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<sst xmlns="http://schemas.openxmlformats.org/spreadsheetml/2006/main" count="9151" uniqueCount="1967">
  <si>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</si>
  <si>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</si>
  <si>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</si>
  <si>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</si>
  <si>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</si>
  <si>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</si>
  <si>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</si>
  <si>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</si>
  <si>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</si>
  <si>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</si>
  <si>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</si>
  <si>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</si>
  <si>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</si>
  <si>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</si>
  <si>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</si>
  <si>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</si>
  <si>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</si>
  <si>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</si>
  <si>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</si>
  <si>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</si>
  <si>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</si>
  <si>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</si>
  <si>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</si>
  <si>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</si>
  <si>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</si>
  <si>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</si>
  <si>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</si>
  <si>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</si>
  <si>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</si>
  <si>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</si>
  <si>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</si>
  <si>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</si>
  <si>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</si>
  <si>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</si>
  <si>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</si>
  <si>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</si>
  <si>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</si>
  <si>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</si>
  <si>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</si>
  <si>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</si>
  <si>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</si>
  <si>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</si>
  <si>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</si>
  <si>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</si>
  <si>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</si>
  <si>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</si>
  <si>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</si>
  <si>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</si>
  <si>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</si>
  <si>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</si>
  <si>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</si>
  <si>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</si>
  <si>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</si>
  <si>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</si>
  <si>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</si>
  <si>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</si>
  <si>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</si>
  <si>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</si>
  <si>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</si>
  <si>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</si>
  <si>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</si>
  <si>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</si>
  <si>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</si>
  <si>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</si>
  <si>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</si>
  <si>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</si>
  <si>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</si>
  <si>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</si>
  <si>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</si>
  <si>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</si>
  <si>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</si>
  <si>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</si>
  <si>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</si>
  <si>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</si>
  <si>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</si>
  <si>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</si>
  <si>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</si>
  <si>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</si>
  <si>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</si>
  <si>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</si>
  <si>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</si>
  <si>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</si>
  <si>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</si>
  <si>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</si>
  <si>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</si>
  <si>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</si>
  <si>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</si>
  <si>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</si>
  <si>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</si>
  <si>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</si>
  <si>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</si>
  <si>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</si>
  <si>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</si>
  <si>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</si>
  <si>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</si>
  <si>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</si>
  <si>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</si>
  <si>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</si>
  <si>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</si>
  <si>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</si>
  <si>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</si>
  <si>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</si>
  <si>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</si>
  <si>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</si>
  <si>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</si>
  <si>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</si>
  <si>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</si>
  <si>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</si>
  <si>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</si>
  <si>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</si>
  <si>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</si>
  <si>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</si>
  <si>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</si>
  <si>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</si>
  <si>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</si>
  <si>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</si>
  <si>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</si>
  <si>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</si>
  <si>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</si>
  <si>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</si>
  <si>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</si>
  <si>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</si>
  <si>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</si>
  <si>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</si>
  <si>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</si>
  <si>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</si>
  <si>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</si>
  <si>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</si>
  <si>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</si>
  <si>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</si>
  <si>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</si>
  <si>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</si>
  <si>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</si>
  <si>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</si>
  <si>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</si>
  <si>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</si>
  <si>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</si>
  <si>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</si>
  <si>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</si>
  <si>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</si>
  <si>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</si>
  <si>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</si>
  <si>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</si>
  <si>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</si>
  <si>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</si>
  <si>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</si>
  <si>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</si>
  <si>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</si>
  <si>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</si>
  <si>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</si>
  <si>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</si>
  <si>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</si>
  <si>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</si>
  <si>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</si>
  <si>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</si>
  <si>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</si>
  <si>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</si>
  <si>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</si>
  <si>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</si>
  <si>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</si>
  <si>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</si>
  <si>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</si>
  <si>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</si>
  <si>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</si>
  <si>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</si>
  <si>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</si>
  <si>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</si>
  <si>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</si>
  <si>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</si>
  <si>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</si>
  <si>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</si>
  <si>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</si>
  <si>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</si>
  <si>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</si>
  <si>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</si>
  <si>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</si>
  <si>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</si>
  <si>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</si>
  <si>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</si>
  <si>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</si>
  <si>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</si>
  <si>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</si>
  <si>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</si>
  <si>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</si>
  <si>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</si>
  <si>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</si>
  <si>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</si>
  <si>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</si>
  <si>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</si>
  <si>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</si>
  <si>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</si>
  <si>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</si>
  <si>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</si>
  <si>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</si>
  <si>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</si>
  <si>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</si>
  <si>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</si>
  <si>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</si>
  <si>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</si>
  <si>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</si>
  <si>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</si>
  <si>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</si>
  <si>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</si>
  <si>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</si>
  <si>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</si>
  <si>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</si>
  <si>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</si>
  <si>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</si>
  <si>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</si>
  <si>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</si>
  <si>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</si>
  <si>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</si>
  <si>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sobeyschool_smu</t>
  </si>
  <si>
    <t>entmagazineme</t>
  </si>
  <si>
    <t>julia_parnaby</t>
  </si>
  <si>
    <t>digitaltransf11</t>
  </si>
  <si>
    <t>mba_buddy</t>
  </si>
  <si>
    <t>nicochan33</t>
  </si>
  <si>
    <t>harvardnpli</t>
  </si>
  <si>
    <t>leaderrepeater</t>
  </si>
  <si>
    <t>whartoncai</t>
  </si>
  <si>
    <t>warrencntrpenn</t>
  </si>
  <si>
    <t>valerieblassey</t>
  </si>
  <si>
    <t>maryepurk</t>
  </si>
  <si>
    <t>thjeanjean</t>
  </si>
  <si>
    <t>hult_business</t>
  </si>
  <si>
    <t>bayfield_sonia</t>
  </si>
  <si>
    <t>bayfield_kendal</t>
  </si>
  <si>
    <t>corpgovuk</t>
  </si>
  <si>
    <t>stanfordcorpgov</t>
  </si>
  <si>
    <t>excellencia_ltd</t>
  </si>
  <si>
    <t>tracy19671</t>
  </si>
  <si>
    <t>cameliailie</t>
  </si>
  <si>
    <t>henryzino22</t>
  </si>
  <si>
    <t>thinkers50</t>
  </si>
  <si>
    <t>ashridge_biz</t>
  </si>
  <si>
    <t>claraday13</t>
  </si>
  <si>
    <t>sonia_lakehal</t>
  </si>
  <si>
    <t>peter_t_bryant</t>
  </si>
  <si>
    <t>frsardina</t>
  </si>
  <si>
    <t>tripgiu5</t>
  </si>
  <si>
    <t>gennever_</t>
  </si>
  <si>
    <t>lydie_2lorraine</t>
  </si>
  <si>
    <t>candidatsieseg</t>
  </si>
  <si>
    <t>ieseg</t>
  </si>
  <si>
    <t>robertotorena</t>
  </si>
  <si>
    <t>uniconexed</t>
  </si>
  <si>
    <t>thegcsp</t>
  </si>
  <si>
    <t>execedcourses</t>
  </si>
  <si>
    <t>pivotcloud</t>
  </si>
  <si>
    <t>ieexeceducation</t>
  </si>
  <si>
    <t>lnhuka</t>
  </si>
  <si>
    <t>iyengar_raghu</t>
  </si>
  <si>
    <t>wharton</t>
  </si>
  <si>
    <t>essec</t>
  </si>
  <si>
    <t>bayfieldtrain</t>
  </si>
  <si>
    <t>ess</t>
  </si>
  <si>
    <t>uscmarshall</t>
  </si>
  <si>
    <t>ucberkeleyext</t>
  </si>
  <si>
    <t>dardenexeced</t>
  </si>
  <si>
    <t>harvardchanecpe</t>
  </si>
  <si>
    <t>www</t>
  </si>
  <si>
    <t>nyusternexeced</t>
  </si>
  <si>
    <t>columbiaexeced</t>
  </si>
  <si>
    <t>kelloggexeced</t>
  </si>
  <si>
    <t>ddm</t>
  </si>
  <si>
    <t>Mentions</t>
  </si>
  <si>
    <t>Great executive education for all. Whether you want training to develop a specific skill or a comprehensive degree program designed for executives, Sobey School of Business has you covered.  https://t.co/qbzWYOdOwW #execed #professionaldevelopment https://t.co/4Sfp127Msn</t>
  </si>
  <si>
    <t>The word “network” has been used so often in speaking about the benefits of an EMBA that it feels quite cliché. Be that as it may, the network you will gain from an EMBA really is one of the biggest takeaways you will get: https://t.co/IwyxxamvRL #networking #execed</t>
  </si>
  <si>
    <t>RT @Ashridge_Biz: 'Speaking Truth to Power at Work - How we silence ourselves and others' 
Newly released research by Megan Reitz|Professo…</t>
  </si>
  <si>
    <t>RT @ExecEdCourses: Great #execed course by Rotterdam School of Management on #Technology: https://t.co/iCTljCYfVD</t>
  </si>
  <si>
    <t>RT @ExecEdCourses: Great #execed course by MIT Sloan School of Management on #Technology: https://t.co/nnXTMTa0sE</t>
  </si>
  <si>
    <t>We are 2/3rds full for the next cohort. Get your application in before the September rush. #execed #LeadershipDevelopment https://t.co/7tycZqTTkq</t>
  </si>
  <si>
    <t>From @HarvardNPLI: We are 2/3rds full for the next cohort. Get your application in before the September rush. #execed #LeadershipDevelopment https://t.co/2y8aX2NZ2t</t>
  </si>
  <si>
    <t>Is your organization so overwhelmed by #ConsumerData that you can’t find your customers? Make sense of it all via @Wharton’s #ExecEd Customer Analytics program led by @iyengar_raghu. 
https://t.co/c22JcSU9tm https://t.co/zAsZ9hQ0Tg</t>
  </si>
  <si>
    <t>RT @WhartonCAI: Is your organization so overwhelmed by #ConsumerData that you can’t find your customers? Make sense of it all via @Wharton’…</t>
  </si>
  <si>
    <t>Kes Français et la formation professionnelle:un intérêt certain mais une certaine ignorance du sujet. https://t.co/81Qw9vJvD0  #formationprofessionnelle  #execed  #formpro  cc @essec</t>
  </si>
  <si>
    <t>_xD83D__xDD16_ Voici le top 5 des contenus préférés de mon audience en juillet sur les thématiques #execed  #innovation  et #digital 
 https://t.co/FRDbdlzqwb  #formpro  cc @essec</t>
  </si>
  <si>
    <t>IA &amp;amp; Travail : nous sommes tous concernés !  https://t.co/Ida5pYisq0  #intelligenceartificielle  #execed  #formpro  cc @essec</t>
  </si>
  <si>
    <t>L'appli du compte personnel de formation devrait sortir à l'automne prochain !  https://t.co/ioxzYhSX1m  #execed  #formpro  cc @essec</t>
  </si>
  <si>
    <t>RT @Ashridge_Biz: Thought provoking, interactive and career enhancing events by Hult Ashridge, available across the globe. 
Check out all…</t>
  </si>
  <si>
    <t>Our Real Estate Analyst course runs in a monthly basis. If you would like to attend any of our courses, please check our Calendar on our website or contact one of my colleagues at info@bayfieldtraining.com 
#realestae #cre #financialmodelling #courses #execed @BayfieldTrain https://t.co/dUirrncK1K</t>
  </si>
  <si>
    <t>RT @Bayfield_Sonia: Our Real Estate Analyst course runs in a monthly basis. If you would like to attend any of our courses, please check ou…</t>
  </si>
  <si>
    <t>RT @StanfordCorpGov: Stanford Directors’ Consortium,  March 16 to 20, 2020: https://t.co/uYcDShhptq
Learn leading-edge strategies, frameworks, and best practices for making complex and crucial board decisions in uncertain times.  #corpgov #ExecEd</t>
  </si>
  <si>
    <t>Stanford Directors’ Consortium,  March 16 to 20, 2020: https://t.co/NplzxbS4hR
Learn leading-edge strategies, frameworks, and best practices for making complex and crucial board decisions in uncertain times.  #corpgov #ExecEd</t>
  </si>
  <si>
    <t>RT @StanfordCorpGov: Stanford Directors’ Consortium,  March 16 to 20, 2020: https://t.co/i3D2CMOeXr
Learn leading-edge strategies, frameworks, and best practices for making complex and crucial board decisions in uncertain times.  #corpgov #ExecEd</t>
  </si>
  <si>
    <t>#execed #events #alwayslearning #development #progression #globalbusiness
https://t.co/ZfxP7vEHdo</t>
  </si>
  <si>
    <t>RT @UNICONexed: Applications are open for the 4th class of the #UNICON Leadership Academy! The eight-month development program, beginning N…</t>
  </si>
  <si>
    <t>RT @ExecEdCourses: New #execed Strategy course by MIT Sloan School of Management: https://t.co/vNvU59mtAI</t>
  </si>
  <si>
    <t>RT @Ashridge_Biz: Book your place today to join Megan Reitz for a free powerful morning seminar in London. Inviting you to consider your ow…</t>
  </si>
  <si>
    <t>Speaking Truth to Power at Work - How we silence ourselves and others' 
Newly released research by Megan Reitz|Professor of Leadership and Dialogue at Hult Ashridge - available to download now! https://t.co/vcgEH5y0gX
#newresearch #downloadnow #execed #speakingtruth https://t.co/yb6nbkCDtC</t>
  </si>
  <si>
    <t>Thought provoking, interactive and career enhancing events by Hult Ashridge, available across the globe. 
Check out all of our upcoming events here: https://t.co/mPWB5kx0l6
#execed #events #alwayslearning #development #progression #globalbusiness https://t.co/AG2oJDczTz</t>
  </si>
  <si>
    <t>Book your place today to join Megan Reitz for a free powerful morning seminar in London. Inviting you to consider your own communication techniques, which may ultimately be silencing you or those around you.  https://t.co/z3Ls7WrFTf
#execed #newresearch #speakingtruth https://t.co/qQaB2z03SI</t>
  </si>
  <si>
    <t>La formation à suivre : le master Management immobilier de l'Essec - Les Echos #Essec #MMI #RealEstate #Excellence #FormationPro #Execed  https://t.co/TrcxLaikmA</t>
  </si>
  <si>
    <t>RT @IEExecEducation: We all seek greater meaning in our lives and careers, but how exactly can we find it? Step one is moving out of our co…</t>
  </si>
  <si>
    <t>RT @IEExecEducation: ¿Puede una compañía ser rentable y no ser viable? ¿Y viceversa? El profesor del Advanced Management Program Manuel Rom…</t>
  </si>
  <si>
    <t>RT @IEExecEducation: Project management offices work to close the gap between project planning and execution, turning words and targets int…</t>
  </si>
  <si>
    <t>RT @ThJeanjean: Kes Français et la formation professionnelle:un intérêt certain mais une certaine ignorance du sujet. https://t.co/81Qw9vJv…</t>
  </si>
  <si>
    <t>RT @ThJeanjean: L'appli du compte personnel de formation devrait sortir à l'automne prochain !  https://t.co/ioxzYhSX1m  #execed  #formpro…</t>
  </si>
  <si>
    <t>RT @ThJeanjean: _xD83D__xDD16_ Voici le top 5 des contenus préférés de mon audience en juillet sur les thématiques #execed  #innovation  et #digital 
 h…</t>
  </si>
  <si>
    <t>RT @ThJeanjean: IA &amp;amp; Travail : nous sommes tous concernés !  https://t.co/Ida5pYisq0  #intelligenceartificielle  #execed  #formpro  cc @ess…</t>
  </si>
  <si>
    <t>Découvrez l’entretien des deux directrices académiques des deux formations diplômantes pour cadres, managers et dirigeants de l’@IESEG https://t.co/eoN5WtaxnM #ExecEd #BusinessDevelopment #Marketing #Digital https://t.co/4tkmCtLSsd</t>
  </si>
  <si>
    <t>RT @CandidatsIeseg: Découvrez l’entretien des deux directrices académiques des deux formations diplômantes pour cadres, managers et dirigea…</t>
  </si>
  <si>
    <t>RT @IEExecEducation: How can small and medium-sized enterprises overcome the challenge of digital transformation? A change in strategy and…</t>
  </si>
  <si>
    <t>Twitter: #UNICONMemberSpotlight: The @USCMarshall #ExecEd experience provides programs that are experience-based and globally relevant, designed to address issues executives face every day. Learn more about their professional development programs here: https://t.co/cA8ZG98T5v https://t.co/zA3ivSS82q</t>
  </si>
  <si>
    <t>Applications are open for the 4th class of the #UNICON Leadership Academy! The eight-month development program, beginning Nov 1st, is designed for university-based #execed professionals seeking to transition into leadership roles. Apply here now:
https://t.co/6gCbdNwUU3 https://t.co/ZdZT9907Uk</t>
  </si>
  <si>
    <t>RT @ExecEdCourses: New #execed Strategy course by @thegcsp: https://t.co/tk0bGt1eku</t>
  </si>
  <si>
    <t>New #execed Strategy course by @thegcsp: https://t.co/tk0bGt1eku</t>
  </si>
  <si>
    <t>Great #execed course by @UCBerkeleyExt on #Project Management: https://t.co/PSYbkfd4GU</t>
  </si>
  <si>
    <t>New #execed Leadership course by @DardenExecEd: https://t.co/IXRbPj5rjy</t>
  </si>
  <si>
    <t>Great #execed course by @HarvardChanECPE on #Healthcare: https://t.co/BJVTXmM5ZA</t>
  </si>
  <si>
    <t>New #execed Finance course by @www.twitter.com/lbs: https://t.co/xbq7xV5OIf</t>
  </si>
  <si>
    <t>New #execed Corporate Development course by @nyusternexeced: https://t.co/2PDTnDtUnW</t>
  </si>
  <si>
    <t>New #execed Technology course by @ColumbiaExecEd: https://t.co/c2DLnkXmSg</t>
  </si>
  <si>
    <t>Great #execed course by @ColumbiaExecEd on #Leadership: https://t.co/IhWyFsmKtS</t>
  </si>
  <si>
    <t>Great #execed course by @KelloggExecEd on #Women's Leadership: https://t.co/1J1KN3y84s</t>
  </si>
  <si>
    <t>New #execed Management course by @ddm/clk/422385380;224365255;e: https://t.co/pYpdcqSTw2</t>
  </si>
  <si>
    <t>New #execed Finance course by Carlson School of Management: https://t.co/aGDMp9hqu0</t>
  </si>
  <si>
    <t>Great #execed course by Sauder School of Business on #Management: https://t.co/CtEhIZGk10</t>
  </si>
  <si>
    <t>Improve your Project Management skills w/ Implementing Project Management https://t.co/2STz5AgW1P #execed</t>
  </si>
  <si>
    <t>New #execed Leadership course by Sobey School of Business: https://t.co/Esi8zphsM8</t>
  </si>
  <si>
    <t>Great #execed course by Texas Executive Education on #Leadership: https://t.co/Qq8mXWu24K</t>
  </si>
  <si>
    <t>Improve your Finance skills w/ Modelling Financial Statements https://t.co/iG032eZmjF #execed</t>
  </si>
  <si>
    <t>Improve your Technology skills w/ Digital Marketing Fundamentals https://t.co/p1FJIOGtV0 #execed</t>
  </si>
  <si>
    <t>Great #execed course by Rotterdam School of Management on #Technology: https://t.co/iCTljCYfVD</t>
  </si>
  <si>
    <t>Great #execed course by C. T. Bauer College of Business on #Finance: https://t.co/VFdvl2IOAc</t>
  </si>
  <si>
    <t>Great #execed course by Schulich School of Business on #Women's Leadership: https://t.co/adSB9vO2SO</t>
  </si>
  <si>
    <t>Great #execed course by MIT Sloan School of Management on #Technology: https://t.co/nnXTMTa0sE</t>
  </si>
  <si>
    <t>New #execed Management course by Paul Merage School of Business: https://t.co/Cqy7JwVqPB</t>
  </si>
  <si>
    <t>Improve your Leadership skills w/ Emotional Intelligence And Leadership https://t.co/losxVeMt86 #execed</t>
  </si>
  <si>
    <t>New #execed Project Management course by Frankfurt School of Finance &amp;amp; Management: https://t.co/SbR6QYUa8H</t>
  </si>
  <si>
    <t>Great #execed course by Indian Institute of Management Bangalore on #Operations/Production: https://t.co/O3d81zcV8a</t>
  </si>
  <si>
    <t>Improve your Project Management skills w/ Project Management for the Accidental Project Manager https://t.co/B5nQ1dRfBz #execed</t>
  </si>
  <si>
    <t>New #execed Finance course by Vlerick Business School: https://t.co/0khHKgJoEf</t>
  </si>
  <si>
    <t>Improve your Management skills w/ Management Development Programme @ Nanyang https://t.co/hWBCwiSsuf #execed</t>
  </si>
  <si>
    <t>Improve your Human Resources skills w/ Personnel Law - Classroom https://t.co/FrMD784noO #execed</t>
  </si>
  <si>
    <t>Great #execed course by Indian Institute of Management Calcutta on #Business Analytics: https://t.co/6GmVQnw5Xd</t>
  </si>
  <si>
    <t>Great #execed course by E. J. Ourso College of Business on #Leadership: https://t.co/aiNHXBqghH</t>
  </si>
  <si>
    <t>Improve your Business Analytics skills w/ Digital Strategy and Analytics https://t.co/LNywe0fk1s #execed</t>
  </si>
  <si>
    <t>New #execed Strategy course by MIT Sloan School of Management: https://t.co/vNvU59mtAI</t>
  </si>
  <si>
    <t>New #execed Human Resources course by Bellarmine University: https://t.co/RnMQxLJRMu</t>
  </si>
  <si>
    <t>Great #execed course by Coles College of Business on #Women's Leadership: https://t.co/2JkzwWcEt2</t>
  </si>
  <si>
    <t>New #execed Leadership course by Center For Creative Leadership: https://t.co/OYe08bfDDJ</t>
  </si>
  <si>
    <t>Great #execed course by Carey Business School on #Leadership: https://t.co/g5TZcRXHAI</t>
  </si>
  <si>
    <t>New #execed Leadership course by Alberta School of Business: https://t.co/DEWJeTBEIx</t>
  </si>
  <si>
    <t>Improve your Human Resources skills w/ Strategic Human Resource Management - India https://t.co/wxWq7frhS6 #execed</t>
  </si>
  <si>
    <t>Improve your Management skills w/ Developing Management Practice https://t.co/OIkk8KFC07 #execed</t>
  </si>
  <si>
    <t>Great #execed course by Rotman School of Management on #Leadership: https://t.co/Cn6Hkja9Ed</t>
  </si>
  <si>
    <t>New #execed Project Management course by Katz School of Business: https://t.co/gs3InQUM6I</t>
  </si>
  <si>
    <t>Great #execed course by Rotterdam School of Management on #Management: https://t.co/nhN9CLvM44</t>
  </si>
  <si>
    <t>Improve your Leadership skills w/ Leading High Performance Teams https://t.co/BDT3rW7ccn #execed</t>
  </si>
  <si>
    <t>Improve your Globalization skills w/ Globalization: Strategies for Your Enterprise Online https://t.co/DIj7doqnbM #execed</t>
  </si>
  <si>
    <t>Great #execed course by IMD Business School on #Leadership: https://t.co/nEW5Ms3uWz</t>
  </si>
  <si>
    <t>New #execed Business Analytics course by McCombs School of Business: https://t.co/Zj3Dy94i6j</t>
  </si>
  <si>
    <t>New #execed Healthcare course by Indian Institute of Management Calcutta: https://t.co/mYovh3wasZ</t>
  </si>
  <si>
    <t>New #execed Leadership course by Texas Executive Education: https://t.co/ljnjf092Kw</t>
  </si>
  <si>
    <t>Great #execed course by Harvard Medical School on #Healthcare: https://t.co/Al93MQuo5y</t>
  </si>
  <si>
    <t>New #execed Communication course by Schulich School of Business: https://t.co/Dr92El6iKI</t>
  </si>
  <si>
    <t>New #execed Leadership course by HEC Montreal: https://t.co/ubekyTI2YR</t>
  </si>
  <si>
    <t>Great #execed course by Frankfurt School of Finance &amp;amp; Management on #Finance: https://t.co/JEqUpCSrFo</t>
  </si>
  <si>
    <t>The ability to express an idea is as important as the idea itself. Learn more about the four types of communication you should optimize to capture your audience’s attention and keep them engaged. https://t.co/WHK8bqxRb5
#IEExecutiveEducation | #ExecEd | #Communication https://t.co/QQDvnurcVx</t>
  </si>
  <si>
    <t>Project management offices work to close the gap between project planning and execution, turning words and targets into measurable achievements. Read more: https://t.co/2JXrPkGuoc
#IEExecutiveEducation | #ExecEd | #Management https://t.co/Khh998T8rR</t>
  </si>
  <si>
    <t>You’ve probably heard of blockchain, but what exactly is it, and what is it not?
#IEExecutiveEducation | #ExecEd | #Blockchain https://t.co/ekUApX8AGt</t>
  </si>
  <si>
    <t>We all seek greater meaning in our lives and careers, but how exactly can we find it? Step one is moving out of our comfort zone. See what comes next: https://t.co/5Kgm1u4fDZ
#IEExecutiveEducation | #ExecEd | #Challenges https://t.co/Yi1uI9jMtL</t>
  </si>
  <si>
    <t>¿Puede una compañía ser rentable y no ser viable? ¿Y viceversa? El profesor del Advanced Management Program Manuel Romera nos lo cuenta en el siguiente vídeo.
#IEExecutiveEducation | #ExecEd | #Viabilidad | #Rentabilidad https://t.co/oEmVf7wUZf</t>
  </si>
  <si>
    <t>How can small and medium-sized enterprises overcome the challenge of digital transformation? A change in strategy and mindset is needed. Take a look at our Ten Commandments for SMEs! 
#IEExecutiveEducation | #ExecEd | #DigitalTransformation https://t.co/c3OcLa3MxL</t>
  </si>
  <si>
    <t>https://www.smu.ca/academics/sobey/for-business-training-and-development.html?utm_source=Twitter&amp;utm_medium=social&amp;utm_campaign=execed&amp;utm_content=BVad</t>
  </si>
  <si>
    <t>https://www.entrepreneur.com/article/337275</t>
  </si>
  <si>
    <t>http://po.st/scms/OrMCe04Lcp0lOFmbAka8Um6V2jAD7SYdZTjvhHbnYZ0lOA/PNr4iq</t>
  </si>
  <si>
    <t>http://po.st/scms/OrMCe04Lcp0lOFmbAka8Um6V2jAD7SYdZTjvhHbnYZ0lOA/4Vygqh</t>
  </si>
  <si>
    <t>https://twitter.com/HarvardNPLI/status/1160244418110218242</t>
  </si>
  <si>
    <t>https://executiveeducation.wharton.upenn.edu/for-individuals/all-programs/customer-analytics-for-growth-using-machine-learning-ai-and-big-data/?utm_source=wcai&amp;utm_medium=display&amp;utm_content=baev&amp;utm_campaign=wcaide20baev</t>
  </si>
  <si>
    <t>https://www.parlonsrh.com/comment-les-francais-percoivent-ils-la-formation-en-2019/</t>
  </si>
  <si>
    <t>https://app.amazingcontent.io/best-content/monthly/ThJeanjean/2019/july</t>
  </si>
  <si>
    <t>https://solutions.lesechos.fr/equipe-management/c/ia-travail-en-pleine-mutation-17957/</t>
  </si>
  <si>
    <t>https://www.lesechos.fr/economie-france/social/le-gouvernement-va-faire-la-publicite-du-compte-personnel-de-formation-1124068</t>
  </si>
  <si>
    <t>https://www.gsb.stanford.edu/exec-ed/programs/directors-consortium</t>
  </si>
  <si>
    <t>https://www.youtube.com/watch?v=67Ng11IM2a4</t>
  </si>
  <si>
    <t>http://po.st/scms/OrMCe04Lcp0lOFmbAka8Um6V2jAD7SYdZTjvhHbnYZ0lOA/ookiSO</t>
  </si>
  <si>
    <t>https://www.hult.edu/en/executive-education/insights/new-speaking-truth-to-power/?utm_source=twitter&amp;utm_medium=social&amp;utm_campaign=organicsocialtwitter&amp;utm_content=speakingtruth_research</t>
  </si>
  <si>
    <t>https://www.hult.edu/en/executive-education/events/?utm_source=twitter&amp;utm_medium=social&amp;utm_campaign=organicsocialtwitter&amp;utm_content=generic_events</t>
  </si>
  <si>
    <t>https://www.hult.edu/en/executive-education/events/speaking-truth-london-17-sept/?utm_source=twitter&amp;utm_medium=social&amp;utm_campaign=organicsocialtwitter&amp;utm_content=ash_ev_190917_speakingtruth</t>
  </si>
  <si>
    <t>https://business.lesechos.fr/directions-financieres/metier-et-carriere/parcours/0601512264403-la-formation-a-suivre-le-master-management-immobilier-de-l-essec-331075.php#xtor=CS1-35</t>
  </si>
  <si>
    <t>https://www.ieseg.fr/news/entretien-directrices-deux-formations-diplomantes/</t>
  </si>
  <si>
    <t>https://www.uniconexed.org/members/university-usc-marshall/?utm_source=twitter&amp;utm_medium=sasocial&amp;utm_campaign=unicon</t>
  </si>
  <si>
    <t>https://www.uniconexed.org/2019-leadership-academy-application/?utm_source=twitter&amp;utm_medium=sasocial&amp;utm_campaign=unicon</t>
  </si>
  <si>
    <t>http://po.st/scms/OrMCe04Lcp0lOFmbAka8Um6V2jAD7SYdZTjvhHbnYZ0lOA/HJcZwb</t>
  </si>
  <si>
    <t>http://po.st/scms/OrMCe04Lcp0lOFmbAka8Um6V2jAD7SYdZTjvhHbnYZ0lOA/ILEEKv</t>
  </si>
  <si>
    <t>http://po.st/scms/OrMCe04Lcp0lOFmbAka8Um6V2jAD7SYdZTjvhHbnYZ0lOA/5TJgj9</t>
  </si>
  <si>
    <t>http://po.st/scms/OrMCe04Lcp0lOFmbAka8Um6V2jAD7SYdZTjvhHbnYZ0lOA/zb5T2F</t>
  </si>
  <si>
    <t>http://po.st/scms/OrMCe04Lcp0lOFmbAka8Um6V2jAD7SYdZTjvhHbnYZ0lOA/ZXgQyT</t>
  </si>
  <si>
    <t>http://po.st/scms/OrMCe04Lcp0lOFmbAka8Um6V2jAD7SYdZTjvhHbnYZ0lOA/tyDSKZ</t>
  </si>
  <si>
    <t>http://po.st/scms/OrMCe04Lcp0lOFmbAka8Um6V2jAD7SYdZTjvhHbnYZ0lOA/p29olp</t>
  </si>
  <si>
    <t>http://po.st/scms/OrMCe04Lcp0lOFmbAka8Um6V2jAD7SYdZTjvhHbnYZ0lOA/Z1NtiA</t>
  </si>
  <si>
    <t>http://po.st/scms/OrMCe04Lcp0lOFmbAka8Um6V2jAD7SYdZTjvhHbnYZ0lOA/U91o7G</t>
  </si>
  <si>
    <t>http://po.st/scms/OrMCe04Lcp0lOFmbAka8Um6V2jAD7SYdZTjvhHbnYZ0lOA/URbKIo</t>
  </si>
  <si>
    <t>http://po.st/scms/OrMCe04Lcp0lOFmbAka8Um6V2jAD7SYdZTjvhHbnYZ0lOA/6PVWA1</t>
  </si>
  <si>
    <t>http://po.st/scms/OrMCe04Lcp0lOFmbAka8Um6V2jAD7SYdZTjvhHbnYZ0lOA/z4A5NN</t>
  </si>
  <si>
    <t>http://po.st/scms/OrMCe04Lcp0lOFmbAka8Um6V2jAD7SYdZTjvhHbnYZ0lOA/a3g72o</t>
  </si>
  <si>
    <t>http://po.st/scms/OrMCe04Lcp0lOFmbAka8Um6V2jAD7SYdZTjvhHbnYZ0lOA/6pTZ5M</t>
  </si>
  <si>
    <t>http://po.st/scms/OrMCe04Lcp0lOFmbAka8Um6V2jAD7SYdZTjvhHbnYZ0lOA/5Wm7Or</t>
  </si>
  <si>
    <t>http://po.st/scms/OrMCe04Lcp0lOFmbAka8Um6V2jAD7SYdZTjvhHbnYZ0lOA/qJ7MNr</t>
  </si>
  <si>
    <t>http://po.st/scms/OrMCe04Lcp0lOFmbAka8Um6V2jAD7SYdZTjvhHbnYZ0lOA/q2AiAl</t>
  </si>
  <si>
    <t>http://po.st/scms/OrMCe04Lcp0lOFmbAka8Um6V2jAD7SYdZTjvhHbnYZ0lOA/wLviLD</t>
  </si>
  <si>
    <t>http://po.st/scms/OrMCe04Lcp0lOFmbAka8Um6V2jAD7SYdZTjvhHbnYZ0lOA/DBuxK1</t>
  </si>
  <si>
    <t>http://po.st/scms/OrMCe04Lcp0lOFmbAka8Um6V2jAD7SYdZTjvhHbnYZ0lOA/KG99fL</t>
  </si>
  <si>
    <t>http://po.st/scms/OrMCe04Lcp0lOFmbAka8Um6V2jAD7SYdZTjvhHbnYZ0lOA/uQOqkB</t>
  </si>
  <si>
    <t>http://po.st/scms/OrMCe04Lcp0lOFmbAka8Um6V2jAD7SYdZTjvhHbnYZ0lOA/NWrIUq</t>
  </si>
  <si>
    <t>http://po.st/scms/OrMCe04Lcp0lOFmbAka8Um6V2jAD7SYdZTjvhHbnYZ0lOA/8WCCVZ</t>
  </si>
  <si>
    <t>http://po.st/scms/OrMCe04Lcp0lOFmbAka8Um6V2jAD7SYdZTjvhHbnYZ0lOA/HGMbXH</t>
  </si>
  <si>
    <t>http://po.st/scms/OrMCe04Lcp0lOFmbAka8Um6V2jAD7SYdZTjvhHbnYZ0lOA/8DUK5F</t>
  </si>
  <si>
    <t>http://po.st/scms/OrMCe04Lcp0lOFmbAka8Um6V2jAD7SYdZTjvhHbnYZ0lOA/lvymZK</t>
  </si>
  <si>
    <t>http://po.st/scms/OrMCe04Lcp0lOFmbAka8Um6V2jAD7SYdZTjvhHbnYZ0lOA/fZR2tg</t>
  </si>
  <si>
    <t>http://po.st/scms/OrMCe04Lcp0lOFmbAka8Um6V2jAD7SYdZTjvhHbnYZ0lOA/LAVCSM</t>
  </si>
  <si>
    <t>http://po.st/scms/OrMCe04Lcp0lOFmbAka8Um6V2jAD7SYdZTjvhHbnYZ0lOA/SBIuuj</t>
  </si>
  <si>
    <t>http://po.st/scms/OrMCe04Lcp0lOFmbAka8Um6V2jAD7SYdZTjvhHbnYZ0lOA/UMcKYv</t>
  </si>
  <si>
    <t>http://po.st/scms/OrMCe04Lcp0lOFmbAka8Um6V2jAD7SYdZTjvhHbnYZ0lOA/ScKsJO</t>
  </si>
  <si>
    <t>http://po.st/scms/OrMCe04Lcp0lOFmbAka8Um6V2jAD7SYdZTjvhHbnYZ0lOA/SC9LuR</t>
  </si>
  <si>
    <t>http://po.st/scms/OrMCe04Lcp0lOFmbAka8Um6V2jAD7SYdZTjvhHbnYZ0lOA/ghC8bD</t>
  </si>
  <si>
    <t>http://po.st/scms/OrMCe04Lcp0lOFmbAka8Um6V2jAD7SYdZTjvhHbnYZ0lOA/Stjy7l</t>
  </si>
  <si>
    <t>http://po.st/scms/OrMCe04Lcp0lOFmbAka8Um6V2jAD7SYdZTjvhHbnYZ0lOA/FaU2RF</t>
  </si>
  <si>
    <t>http://po.st/scms/OrMCe04Lcp0lOFmbAka8Um6V2jAD7SYdZTjvhHbnYZ0lOA/mEdTjA</t>
  </si>
  <si>
    <t>http://po.st/scms/OrMCe04Lcp0lOFmbAka8Um6V2jAD7SYdZTjvhHbnYZ0lOA/yt28VO</t>
  </si>
  <si>
    <t>http://po.st/scms/OrMCe04Lcp0lOFmbAka8Um6V2jAD7SYdZTjvhHbnYZ0lOA/ep7Kgz</t>
  </si>
  <si>
    <t>http://po.st/scms/OrMCe04Lcp0lOFmbAka8Um6V2jAD7SYdZTjvhHbnYZ0lOA/De50QE</t>
  </si>
  <si>
    <t>http://po.st/scms/OrMCe04Lcp0lOFmbAka8Um6V2jAD7SYdZTjvhHbnYZ0lOA/rkQ9go</t>
  </si>
  <si>
    <t>http://po.st/scms/OrMCe04Lcp0lOFmbAka8Um6V2jAD7SYdZTjvhHbnYZ0lOA/eXbd0Q</t>
  </si>
  <si>
    <t>http://po.st/scms/OrMCe04Lcp0lOFmbAka8Um6V2jAD7SYdZTjvhHbnYZ0lOA/eVPC3m</t>
  </si>
  <si>
    <t>http://po.st/scms/OrMCe04Lcp0lOFmbAka8Um6V2jAD7SYdZTjvhHbnYZ0lOA/3oXoir</t>
  </si>
  <si>
    <t>http://po.st/scms/OrMCe04Lcp0lOFmbAka8Um6V2jAD7SYdZTjvhHbnYZ0lOA/YxIjka</t>
  </si>
  <si>
    <t>http://po.st/scms/OrMCe04Lcp0lOFmbAka8Um6V2jAD7SYdZTjvhHbnYZ0lOA/z3nRca</t>
  </si>
  <si>
    <t>http://po.st/scms/OrMCe04Lcp0lOFmbAka8Um6V2jAD7SYdZTjvhHbnYZ0lOA/irtXab</t>
  </si>
  <si>
    <t>http://po.st/scms/OrMCe04Lcp0lOFmbAka8Um6V2jAD7SYdZTjvhHbnYZ0lOA/FfTD9I</t>
  </si>
  <si>
    <t>http://po.st/scms/OrMCe04Lcp0lOFmbAka8Um6V2jAD7SYdZTjvhHbnYZ0lOA/bMLzr6</t>
  </si>
  <si>
    <t>http://po.st/scms/OrMCe04Lcp0lOFmbAka8Um6V2jAD7SYdZTjvhHbnYZ0lOA/pV2N3j</t>
  </si>
  <si>
    <t>http://po.st/scms/OrMCe04Lcp0lOFmbAka8Um6V2jAD7SYdZTjvhHbnYZ0lOA/ZcBQUC</t>
  </si>
  <si>
    <t>https://www.ie.edu/insights/articles/communication-substance-and-form/</t>
  </si>
  <si>
    <t>https://www.ie.edu/insights/articles/strategies-from-words-to-deeds-thanks-to-pmos/</t>
  </si>
  <si>
    <t>https://www.ie.edu/insights/articles/transformation-with-purpose-through-striving-and-stretching/</t>
  </si>
  <si>
    <t>smu.ca</t>
  </si>
  <si>
    <t>entrepreneur.com</t>
  </si>
  <si>
    <t>po.st</t>
  </si>
  <si>
    <t>twitter.com</t>
  </si>
  <si>
    <t>upenn.edu</t>
  </si>
  <si>
    <t>parlonsrh.com</t>
  </si>
  <si>
    <t>amazingcontent.io</t>
  </si>
  <si>
    <t>lesechos.fr</t>
  </si>
  <si>
    <t>stanford.edu</t>
  </si>
  <si>
    <t>youtube.com</t>
  </si>
  <si>
    <t>hult.edu</t>
  </si>
  <si>
    <t>ieseg.fr</t>
  </si>
  <si>
    <t>uniconexed.org</t>
  </si>
  <si>
    <t>ie.edu</t>
  </si>
  <si>
    <t>execed professionaldevelopment</t>
  </si>
  <si>
    <t>networking execed</t>
  </si>
  <si>
    <t>execed technology</t>
  </si>
  <si>
    <t>execed leadershipdevelopment</t>
  </si>
  <si>
    <t>consumerdata execed</t>
  </si>
  <si>
    <t>consumerdata</t>
  </si>
  <si>
    <t>formationprofessionnelle execed formpro</t>
  </si>
  <si>
    <t>execed innovation digital formpro</t>
  </si>
  <si>
    <t>intelligenceartificielle execed formpro</t>
  </si>
  <si>
    <t>execed formpro</t>
  </si>
  <si>
    <t>realestae cre financialmodelling courses execed</t>
  </si>
  <si>
    <t>corpgov execed</t>
  </si>
  <si>
    <t>execed events alwayslearning development progression globalbusiness</t>
  </si>
  <si>
    <t>unicon</t>
  </si>
  <si>
    <t>execed</t>
  </si>
  <si>
    <t>newresearch downloadnow execed speakingtruth</t>
  </si>
  <si>
    <t>execed newresearch speakingtruth</t>
  </si>
  <si>
    <t>essec mmi realestate excellence formationpro execed</t>
  </si>
  <si>
    <t>execed innovation digital</t>
  </si>
  <si>
    <t>execed businessdevelopment marketing digital</t>
  </si>
  <si>
    <t>uniconmemberspotlight execed</t>
  </si>
  <si>
    <t>unicon execed</t>
  </si>
  <si>
    <t>execed project</t>
  </si>
  <si>
    <t>execed healthcare</t>
  </si>
  <si>
    <t>execed leadership</t>
  </si>
  <si>
    <t>execed women</t>
  </si>
  <si>
    <t>execed management</t>
  </si>
  <si>
    <t>execed finance</t>
  </si>
  <si>
    <t>execed operations</t>
  </si>
  <si>
    <t>execed business</t>
  </si>
  <si>
    <t>ieexecutiveeducation execed communication</t>
  </si>
  <si>
    <t>ieexecutiveeducation execed management</t>
  </si>
  <si>
    <t>ieexecutiveeducation execed blockchain</t>
  </si>
  <si>
    <t>ieexecutiveeducation execed challenges</t>
  </si>
  <si>
    <t>ieexecutiveeducation execed viabilidad rentabilidad</t>
  </si>
  <si>
    <t>ieexecutiveeducation execed digitaltransformation</t>
  </si>
  <si>
    <t>https://pbs.twimg.com/media/EBd1v8AXUAAdppw.jpg</t>
  </si>
  <si>
    <t>https://pbs.twimg.com/media/EB3yY3ZU8AAk_lJ.jpg</t>
  </si>
  <si>
    <t>https://pbs.twimg.com/media/EB7xTDoX4AAJtWC.png</t>
  </si>
  <si>
    <t>https://pbs.twimg.com/media/EA3beu7X4AAGWjE.jpg</t>
  </si>
  <si>
    <t>https://pbs.twimg.com/media/EB6YM-tW4AEhDVJ.jpg</t>
  </si>
  <si>
    <t>https://pbs.twimg.com/media/ECErZ4cVAAEnBZP.jpg</t>
  </si>
  <si>
    <t>https://pbs.twimg.com/media/D95WOM1XkAAHqcb.png</t>
  </si>
  <si>
    <t>https://pbs.twimg.com/media/ECgWyVeWsAAXQ9h.jpg</t>
  </si>
  <si>
    <t>https://pbs.twimg.com/ext_tw_video_thumb/1161729227651276802/pu/img/htoWS-VyBiR-ieYG.jpg</t>
  </si>
  <si>
    <t>https://pbs.twimg.com/media/EBbmn2NW4AArIjx.jpg</t>
  </si>
  <si>
    <t>https://pbs.twimg.com/media/EBwL4FPX4AA30Ho.jpg</t>
  </si>
  <si>
    <t>https://pbs.twimg.com/ext_tw_video_thumb/1161182263784198144/pu/img/hkYofTTXRT75CEh8.jpg</t>
  </si>
  <si>
    <t>https://pbs.twimg.com/media/ECU_Bu1X4AAqkiF.jpg</t>
  </si>
  <si>
    <t>https://pbs.twimg.com/ext_tw_video_thumb/1163735264189132800/pu/img/BqXhcE_VLdD_ooS0.jpg</t>
  </si>
  <si>
    <t>https://pbs.twimg.com/ext_tw_video_thumb/1164129612491894784/pu/img/LO6BPdmCoBMtDmWK.jpg</t>
  </si>
  <si>
    <t>http://pbs.twimg.com/profile_images/1093073004450537472/JNb8TxAi_normal.jpg</t>
  </si>
  <si>
    <t>http://pbs.twimg.com/profile_images/996501145639116800/uxObekHS_normal.jpg</t>
  </si>
  <si>
    <t>http://pbs.twimg.com/profile_images/1064235369665835008/Ey7qsA0I_normal.jpg</t>
  </si>
  <si>
    <t>http://pbs.twimg.com/profile_images/1064709504393072641/pI0lZvUw_normal.jpg</t>
  </si>
  <si>
    <t>http://pbs.twimg.com/profile_images/773909130352402432/XKlKwdPG_normal.jpg</t>
  </si>
  <si>
    <t>http://pbs.twimg.com/profile_images/578573926370009088/TdxmQgH0_normal.png</t>
  </si>
  <si>
    <t>http://pbs.twimg.com/profile_images/798471349241049088/41FJ3NU9_normal.jpg</t>
  </si>
  <si>
    <t>http://pbs.twimg.com/profile_images/1123667394067599363/LKAVk5qV_normal.png</t>
  </si>
  <si>
    <t>http://pbs.twimg.com/profile_images/464232281708560384/LdYtreCd_normal.jpeg</t>
  </si>
  <si>
    <t>http://pbs.twimg.com/profile_images/519520860479049728/4wf8ol-K_normal.jpeg</t>
  </si>
  <si>
    <t>http://pbs.twimg.com/profile_images/608703287471120385/k7MVslch_normal.jpg</t>
  </si>
  <si>
    <t>http://pbs.twimg.com/profile_images/1049621338825080833/69KVz__u_normal.jpg</t>
  </si>
  <si>
    <t>http://pbs.twimg.com/profile_images/669883489391611904/uIRhWVh8_normal.jpg</t>
  </si>
  <si>
    <t>http://pbs.twimg.com/profile_images/430975427071311873/lWnRamv6_normal.png</t>
  </si>
  <si>
    <t>http://pbs.twimg.com/profile_images/1151620952540639232/IvQzY405_normal.png</t>
  </si>
  <si>
    <t>http://pbs.twimg.com/profile_images/2562638327/uak9lyp3a3or43tp11ni_normal.png</t>
  </si>
  <si>
    <t>http://pbs.twimg.com/profile_images/842957932463620096/VMYTGfjD_normal.jpg</t>
  </si>
  <si>
    <t>http://pbs.twimg.com/profile_images/1104216946487234561/JIZwXk9z_normal.jpg</t>
  </si>
  <si>
    <t>http://pbs.twimg.com/profile_images/3566631514/7c199066d3a2f78f78f6ad9fe3dd7cbf_normal.jpeg</t>
  </si>
  <si>
    <t>http://pbs.twimg.com/profile_images/1877102832/Thinkers50_Logo_CMYK72dpi_normal.jpg</t>
  </si>
  <si>
    <t>http://pbs.twimg.com/profile_images/739902014377893888/r6h6pcLb_normal.jpg</t>
  </si>
  <si>
    <t>http://pbs.twimg.com/profile_images/710214028572884992/mqUCvHSr_normal.jpg</t>
  </si>
  <si>
    <t>http://pbs.twimg.com/profile_images/378800000180521922/122c8897fd195d391a779e9ab4023ef1_normal.jpeg</t>
  </si>
  <si>
    <t>http://pbs.twimg.com/profile_images/871775748713058307/20MNipJo_normal.jpg</t>
  </si>
  <si>
    <t>http://pbs.twimg.com/profile_images/1056070310196400129/5RSnKwhv_normal.jpg</t>
  </si>
  <si>
    <t>http://pbs.twimg.com/profile_images/1024432340783775744/Fb1y1eid_normal.jpg</t>
  </si>
  <si>
    <t>http://pbs.twimg.com/profile_images/1158071856114614273/cdrONuTw_normal.jpg</t>
  </si>
  <si>
    <t>http://pbs.twimg.com/profile_images/723186926916911104/T0_e8v4G_normal.jpg</t>
  </si>
  <si>
    <t>http://pbs.twimg.com/profile_images/1139898022995910664/ZPxDJAZb_normal.png</t>
  </si>
  <si>
    <t>http://pbs.twimg.com/profile_images/973565434581733376/idIuhkwm_normal.jpg</t>
  </si>
  <si>
    <t>http://pbs.twimg.com/profile_images/720701486418784257/ScrgFKdc_normal.jpg</t>
  </si>
  <si>
    <t>http://pbs.twimg.com/profile_images/1040227290691653633/Z1g-upCw_normal.jpg</t>
  </si>
  <si>
    <t>http://pbs.twimg.com/profile_images/1081944172289056769/stYk-XHr_normal.jpg</t>
  </si>
  <si>
    <t>https://twitter.com/#!/sobeyschool_smu/status/1159524900358545413</t>
  </si>
  <si>
    <t>https://twitter.com/#!/entmagazineme/status/1159681962006724608</t>
  </si>
  <si>
    <t>https://twitter.com/#!/julia_parnaby/status/1159815244438548481</t>
  </si>
  <si>
    <t>https://twitter.com/#!/digitaltransf11/status/1160420444639498240</t>
  </si>
  <si>
    <t>https://twitter.com/#!/mba_buddy/status/1160749968010993664</t>
  </si>
  <si>
    <t>https://twitter.com/#!/nicochan33/status/1160833377303482368</t>
  </si>
  <si>
    <t>https://twitter.com/#!/harvardnpli/status/1161332021274087424</t>
  </si>
  <si>
    <t>https://twitter.com/#!/leaderrepeater/status/1161339437550362625</t>
  </si>
  <si>
    <t>https://twitter.com/#!/whartoncai/status/1161350795394031616</t>
  </si>
  <si>
    <t>https://twitter.com/#!/warrencntrpenn/status/1161351080208297984</t>
  </si>
  <si>
    <t>https://twitter.com/#!/valerieblassey/status/1161357809738342400</t>
  </si>
  <si>
    <t>https://twitter.com/#!/maryepurk/status/1161430962628124673</t>
  </si>
  <si>
    <t>https://twitter.com/#!/thjeanjean/status/1159026441889222656</t>
  </si>
  <si>
    <t>https://twitter.com/#!/thjeanjean/status/1158346962825093121</t>
  </si>
  <si>
    <t>https://twitter.com/#!/thjeanjean/status/1159071724920561664</t>
  </si>
  <si>
    <t>https://twitter.com/#!/thjeanjean/status/1161563158487719937</t>
  </si>
  <si>
    <t>https://twitter.com/#!/hult_business/status/1161565080196173824</t>
  </si>
  <si>
    <t>https://twitter.com/#!/bayfield_sonia/status/1161631064936341504</t>
  </si>
  <si>
    <t>https://twitter.com/#!/bayfield_kendal/status/1161631425352937473</t>
  </si>
  <si>
    <t>https://twitter.com/#!/corpgovuk/status/1161643225528053760</t>
  </si>
  <si>
    <t>https://twitter.com/#!/stanfordcorpgov/status/1161630970501636097</t>
  </si>
  <si>
    <t>https://twitter.com/#!/excellencia_ltd/status/1161649358904930309</t>
  </si>
  <si>
    <t>https://twitter.com/#!/tracy19671/status/1161938426867924994</t>
  </si>
  <si>
    <t>https://twitter.com/#!/cameliailie/status/1161986349613953024</t>
  </si>
  <si>
    <t>https://twitter.com/#!/henryzino22/status/1162056375662514180</t>
  </si>
  <si>
    <t>https://twitter.com/#!/thinkers50/status/1162276891450998784</t>
  </si>
  <si>
    <t>https://twitter.com/#!/ashridge_biz/status/1156822001790672896</t>
  </si>
  <si>
    <t>https://twitter.com/#!/ashridge_biz/status/1161533104210751489</t>
  </si>
  <si>
    <t>https://twitter.com/#!/ashridge_biz/status/1162257904902135808</t>
  </si>
  <si>
    <t>https://twitter.com/#!/claraday13/status/1162340168701026304</t>
  </si>
  <si>
    <t>https://twitter.com/#!/sonia_lakehal/status/1162774466608402433</t>
  </si>
  <si>
    <t>https://twitter.com/#!/peter_t_bryant/status/1163682062014013440</t>
  </si>
  <si>
    <t>https://twitter.com/#!/frsardina/status/1163810501572214784</t>
  </si>
  <si>
    <t>https://twitter.com/#!/tripgiu5/status/1160876146671665152</t>
  </si>
  <si>
    <t>https://twitter.com/#!/tripgiu5/status/1163838567459840000</t>
  </si>
  <si>
    <t>https://twitter.com/#!/gennever_/status/1163913954755776512</t>
  </si>
  <si>
    <t>https://twitter.com/#!/gennever_/status/1163914005473300486</t>
  </si>
  <si>
    <t>https://twitter.com/#!/gennever_/status/1163914054991327234</t>
  </si>
  <si>
    <t>https://twitter.com/#!/lydie_2lorraine/status/1164056818974416896</t>
  </si>
  <si>
    <t>https://twitter.com/#!/lydie_2lorraine/status/1164056801073139712</t>
  </si>
  <si>
    <t>https://twitter.com/#!/candidatsieseg/status/1164096047498461186</t>
  </si>
  <si>
    <t>https://twitter.com/#!/ieseg/status/1164104833038716928</t>
  </si>
  <si>
    <t>https://twitter.com/#!/robertotorena/status/1164177475787792385</t>
  </si>
  <si>
    <t>https://twitter.com/#!/uniconexed/status/1164205566119567361</t>
  </si>
  <si>
    <t>https://twitter.com/#!/uniconexed/status/1161729309586989057</t>
  </si>
  <si>
    <t>https://twitter.com/#!/thegcsp/status/1161211588298383361</t>
  </si>
  <si>
    <t>https://twitter.com/#!/execedcourses/status/1157458564476104704</t>
  </si>
  <si>
    <t>https://twitter.com/#!/execedcourses/status/1159391451186229248</t>
  </si>
  <si>
    <t>https://twitter.com/#!/execedcourses/status/1160241112184868865</t>
  </si>
  <si>
    <t>https://twitter.com/#!/execedcourses/status/1161052518442340355</t>
  </si>
  <si>
    <t>https://twitter.com/#!/execedcourses/status/1161720972149346304</t>
  </si>
  <si>
    <t>https://twitter.com/#!/execedcourses/status/1162415602176126976</t>
  </si>
  <si>
    <t>https://twitter.com/#!/execedcourses/status/1159602855939960832</t>
  </si>
  <si>
    <t>https://twitter.com/#!/execedcourses/status/1163346314899230720</t>
  </si>
  <si>
    <t>https://twitter.com/#!/execedcourses/status/1163814435279912963</t>
  </si>
  <si>
    <t>https://twitter.com/#!/execedcourses/status/1164208554313576448</t>
  </si>
  <si>
    <t>https://twitter.com/#!/execedcourses/status/1159270644246122496</t>
  </si>
  <si>
    <t>https://twitter.com/#!/execedcourses/status/1159678862529159168</t>
  </si>
  <si>
    <t>https://twitter.com/#!/execedcourses/status/1159742788704985088</t>
  </si>
  <si>
    <t>https://twitter.com/#!/execedcourses/status/1159935071601586176</t>
  </si>
  <si>
    <t>https://twitter.com/#!/execedcourses/status/1159965270040907776</t>
  </si>
  <si>
    <t>https://twitter.com/#!/execedcourses/status/1160024170706563072</t>
  </si>
  <si>
    <t>https://twitter.com/#!/execedcourses/status/1160129876512296960</t>
  </si>
  <si>
    <t>https://twitter.com/#!/execedcourses/status/1160418793262157825</t>
  </si>
  <si>
    <t>https://twitter.com/#!/execedcourses/status/1160467618525958146</t>
  </si>
  <si>
    <t>https://twitter.com/#!/execedcourses/status/1160633725857624066</t>
  </si>
  <si>
    <t>https://twitter.com/#!/execedcourses/status/1160735909991469061</t>
  </si>
  <si>
    <t>https://twitter.com/#!/execedcourses/status/1160749000800124928</t>
  </si>
  <si>
    <t>https://twitter.com/#!/execedcourses/status/1160977517139783680</t>
  </si>
  <si>
    <t>https://twitter.com/#!/execedcourses/status/1160996143871848448</t>
  </si>
  <si>
    <t>https://twitter.com/#!/execedcourses/status/1161203525390651392</t>
  </si>
  <si>
    <t>https://twitter.com/#!/execedcourses/status/1161247325118853120</t>
  </si>
  <si>
    <t>https://twitter.com/#!/execedcourses/status/1161384733143552000</t>
  </si>
  <si>
    <t>https://twitter.com/#!/execedcourses/status/1161445135705497601</t>
  </si>
  <si>
    <t>https://twitter.com/#!/execedcourses/status/1161473834660143104</t>
  </si>
  <si>
    <t>https://twitter.com/#!/execedcourses/status/1161524667666042880</t>
  </si>
  <si>
    <t>https://twitter.com/#!/execedcourses/status/1161609736795459584</t>
  </si>
  <si>
    <t>https://twitter.com/#!/execedcourses/status/1161989263816216581</t>
  </si>
  <si>
    <t>https://twitter.com/#!/execedcourses/status/1162034061755314182</t>
  </si>
  <si>
    <t>https://twitter.com/#!/execedcourses/status/1162083392365580288</t>
  </si>
  <si>
    <t>https://twitter.com/#!/execedcourses/status/1162109566634512384</t>
  </si>
  <si>
    <t>https://twitter.com/#!/execedcourses/status/1162290773166972928</t>
  </si>
  <si>
    <t>https://twitter.com/#!/execedcourses/status/1162364769849896960</t>
  </si>
  <si>
    <t>https://twitter.com/#!/execedcourses/status/1162379875841277952</t>
  </si>
  <si>
    <t>https://twitter.com/#!/execedcourses/status/1162455377012592640</t>
  </si>
  <si>
    <t>https://twitter.com/#!/execedcourses/status/1162487585240862721</t>
  </si>
  <si>
    <t>https://twitter.com/#!/execedcourses/status/1162742288994279424</t>
  </si>
  <si>
    <t>https://twitter.com/#!/execedcourses/status/1162817789242949632</t>
  </si>
  <si>
    <t>https://twitter.com/#!/execedcourses/status/1162940603249725440</t>
  </si>
  <si>
    <t>https://twitter.com/#!/execedcourses/status/1163104704022245382</t>
  </si>
  <si>
    <t>https://twitter.com/#!/execedcourses/status/1163170638216888320</t>
  </si>
  <si>
    <t>https://twitter.com/#!/execedcourses/status/1163212415388962816</t>
  </si>
  <si>
    <t>https://twitter.com/#!/execedcourses/status/1163391618822500352</t>
  </si>
  <si>
    <t>https://twitter.com/#!/execedcourses/status/1163502853454880768</t>
  </si>
  <si>
    <t>https://twitter.com/#!/execedcourses/status/1163559226758709250</t>
  </si>
  <si>
    <t>https://twitter.com/#!/execedcourses/status/1163829534522667008</t>
  </si>
  <si>
    <t>https://twitter.com/#!/execedcourses/status/1164042950554243078</t>
  </si>
  <si>
    <t>https://twitter.com/#!/execedcourses/status/1164071145651314688</t>
  </si>
  <si>
    <t>https://twitter.com/#!/execedcourses/status/1164191948535554049</t>
  </si>
  <si>
    <t>https://twitter.com/#!/pivotcloud/status/1164225863849783296</t>
  </si>
  <si>
    <t>https://twitter.com/#!/ieexeceducation/status/1159418727592579072</t>
  </si>
  <si>
    <t>https://twitter.com/#!/ieexeceducation/status/1160868278937554944</t>
  </si>
  <si>
    <t>https://twitter.com/#!/ieexeceducation/status/1161593054706335746</t>
  </si>
  <si>
    <t>https://twitter.com/#!/ieexeceducation/status/1163405386776567808</t>
  </si>
  <si>
    <t>https://twitter.com/#!/ieexeceducation/status/1163767381770063872</t>
  </si>
  <si>
    <t>https://twitter.com/#!/ieexeceducation/status/1164129799343955968</t>
  </si>
  <si>
    <t>https://twitter.com/#!/lnhuka/status/1164226664659861510</t>
  </si>
  <si>
    <t>1159524900358545413</t>
  </si>
  <si>
    <t>1159681962006724608</t>
  </si>
  <si>
    <t>1159815244438548481</t>
  </si>
  <si>
    <t>1160420444639498240</t>
  </si>
  <si>
    <t>1160749968010993664</t>
  </si>
  <si>
    <t>1160833377303482368</t>
  </si>
  <si>
    <t>1161332021274087424</t>
  </si>
  <si>
    <t>1161339437550362625</t>
  </si>
  <si>
    <t>1161350795394031616</t>
  </si>
  <si>
    <t>1161351080208297984</t>
  </si>
  <si>
    <t>1161357809738342400</t>
  </si>
  <si>
    <t>1161430962628124673</t>
  </si>
  <si>
    <t>1159026441889222656</t>
  </si>
  <si>
    <t>1158346962825093121</t>
  </si>
  <si>
    <t>1159071724920561664</t>
  </si>
  <si>
    <t>1161563158487719937</t>
  </si>
  <si>
    <t>1161565080196173824</t>
  </si>
  <si>
    <t>1161631064936341504</t>
  </si>
  <si>
    <t>1161631425352937473</t>
  </si>
  <si>
    <t>1161643225528053760</t>
  </si>
  <si>
    <t>1161630970501636097</t>
  </si>
  <si>
    <t>1161649358904930309</t>
  </si>
  <si>
    <t>1161938426867924994</t>
  </si>
  <si>
    <t>1161986349613953024</t>
  </si>
  <si>
    <t>1162056375662514180</t>
  </si>
  <si>
    <t>1162276891450998784</t>
  </si>
  <si>
    <t>1156822001790672896</t>
  </si>
  <si>
    <t>1161533104210751489</t>
  </si>
  <si>
    <t>1162257904902135808</t>
  </si>
  <si>
    <t>1162340168701026304</t>
  </si>
  <si>
    <t>1162774466608402433</t>
  </si>
  <si>
    <t>1163682062014013440</t>
  </si>
  <si>
    <t>1163810501572214784</t>
  </si>
  <si>
    <t>1160876146671665152</t>
  </si>
  <si>
    <t>1163838567459840000</t>
  </si>
  <si>
    <t>1163913954755776512</t>
  </si>
  <si>
    <t>1163914005473300486</t>
  </si>
  <si>
    <t>1163914054991327234</t>
  </si>
  <si>
    <t>1164056818974416896</t>
  </si>
  <si>
    <t>1164056801073139712</t>
  </si>
  <si>
    <t>1164096047498461186</t>
  </si>
  <si>
    <t>1164104833038716928</t>
  </si>
  <si>
    <t>1164177475787792385</t>
  </si>
  <si>
    <t>1164205566119567361</t>
  </si>
  <si>
    <t>1161729309586989057</t>
  </si>
  <si>
    <t>1161211588298383361</t>
  </si>
  <si>
    <t>1157458564476104704</t>
  </si>
  <si>
    <t>1159391451186229248</t>
  </si>
  <si>
    <t>1160241112184868865</t>
  </si>
  <si>
    <t>1161052518442340355</t>
  </si>
  <si>
    <t>1161720972149346304</t>
  </si>
  <si>
    <t>1162415602176126976</t>
  </si>
  <si>
    <t>1159602855939960832</t>
  </si>
  <si>
    <t>1163346314899230720</t>
  </si>
  <si>
    <t>1163814435279912963</t>
  </si>
  <si>
    <t>1164208554313576448</t>
  </si>
  <si>
    <t>1159270644246122496</t>
  </si>
  <si>
    <t>1159678862529159168</t>
  </si>
  <si>
    <t>1159742788704985088</t>
  </si>
  <si>
    <t>1159935071601586176</t>
  </si>
  <si>
    <t>1159965270040907776</t>
  </si>
  <si>
    <t>1160024170706563072</t>
  </si>
  <si>
    <t>1160129876512296960</t>
  </si>
  <si>
    <t>1160418793262157825</t>
  </si>
  <si>
    <t>1160467618525958146</t>
  </si>
  <si>
    <t>1160633725857624066</t>
  </si>
  <si>
    <t>1160735909991469061</t>
  </si>
  <si>
    <t>1160749000800124928</t>
  </si>
  <si>
    <t>1160977517139783680</t>
  </si>
  <si>
    <t>1160996143871848448</t>
  </si>
  <si>
    <t>1161203525390651392</t>
  </si>
  <si>
    <t>1161247325118853120</t>
  </si>
  <si>
    <t>1161384733143552000</t>
  </si>
  <si>
    <t>1161445135705497601</t>
  </si>
  <si>
    <t>1161473834660143104</t>
  </si>
  <si>
    <t>1161524667666042880</t>
  </si>
  <si>
    <t>1161609736795459584</t>
  </si>
  <si>
    <t>1161989263816216581</t>
  </si>
  <si>
    <t>1162034061755314182</t>
  </si>
  <si>
    <t>1162083392365580288</t>
  </si>
  <si>
    <t>1162109566634512384</t>
  </si>
  <si>
    <t>1162290773166972928</t>
  </si>
  <si>
    <t>1162364769849896960</t>
  </si>
  <si>
    <t>1162379875841277952</t>
  </si>
  <si>
    <t>1162455377012592640</t>
  </si>
  <si>
    <t>1162487585240862721</t>
  </si>
  <si>
    <t>1162742288994279424</t>
  </si>
  <si>
    <t>1162817789242949632</t>
  </si>
  <si>
    <t>1162940603249725440</t>
  </si>
  <si>
    <t>1163104704022245382</t>
  </si>
  <si>
    <t>1163170638216888320</t>
  </si>
  <si>
    <t>1163212415388962816</t>
  </si>
  <si>
    <t>1163391618822500352</t>
  </si>
  <si>
    <t>1163502853454880768</t>
  </si>
  <si>
    <t>1163559226758709250</t>
  </si>
  <si>
    <t>1163829534522667008</t>
  </si>
  <si>
    <t>1164042950554243078</t>
  </si>
  <si>
    <t>1164071145651314688</t>
  </si>
  <si>
    <t>1164191948535554049</t>
  </si>
  <si>
    <t>1164225863849783296</t>
  </si>
  <si>
    <t>1159418727592579072</t>
  </si>
  <si>
    <t>1160868278937554944</t>
  </si>
  <si>
    <t>1161593054706335746</t>
  </si>
  <si>
    <t>1163405386776567808</t>
  </si>
  <si>
    <t>1163767381770063872</t>
  </si>
  <si>
    <t>1164129799343955968</t>
  </si>
  <si>
    <t>1164226664659861510</t>
  </si>
  <si>
    <t/>
  </si>
  <si>
    <t>en</t>
  </si>
  <si>
    <t>fr</t>
  </si>
  <si>
    <t>und</t>
  </si>
  <si>
    <t>es</t>
  </si>
  <si>
    <t>1160244418110218242</t>
  </si>
  <si>
    <t>Loomly</t>
  </si>
  <si>
    <t>TweetDeck</t>
  </si>
  <si>
    <t>Twitter Web App</t>
  </si>
  <si>
    <t>digital transformation</t>
  </si>
  <si>
    <t>MBATweetV2</t>
  </si>
  <si>
    <t>Commun.it Intelligence</t>
  </si>
  <si>
    <t>Twitter for iPhone</t>
  </si>
  <si>
    <t>AmazingContent</t>
  </si>
  <si>
    <t>Buffer</t>
  </si>
  <si>
    <t>IFTTT</t>
  </si>
  <si>
    <t>Hootsuite Inc.</t>
  </si>
  <si>
    <t>Flipboard</t>
  </si>
  <si>
    <t>Twitter for Android</t>
  </si>
  <si>
    <t>Sprout Social</t>
  </si>
  <si>
    <t>ExecEd Navigator</t>
  </si>
  <si>
    <t>PCStwitterApp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</si>
  <si>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</si>
  <si>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</si>
  <si>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</si>
  <si>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</si>
  <si>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</si>
  <si>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</si>
  <si>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</si>
  <si>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</si>
  <si>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</si>
  <si>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</si>
  <si>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</si>
  <si>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</si>
  <si>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</si>
  <si>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</si>
  <si>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</si>
  <si>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</si>
  <si>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</si>
  <si>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</si>
  <si>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</si>
  <si>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</si>
  <si>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</si>
  <si>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</si>
  <si>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Sobey School @ SMU</t>
  </si>
  <si>
    <t>Entrepreneur ME</t>
  </si>
  <si>
    <t>Julia Parnaby _xD83D__xDC99__xD83D__xDC9B__xD83C__xDDEA__xD83C__xDDFA__xD83C__xDFF3_️‍_xD83C__xDF08_</t>
  </si>
  <si>
    <t>Ashridge Executive Education</t>
  </si>
  <si>
    <t>Econ Courses</t>
  </si>
  <si>
    <t>MBABuddy</t>
  </si>
  <si>
    <t>Nicolas Babin</t>
  </si>
  <si>
    <t>Harvard NPLI</t>
  </si>
  <si>
    <t>Expressions Training</t>
  </si>
  <si>
    <t>Wharton Analytics</t>
  </si>
  <si>
    <t>Raghu Iyengar</t>
  </si>
  <si>
    <t>The Warren Center for Network &amp; Data Sciences</t>
  </si>
  <si>
    <t>Wharton School</t>
  </si>
  <si>
    <t>valerie blassey</t>
  </si>
  <si>
    <t>Mary E Purk</t>
  </si>
  <si>
    <t>Thomas Jeanjean</t>
  </si>
  <si>
    <t>ESSEC BusinessSchool</t>
  </si>
  <si>
    <t>Hult Business School</t>
  </si>
  <si>
    <t>Sonia M. Gutierrez</t>
  </si>
  <si>
    <t>Bayfield Training</t>
  </si>
  <si>
    <t>Kendal Bahadirgil</t>
  </si>
  <si>
    <t>Corporate Governance</t>
  </si>
  <si>
    <t>StanfordCorpGov</t>
  </si>
  <si>
    <t>excellencia</t>
  </si>
  <si>
    <t>tracy jones</t>
  </si>
  <si>
    <t>camelia ilie-cardoza</t>
  </si>
  <si>
    <t>UNICON</t>
  </si>
  <si>
    <t>Henry Love</t>
  </si>
  <si>
    <t>Thinkers50</t>
  </si>
  <si>
    <t>Clara Day</t>
  </si>
  <si>
    <t>Sonia LAKEHAL</t>
  </si>
  <si>
    <t>Peter Bryant</t>
  </si>
  <si>
    <t>IE Executive Education</t>
  </si>
  <si>
    <t>francisco sardina</t>
  </si>
  <si>
    <t>Giuseppe Tringali</t>
  </si>
  <si>
    <t>Gennever-Melijhac</t>
  </si>
  <si>
    <t>Lorraine 2 coeurs ( Lylou )</t>
  </si>
  <si>
    <t>Tess</t>
  </si>
  <si>
    <t>Candidats IÉSEG</t>
  </si>
  <si>
    <t>IÉSEG</t>
  </si>
  <si>
    <t>Roberto Torena</t>
  </si>
  <si>
    <t>USC Marshall</t>
  </si>
  <si>
    <t>GCSP</t>
  </si>
  <si>
    <t>UC Berkeley Extension</t>
  </si>
  <si>
    <t>Darden Exec Ed</t>
  </si>
  <si>
    <t>Harvard Chan ECPE</t>
  </si>
  <si>
    <t>NYU Stern Executive Education</t>
  </si>
  <si>
    <t>Columbia ExecEd</t>
  </si>
  <si>
    <t>Kellogg Executive Ed</t>
  </si>
  <si>
    <t>Deluxe Digital Media</t>
  </si>
  <si>
    <t>PivotCloudSolutions</t>
  </si>
  <si>
    <t>Lovemore Nhuka</t>
  </si>
  <si>
    <t>We make an impact with purpose, and empower leaders to live their passions. Tweets by Charlene Boyce, Communications.</t>
  </si>
  <si>
    <t>Official Twitter of Entrepreneur Middle East magazine. Entrepreneurship news &amp; opportunities in MENA https://t.co/lbupnfrsRW  | http://t.co/oUhoaC2ZIg</t>
  </si>
  <si>
    <t>Francophile; Arabic learner; Leeds fan; music junkie; recovering librarian; KMer; N17 resident. Personal views.</t>
  </si>
  <si>
    <t>Ashridge is a leading provider of executive education, working with organizations from 60 countries.
#ExecEd</t>
  </si>
  <si>
    <t>hi I’m a good bot :: I keep u posted about digital transformation</t>
  </si>
  <si>
    <t>MBABuddy is a resource for aspiring MBA applicants, current MBAs, and MBA graduates.</t>
  </si>
  <si>
    <t>Rare combination of #technology, #marketing &amp; #management. #growth hacker #mentor #transformer. Focus on #gamification. https://t.co/Q1cL26guND Will follow back.</t>
  </si>
  <si>
    <t>This is the official feed for the National Preparedness Leadership Initiative, a joint venture from @HarvardChanSPH and @HarvardCPL.</t>
  </si>
  <si>
    <t>For leaders, by leaders. We promote #success and strive to add value to the lives and careers of others. 
Via @ChantaulJordan #leadership #eq</t>
  </si>
  <si>
    <t>The @Wharton Customer #Analytics Initiative is the preeminent #academic #research center focusing on the development &amp; application of customer analytic methods.</t>
  </si>
  <si>
    <t>Miers-Busch, W’1885 Professor, Professor of Marketing @Wharton, Faculty Director - Wharton Customer Analytics @whartoncai, #analytics, #ABtests, #pricing</t>
  </si>
  <si>
    <t>A research center @PennEngineers, working to foster research and innovation in interconnected social, economic and technological systems.</t>
  </si>
  <si>
    <t>Wharton School of @Penn, the world's first collegiate business school. Advancing ideas &amp; leaders for 135 years (tweeting for 12). #Philadelphia #SanFrancisco</t>
  </si>
  <si>
    <t>I'm a natural redhead, graphic/web designer, jewelry-maker @IvyTreeDesigns, liberal, and coffee addict. And yeah, I have a cat, @ShadowCat314</t>
  </si>
  <si>
    <t>Executive Director, Wharton Customer Analytics. Thought leader of big data,  analytics  and insights.</t>
  </si>
  <si>
    <t>Dean at @ESSEC Executive Education, #ExecEd</t>
  </si>
  <si>
    <t>Leading International Business School. Excellence and #innovation. 4 campuses in Cergy, Paris-La Defense, Singapore and Rabat (Morocco). #HigherEd #Intled</t>
  </si>
  <si>
    <t>The official Twitter of Hult—the business school for the global generation. Boston • San Francisco • London • Dubai • New York • Shanghai</t>
  </si>
  <si>
    <t>CEO @bayfieldtrain Real Estate Executive Education: Financial Modelling, Shopping Centres, Sustainability &amp; Fund Management courses</t>
  </si>
  <si>
    <t>The Original Real Estate Training Co. Est 1998.
Financial Modelling; Asset Expertise; Accounting; Fund Management and Business Skills.</t>
  </si>
  <si>
    <t>RT's not endorsement.</t>
  </si>
  <si>
    <t>Dedicated to improving Corporate Governance for all UK organisations in the private, public &amp; voluntary sectors #CorpGov #ESG #RegTech</t>
  </si>
  <si>
    <t>Corporate Governance Research Initiative, Stanford Graduate School of Business &amp; Rock Center for Corporate Governance. Research by Professor David F. Larcker.</t>
  </si>
  <si>
    <t>The Corporate Governance experts working with company directors &amp; their boards to help businesses grow. Board evaluation and Director development #CorpGov #ESG</t>
  </si>
  <si>
    <t>i am happy dreamer</t>
  </si>
  <si>
    <t>Dean, Professor of Leadership and Change, Neuroscience, Women Progress. INCAE BS. Executive Education. Pursuing a meaningful life. Lifelong student.</t>
  </si>
  <si>
    <t>The International University Consortium for Executive Education is an organization of leading #business schools committed to management, #execed &amp; #development.</t>
  </si>
  <si>
    <t>straight Forward, bluntly blunt</t>
  </si>
  <si>
    <t>The home of management ideas</t>
  </si>
  <si>
    <t>Dialysis doc and financial clinician Brum, wife, mother to two teens. crazy cockapoo. all opinions my own etc</t>
  </si>
  <si>
    <t>Admission, Mkg &amp; Business Development Manager @essec Executive Education, campus de formation continue @Paris La Défense #execed #pros #formation #éducation</t>
  </si>
  <si>
    <t>IE Executive Education helps managers of all areas and sectors, promote their careers and improve the performance of their companies.</t>
  </si>
  <si>
    <t>Abogado, Consejero Independiente de Empresas y Director del Advanced Management Program Murcia del IE Business school.</t>
  </si>
  <si>
    <t>Extrémismes : le fléau ! Homme vain, trop tôt squelette, cesse de faire ton malin, d'écraser / Bonnes âmes, humilité !/ Pouvoir : stop ! /ABBAYE DE THÉLÈME.</t>
  </si>
  <si>
    <t>Dans la vie rien ne dure , arrête de pleurer et avance même à genoux. Cache tes faiblesses . Ne recommence pas tes erreurs.</t>
  </si>
  <si>
    <t>can pass a Turing test.</t>
  </si>
  <si>
    <t>Bienvenue sur la page Twitter officielle des candidats préparant leur entrée à l'@IESEG ! Bienvenue à tous les admis #WelcomeToIESEG _xD83C__xDF1F_</t>
  </si>
  <si>
    <t>Grande Ecole and top #international Business School with #TripleCrown accreditation:#EQUIS #AACSB #AMBA. All programs in English. Top-notch #research with #CNRS</t>
  </si>
  <si>
    <t>Director de Experiencia, Transformación e Innovación Digital | Executive MBA IE Business School | Beta Gamma Sigma</t>
  </si>
  <si>
    <t>The official Twitter account of the USC Marshall School of Business #USCMarshall | Instagram @USCMarshall</t>
  </si>
  <si>
    <t>At the Geneva Centre for Security Policy, we believe that people make peace and security possible. #executiveducation #security #policy #dialogue #creativity</t>
  </si>
  <si>
    <t>The continuing #education branch of @UCBerkeley, Extension offers 2,000+ online and classroom courses per year and 60+ professional certificates and programs.</t>
  </si>
  <si>
    <t>Executive Education at the University of Virginia Darden School of Business prepares leaders at all levels to solve their toughest business challenges.</t>
  </si>
  <si>
    <t>Harvard T.H. Chan School of Public Health Executive Continuing Professional Education (ECPE) provides health care executive education and EHS training globally.</t>
  </si>
  <si>
    <t>NYU Stern Executive Education programs are designed to have an immediate positive impact on performance, whether in leadership, strategy, finance or marketing.</t>
  </si>
  <si>
    <t>Columbia Business School Executive Education: Learn leadership, strategy, marketing, finance, social enterprise. Find yourself at the very center of business.</t>
  </si>
  <si>
    <t>Empowering executives with the tools to inspire growth in themselves, their people and their organizations.</t>
  </si>
  <si>
    <t>Innovative web design, development and internet marketing producers who deliver effective, strategy driven online experiences. Located in Berkeley, CA</t>
  </si>
  <si>
    <t>Pivot Cloud Platform unlocks your legacy systems with no disruption and produces a map of your core business processes.  https://pivotcloudsolutions.com</t>
  </si>
  <si>
    <t>IT Consultant: Cloud Architect; SAP/SAGEX3 ERP Expert; Data Scientist; Technopreneur</t>
  </si>
  <si>
    <t>Halifax, Nova Scotia</t>
  </si>
  <si>
    <t>Middle East based in Dubai UAE</t>
  </si>
  <si>
    <t>Tottenham, London</t>
  </si>
  <si>
    <t>30 minutes outside London</t>
  </si>
  <si>
    <t>France</t>
  </si>
  <si>
    <t>Cambridge, MA</t>
  </si>
  <si>
    <t>South Africa</t>
  </si>
  <si>
    <t>The Wharton School - Phila, PA</t>
  </si>
  <si>
    <t>Philadelphia</t>
  </si>
  <si>
    <t>Philadelphia, PA</t>
  </si>
  <si>
    <t>Philadelphia and Chicago</t>
  </si>
  <si>
    <t>Paris, Ile-de-France</t>
  </si>
  <si>
    <t>Paris - Singapore - Rabat</t>
  </si>
  <si>
    <t>Cambridge, London, Global</t>
  </si>
  <si>
    <t>London Cambridge International</t>
  </si>
  <si>
    <t>Cambridge, England</t>
  </si>
  <si>
    <t>UK</t>
  </si>
  <si>
    <t>Stanford, California (USA)</t>
  </si>
  <si>
    <t>Bristol, England</t>
  </si>
  <si>
    <t>Boston, MA</t>
  </si>
  <si>
    <t>Worldwide</t>
  </si>
  <si>
    <t>Abuja, Nigeria</t>
  </si>
  <si>
    <t>London</t>
  </si>
  <si>
    <t>Birmingham, England</t>
  </si>
  <si>
    <t>Paris, France</t>
  </si>
  <si>
    <t>Madrid, Spain</t>
  </si>
  <si>
    <t>Lorraine, France</t>
  </si>
  <si>
    <t>under your bed.</t>
  </si>
  <si>
    <t>Lille et Paris-La Défense</t>
  </si>
  <si>
    <t>Lille, Paris</t>
  </si>
  <si>
    <t>Community of Madrid, Spain</t>
  </si>
  <si>
    <t>Los Angeles</t>
  </si>
  <si>
    <t>Geneva, Switzerland</t>
  </si>
  <si>
    <t>Berkeley, CA</t>
  </si>
  <si>
    <t>Charlottesville, Virginia, USA</t>
  </si>
  <si>
    <t>New York, NY</t>
  </si>
  <si>
    <t>Evanston, IL</t>
  </si>
  <si>
    <t>Ireland</t>
  </si>
  <si>
    <t>Johannesburg, South Africa</t>
  </si>
  <si>
    <t>https://t.co/hWaFvJ32Ue</t>
  </si>
  <si>
    <t>http://t.co/3ZIMjx1ABf</t>
  </si>
  <si>
    <t>https://t.co/rgEC5Q036X</t>
  </si>
  <si>
    <t>http://nicolas-babin.blogspot.com/</t>
  </si>
  <si>
    <t>https://t.co/KKPw88R04I</t>
  </si>
  <si>
    <t>http://expressions.co.za/training</t>
  </si>
  <si>
    <t>http://t.co/sy1ZtWDqiM</t>
  </si>
  <si>
    <t>https://t.co/gEJk4VGAUy</t>
  </si>
  <si>
    <t>http://warrencenter.upenn.edu/</t>
  </si>
  <si>
    <t>http://www.wharton.upenn.edu</t>
  </si>
  <si>
    <t>http://t.co/J5nN8OnV17</t>
  </si>
  <si>
    <t>https://t.co/LkcGfXraUS</t>
  </si>
  <si>
    <t>http://t.co/pkxdGqhEpr</t>
  </si>
  <si>
    <t>http://www.essec.edu</t>
  </si>
  <si>
    <t>https://t.co/SCoMces2Tb</t>
  </si>
  <si>
    <t>http://www.bayfieldtraining.com</t>
  </si>
  <si>
    <t>https://t.co/VFQS1npUWU</t>
  </si>
  <si>
    <t>https://t.co/Xb4M2LUY4J</t>
  </si>
  <si>
    <t>http://www.corpgovuk.com/</t>
  </si>
  <si>
    <t>https://t.co/7TKY20uP4M</t>
  </si>
  <si>
    <t>http://t.co/IO6C1SZwWZ</t>
  </si>
  <si>
    <t>http://www.incae.edu/en/directory/camelia-ilie.html</t>
  </si>
  <si>
    <t>http://t.co/LmCFj7LrJK</t>
  </si>
  <si>
    <t>http://www.thinkers50.com</t>
  </si>
  <si>
    <t>https://t.co/t4UzRRLcTe</t>
  </si>
  <si>
    <t>https://t.co/CiQfDzDRhw</t>
  </si>
  <si>
    <t>http://t.co/gQcmC5F6pj</t>
  </si>
  <si>
    <t>http://t.co/BHIStLOgeE</t>
  </si>
  <si>
    <t>http://www.ieseg.fr</t>
  </si>
  <si>
    <t>https://t.co/gAXaoXAdUF</t>
  </si>
  <si>
    <t>http://t.co/6JAJAxudsC</t>
  </si>
  <si>
    <t>http://bit.ly/2IrnhZj</t>
  </si>
  <si>
    <t>http://t.co/Pu3vOdiQWy</t>
  </si>
  <si>
    <t>http://t.co/v4KqKhDtTR</t>
  </si>
  <si>
    <t>https://t.co/qqwJDV6uR8</t>
  </si>
  <si>
    <t>http://t.co/3Mp1iB8X1G</t>
  </si>
  <si>
    <t>http://www.gsb.columbia.edu/execed</t>
  </si>
  <si>
    <t>http://t.co/sHt7LgksYE</t>
  </si>
  <si>
    <t>http://t.co/WyXONSEa2B</t>
  </si>
  <si>
    <t>http://www.pivotcloudsolutions.com</t>
  </si>
  <si>
    <t>http://www.tbs.co.zw</t>
  </si>
  <si>
    <t>Melbourne</t>
  </si>
  <si>
    <t>Beijing</t>
  </si>
  <si>
    <t>Pacific Time (US &amp; Canada)</t>
  </si>
  <si>
    <t>https://pbs.twimg.com/profile_banners/1020209604/1550071457</t>
  </si>
  <si>
    <t>https://pbs.twimg.com/profile_banners/633757427/1549445770</t>
  </si>
  <si>
    <t>https://pbs.twimg.com/profile_banners/913316209772384257/1556128765</t>
  </si>
  <si>
    <t>https://pbs.twimg.com/profile_banners/14303536/1548171603</t>
  </si>
  <si>
    <t>https://pbs.twimg.com/profile_banners/19284888/1353428962</t>
  </si>
  <si>
    <t>https://pbs.twimg.com/profile_banners/256161885/1528389824</t>
  </si>
  <si>
    <t>https://pbs.twimg.com/profile_banners/700569309261594624/1479206145</t>
  </si>
  <si>
    <t>https://pbs.twimg.com/profile_banners/21781279/1521555892</t>
  </si>
  <si>
    <t>https://pbs.twimg.com/profile_banners/920343626907115520/1555342799</t>
  </si>
  <si>
    <t>https://pbs.twimg.com/profile_banners/7717612/1496262879</t>
  </si>
  <si>
    <t>https://pbs.twimg.com/profile_banners/15314631/1484873437</t>
  </si>
  <si>
    <t>https://pbs.twimg.com/profile_banners/2249294731/1387227327</t>
  </si>
  <si>
    <t>https://pbs.twimg.com/profile_banners/164257019/1515508455</t>
  </si>
  <si>
    <t>https://pbs.twimg.com/profile_banners/20666174/1545245236</t>
  </si>
  <si>
    <t>https://pbs.twimg.com/profile_banners/2994004047/1545649708</t>
  </si>
  <si>
    <t>https://pbs.twimg.com/profile_banners/986775247/1554391313</t>
  </si>
  <si>
    <t>https://pbs.twimg.com/profile_banners/3001635154/1560778988</t>
  </si>
  <si>
    <t>https://pbs.twimg.com/profile_banners/2306868572/1391587647</t>
  </si>
  <si>
    <t>https://pbs.twimg.com/profile_banners/98151325/1522505707</t>
  </si>
  <si>
    <t>https://pbs.twimg.com/profile_banners/376270396/1398242698</t>
  </si>
  <si>
    <t>https://pbs.twimg.com/profile_banners/840644042719399936/1489812311</t>
  </si>
  <si>
    <t>https://pbs.twimg.com/profile_banners/65005727/1478994298</t>
  </si>
  <si>
    <t>https://pbs.twimg.com/profile_banners/2968547656/1464802569</t>
  </si>
  <si>
    <t>https://pbs.twimg.com/profile_banners/74139459/1445609101</t>
  </si>
  <si>
    <t>https://pbs.twimg.com/profile_banners/1119829969/1458232076</t>
  </si>
  <si>
    <t>https://pbs.twimg.com/profile_banners/273451954/1562743183</t>
  </si>
  <si>
    <t>https://pbs.twimg.com/profile_banners/2411221337/1494450029</t>
  </si>
  <si>
    <t>https://pbs.twimg.com/profile_banners/3161301275/1566157571</t>
  </si>
  <si>
    <t>https://pbs.twimg.com/profile_banners/2892018695/1547827860</t>
  </si>
  <si>
    <t>https://pbs.twimg.com/profile_banners/87041797/1520586650</t>
  </si>
  <si>
    <t>https://pbs.twimg.com/profile_banners/1160319211/1546862483</t>
  </si>
  <si>
    <t>https://pbs.twimg.com/profile_banners/161475427/1531259800</t>
  </si>
  <si>
    <t>https://pbs.twimg.com/profile_banners/241048092/1539265622</t>
  </si>
  <si>
    <t>https://pbs.twimg.com/profile_banners/113468484/1508361062</t>
  </si>
  <si>
    <t>https://pbs.twimg.com/profile_banners/2930471458/1420557193</t>
  </si>
  <si>
    <t>https://pbs.twimg.com/profile_banners/108402878/1504108179</t>
  </si>
  <si>
    <t>https://pbs.twimg.com/profile_banners/173882135/1506445162</t>
  </si>
  <si>
    <t>https://pbs.twimg.com/profile_banners/22396481/1467310318</t>
  </si>
  <si>
    <t>https://pbs.twimg.com/profile_banners/158764155/1447257636</t>
  </si>
  <si>
    <t>https://pbs.twimg.com/profile_banners/681093/1398375202</t>
  </si>
  <si>
    <t>https://pbs.twimg.com/profile_banners/887622042702491650/1515512217</t>
  </si>
  <si>
    <t>http://abs.twimg.com/images/themes/theme1/bg.png</t>
  </si>
  <si>
    <t>http://abs.twimg.com/images/themes/theme15/bg.png</t>
  </si>
  <si>
    <t>http://abs.twimg.com/images/themes/theme5/bg.gif</t>
  </si>
  <si>
    <t>http://abs.twimg.com/images/themes/theme9/bg.gif</t>
  </si>
  <si>
    <t>http://abs.twimg.com/images/themes/theme13/bg.gif</t>
  </si>
  <si>
    <t>http://a0.twimg.com/profile_background_images/3090797/IMG_3857.jpg</t>
  </si>
  <si>
    <t>http://abs.twimg.com/images/themes/theme4/bg.gif</t>
  </si>
  <si>
    <t>http://abs.twimg.com/images/themes/theme2/bg.gif</t>
  </si>
  <si>
    <t>http://a0.twimg.com/profile_background_images/13722613/___-52.jpg</t>
  </si>
  <si>
    <t>http://abs.twimg.com/images/themes/theme14/bg.gif</t>
  </si>
  <si>
    <t>http://pbs.twimg.com/profile_images/892106694049898498/N26Tph6u_normal.jpg</t>
  </si>
  <si>
    <t>http://pbs.twimg.com/profile_images/1108689778961207296/oilLb0DY_normal.jpg</t>
  </si>
  <si>
    <t>http://pbs.twimg.com/profile_images/976101362219061248/nBnyucdj_normal.jpg</t>
  </si>
  <si>
    <t>http://pbs.twimg.com/profile_images/378800000762108802/8f8a9e822aec2af92c7b4ce28b04da6f_normal.jpeg</t>
  </si>
  <si>
    <t>http://pbs.twimg.com/profile_images/738029739953229824/RpvygzFf_normal.jpg</t>
  </si>
  <si>
    <t>http://pbs.twimg.com/profile_images/674858662335238144/eT3Me8_Y_normal.jpg</t>
  </si>
  <si>
    <t>http://pbs.twimg.com/profile_images/864589989920649216/CXl1F7sP_normal.jpg</t>
  </si>
  <si>
    <t>http://pbs.twimg.com/profile_images/1139503095996661760/ikbS-X0d_normal.png</t>
  </si>
  <si>
    <t>http://pbs.twimg.com/profile_images/738061544819429376/KxngvD6F_normal.jpg</t>
  </si>
  <si>
    <t>http://pbs.twimg.com/profile_images/936556414205595649/vj7SwILI_normal.jpg</t>
  </si>
  <si>
    <t>http://pbs.twimg.com/profile_images/1267284241/spamlite_normal.png</t>
  </si>
  <si>
    <t>http://pbs.twimg.com/profile_images/1047848420541693952/KCAB0L66_normal.jpg</t>
  </si>
  <si>
    <t>http://pbs.twimg.com/profile_images/877683375024111616/25WAv-1W_normal.jpg</t>
  </si>
  <si>
    <t>http://pbs.twimg.com/profile_images/2263665401/UNEX-LOGO_twitter_normal.jpg</t>
  </si>
  <si>
    <t>http://pbs.twimg.com/profile_images/803301955913162752/AobMFOkJ_normal.jpg</t>
  </si>
  <si>
    <t>http://pbs.twimg.com/profile_images/559800000939454465/CM73uOeW_normal.png</t>
  </si>
  <si>
    <t>http://a0.twimg.com/profile_images/206873152/random_normal.jpg</t>
  </si>
  <si>
    <t>http://pbs.twimg.com/profile_images/912724853689593859/fbgvhLa1_normal.jpg</t>
  </si>
  <si>
    <t>http://pbs.twimg.com/profile_images/748579762675777538/I34bQUMB_normal.jpg</t>
  </si>
  <si>
    <t>http://pbs.twimg.com/profile_images/664471103830695940/8xF54cqC_normal.png</t>
  </si>
  <si>
    <t>http://pbs.twimg.com/profile_images/459445239069933568/J1oGo9dP_normal.jpeg</t>
  </si>
  <si>
    <t>Open Twitter Page for This Person</t>
  </si>
  <si>
    <t>https://twitter.com/sobeyschool_smu</t>
  </si>
  <si>
    <t>https://twitter.com/entmagazineme</t>
  </si>
  <si>
    <t>https://twitter.com/julia_parnaby</t>
  </si>
  <si>
    <t>https://twitter.com/ashridge_biz</t>
  </si>
  <si>
    <t>https://twitter.com/digitaltransf11</t>
  </si>
  <si>
    <t>https://twitter.com/execedcourses</t>
  </si>
  <si>
    <t>https://twitter.com/mba_buddy</t>
  </si>
  <si>
    <t>https://twitter.com/nicochan33</t>
  </si>
  <si>
    <t>https://twitter.com/harvardnpli</t>
  </si>
  <si>
    <t>https://twitter.com/leaderrepeater</t>
  </si>
  <si>
    <t>https://twitter.com/whartoncai</t>
  </si>
  <si>
    <t>https://twitter.com/iyengar_raghu</t>
  </si>
  <si>
    <t>https://twitter.com/warrencntrpenn</t>
  </si>
  <si>
    <t>https://twitter.com/wharton</t>
  </si>
  <si>
    <t>https://twitter.com/valerieblassey</t>
  </si>
  <si>
    <t>https://twitter.com/maryepurk</t>
  </si>
  <si>
    <t>https://twitter.com/thjeanjean</t>
  </si>
  <si>
    <t>https://twitter.com/essec</t>
  </si>
  <si>
    <t>https://twitter.com/hult_business</t>
  </si>
  <si>
    <t>https://twitter.com/bayfield_sonia</t>
  </si>
  <si>
    <t>https://twitter.com/bayfieldtrain</t>
  </si>
  <si>
    <t>https://twitter.com/bayfield_kendal</t>
  </si>
  <si>
    <t>https://twitter.com/corpgovuk</t>
  </si>
  <si>
    <t>https://twitter.com/stanfordcorpgov</t>
  </si>
  <si>
    <t>https://twitter.com/excellencia_ltd</t>
  </si>
  <si>
    <t>https://twitter.com/tracy19671</t>
  </si>
  <si>
    <t>https://twitter.com/cameliailie</t>
  </si>
  <si>
    <t>https://twitter.com/uniconexed</t>
  </si>
  <si>
    <t>https://twitter.com/henryzino22</t>
  </si>
  <si>
    <t>https://twitter.com/thinkers50</t>
  </si>
  <si>
    <t>https://twitter.com/claraday13</t>
  </si>
  <si>
    <t>https://twitter.com/sonia_lakehal</t>
  </si>
  <si>
    <t>https://twitter.com/peter_t_bryant</t>
  </si>
  <si>
    <t>https://twitter.com/ieexeceducation</t>
  </si>
  <si>
    <t>https://twitter.com/frsardina</t>
  </si>
  <si>
    <t>https://twitter.com/tripgiu5</t>
  </si>
  <si>
    <t>https://twitter.com/gennever_</t>
  </si>
  <si>
    <t>https://twitter.com/lydie_2lorraine</t>
  </si>
  <si>
    <t>https://twitter.com/ess</t>
  </si>
  <si>
    <t>https://twitter.com/candidatsieseg</t>
  </si>
  <si>
    <t>https://twitter.com/ieseg</t>
  </si>
  <si>
    <t>https://twitter.com/robertotorena</t>
  </si>
  <si>
    <t>https://twitter.com/uscmarshall</t>
  </si>
  <si>
    <t>https://twitter.com/thegcsp</t>
  </si>
  <si>
    <t>https://twitter.com/ucberkeleyext</t>
  </si>
  <si>
    <t>https://twitter.com/dardenexeced</t>
  </si>
  <si>
    <t>https://twitter.com/harvardchanecpe</t>
  </si>
  <si>
    <t>https://twitter.com/www</t>
  </si>
  <si>
    <t>https://twitter.com/nyusternexeced</t>
  </si>
  <si>
    <t>https://twitter.com/columbiaexeced</t>
  </si>
  <si>
    <t>https://twitter.com/kelloggexeced</t>
  </si>
  <si>
    <t>https://twitter.com/ddm</t>
  </si>
  <si>
    <t>https://twitter.com/pivotcloud</t>
  </si>
  <si>
    <t>https://twitter.com/lnhuka</t>
  </si>
  <si>
    <t>sobeyschool_smu
Great executive education for all.
Whether you want training to develop
a specific skill or a comprehensive
degree program designed for executives,
Sobey School of Business has you
covered. https://t.co/qbzWYOdOwW
#execed #professionaldevelopment
https://t.co/4Sfp127Msn</t>
  </si>
  <si>
    <t>entmagazineme
The word “network” has been used
so often in speaking about the
benefits of an EMBA that it feels
quite cliché. Be that as it may,
the network you will gain from
an EMBA really is one of the biggest
takeaways you will get: https://t.co/IwyxxamvRL
#networking #execed</t>
  </si>
  <si>
    <t>julia_parnaby
RT @Ashridge_Biz: 'Speaking Truth
to Power at Work - How we silence
ourselves and others' Newly released
research by Megan Reitz|Professo…</t>
  </si>
  <si>
    <t>ashridge_biz
Book your place today to join Megan
Reitz for a free powerful morning
seminar in London. Inviting you
to consider your own communication
techniques, which may ultimately
be silencing you or those around
you. https://t.co/z3Ls7WrFTf #execed
#newresearch #speakingtruth https://t.co/qQaB2z03SI</t>
  </si>
  <si>
    <t>digitaltransf11
RT @ExecEdCourses: Great #execed
course by Rotterdam School of Management
on #Technology: https://t.co/iCTljCYfVD</t>
  </si>
  <si>
    <t>execedcourses
New #execed Management course by
@ddm/clk/422385380;224365255;e:
https://t.co/pYpdcqSTw2</t>
  </si>
  <si>
    <t>mba_buddy
RT @ExecEdCourses: Great #execed
course by MIT Sloan School of Management
on #Technology: https://t.co/nnXTMTa0sE</t>
  </si>
  <si>
    <t>nicochan33
RT @ExecEdCourses: Great #execed
course by Rotterdam School of Management
on #Technology: https://t.co/iCTljCYfVD</t>
  </si>
  <si>
    <t>harvardnpli
We are 2/3rds full for the next
cohort. Get your application in
before the September rush. #execed
#LeadershipDevelopment https://t.co/7tycZqTTkq</t>
  </si>
  <si>
    <t>leaderrepeater
From @HarvardNPLI: We are 2/3rds
full for the next cohort. Get your
application in before the September
rush. #execed #LeadershipDevelopment
https://t.co/2y8aX2NZ2t</t>
  </si>
  <si>
    <t>whartoncai
Is your organization so overwhelmed
by #ConsumerData that you can’t
find your customers? Make sense
of it all via @Wharton’s #ExecEd
Customer Analytics program led
by @iyengar_raghu. https://t.co/c22JcSU9tm
https://t.co/zAsZ9hQ0Tg</t>
  </si>
  <si>
    <t xml:space="preserve">iyengar_raghu
</t>
  </si>
  <si>
    <t>warrencntrpenn
RT @WhartonCAI: Is your organization
so overwhelmed by #ConsumerData
that you can’t find your customers?
Make sense of it all via @Wharton’…</t>
  </si>
  <si>
    <t xml:space="preserve">wharton
</t>
  </si>
  <si>
    <t>valerieblassey
RT @WhartonCAI: Is your organization
so overwhelmed by #ConsumerData
that you can’t find your customers?
Make sense of it all via @Wharton’…</t>
  </si>
  <si>
    <t>maryepurk
RT @WhartonCAI: Is your organization
so overwhelmed by #ConsumerData
that you can’t find your customers?
Make sense of it all via @Wharton’…</t>
  </si>
  <si>
    <t>thjeanjean
L'appli du compte personnel de
formation devrait sortir à l'automne
prochain !  https://t.co/ioxzYhSX1m
#execed #formpro cc @essec</t>
  </si>
  <si>
    <t xml:space="preserve">essec
</t>
  </si>
  <si>
    <t>hult_business
RT @Ashridge_Biz: Thought provoking,
interactive and career enhancing
events by Hult Ashridge, available
across the globe. Check out all…</t>
  </si>
  <si>
    <t>bayfield_sonia
Our Real Estate Analyst course
runs in a monthly basis. If you
would like to attend any of our
courses, please check our Calendar
on our website or contact one of
my colleagues at info@bayfieldtraining.com
#realestae #cre #financialmodelling
#courses #execed @BayfieldTrain
https://t.co/dUirrncK1K</t>
  </si>
  <si>
    <t xml:space="preserve">bayfieldtrain
</t>
  </si>
  <si>
    <t>bayfield_kendal
RT @Bayfield_Sonia: Our Real Estate
Analyst course runs in a monthly
basis. If you would like to attend
any of our courses, please check
ou…</t>
  </si>
  <si>
    <t>corpgovuk
RT @StanfordCorpGov: Stanford Directors’
Consortium, March 16 to 20, 2020:
https://t.co/uYcDShhptq Learn leading-edge
strategies, frameworks, and best
practices for making complex and
crucial board decisions in uncertain
times. #corpgov #ExecEd</t>
  </si>
  <si>
    <t>stanfordcorpgov
Stanford Directors’ Consortium,
March 16 to 20, 2020: https://t.co/NplzxbS4hR
Learn leading-edge strategies,
frameworks, and best practices
for making complex and crucial
board decisions in uncertain times.
#corpgov #ExecEd</t>
  </si>
  <si>
    <t>excellencia_ltd
RT @StanfordCorpGov: Stanford Directors’
Consortium, March 16 to 20, 2020:
https://t.co/i3D2CMOeXr Learn leading-edge
strategies, frameworks, and best
practices for making complex and
crucial board decisions in uncertain
times. #corpgov #ExecEd</t>
  </si>
  <si>
    <t>tracy19671
#execed #events #alwayslearning
#development #progression #globalbusiness
https://t.co/ZfxP7vEHdo</t>
  </si>
  <si>
    <t>cameliailie
RT @UNICONexed: Applications are
open for the 4th class of the #UNICON
Leadership Academy! The eight-month
development program, beginning
N…</t>
  </si>
  <si>
    <t>uniconexed
Twitter: #UNICONMemberSpotlight:
The @USCMarshall #ExecEd experience
provides programs that are experience-based
and globally relevant, designed
to address issues executives face
every day. Learn more about their
professional development programs
here: https://t.co/cA8ZG98T5v https://t.co/zA3ivSS82q</t>
  </si>
  <si>
    <t>henryzino22
RT @ExecEdCourses: New #execed
Strategy course by MIT Sloan School
of Management: https://t.co/vNvU59mtAI</t>
  </si>
  <si>
    <t>thinkers50
RT @Ashridge_Biz: Book your place
today to join Megan Reitz for a
free powerful morning seminar in
London. Inviting you to consider
your ow…</t>
  </si>
  <si>
    <t>claraday13
RT @Ashridge_Biz: Book your place
today to join Megan Reitz for a
free powerful morning seminar in
London. Inviting you to consider
your ow…</t>
  </si>
  <si>
    <t>sonia_lakehal
La formation à suivre : le master
Management immobilier de l'Essec
- Les Echos #Essec #MMI #RealEstate
#Excellence #FormationPro #Execed
https://t.co/TrcxLaikmA</t>
  </si>
  <si>
    <t>peter_t_bryant
RT @IEExecEducation: We all seek
greater meaning in our lives and
careers, but how exactly can we
find it? Step one is moving out
of our co…</t>
  </si>
  <si>
    <t>ieexeceducation
How can small and medium-sized
enterprises overcome the challenge
of digital transformation? A change
in strategy and mindset is needed.
Take a look at our Ten Commandments
for SMEs! #IEExecutiveEducation
| #ExecEd | #DigitalTransformation
https://t.co/c3OcLa3MxL</t>
  </si>
  <si>
    <t>frsardina
RT @IEExecEducation: ¿Puede una
compañía ser rentable y no ser
viable? ¿Y viceversa? El profesor
del Advanced Management Program
Manuel Rom…</t>
  </si>
  <si>
    <t>tripgiu5
RT @IEExecEducation: ¿Puede una
compañía ser rentable y no ser
viable? ¿Y viceversa? El profesor
del Advanced Management Program
Manuel Rom…</t>
  </si>
  <si>
    <t>gennever_
RT @ThJeanjean: _xD83D__xDD16_ Voici le top
5 des contenus préférés de mon
audience en juillet sur les thématiques
#execed #innovation et #digital
h…</t>
  </si>
  <si>
    <t>lydie_2lorraine
RT @ThJeanjean: IA &amp;amp; Travail
: nous sommes tous concernés ! 
https://t.co/Ida5pYisq0 #intelligenceartificielle
#execed #formpro cc @ess…</t>
  </si>
  <si>
    <t xml:space="preserve">ess
</t>
  </si>
  <si>
    <t>candidatsieseg
Découvrez l’entretien des deux
directrices académiques des deux
formations diplômantes pour cadres,
managers et dirigeants de l’@IESEG
https://t.co/eoN5WtaxnM #ExecEd
#BusinessDevelopment #Marketing
#Digital https://t.co/4tkmCtLSsd</t>
  </si>
  <si>
    <t>ieseg
RT @CandidatsIeseg: Découvrez l’entretien
des deux directrices académiques
des deux formations diplômantes
pour cadres, managers et dirigea…</t>
  </si>
  <si>
    <t>robertotorena
RT @IEExecEducation: How can small
and medium-sized enterprises overcome
the challenge of digital transformation?
A change in strategy and…</t>
  </si>
  <si>
    <t xml:space="preserve">uscmarshall
</t>
  </si>
  <si>
    <t>thegcsp
RT @ExecEdCourses: New #execed
Strategy course by @thegcsp: https://t.co/tk0bGt1eku</t>
  </si>
  <si>
    <t xml:space="preserve">ucberkeleyext
</t>
  </si>
  <si>
    <t xml:space="preserve">dardenexeced
</t>
  </si>
  <si>
    <t xml:space="preserve">harvardchanecpe
</t>
  </si>
  <si>
    <t xml:space="preserve">www
</t>
  </si>
  <si>
    <t xml:space="preserve">nyusternexeced
</t>
  </si>
  <si>
    <t xml:space="preserve">columbiaexeced
</t>
  </si>
  <si>
    <t xml:space="preserve">kelloggexeced
</t>
  </si>
  <si>
    <t xml:space="preserve">ddm
</t>
  </si>
  <si>
    <t>pivotcloud
RT @IEExecEducation: How can small
and medium-sized enterprises overcome
the challenge of digital transformation?
A change in strategy and…</t>
  </si>
  <si>
    <t>lnhuka
RT @IEExecEducation: How can small
and medium-sized enterprises overcome
the challenge of digital transformation?
A change in strategy and…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</si>
  <si>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</si>
  <si>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</si>
  <si>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</si>
  <si>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</si>
  <si>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</si>
  <si>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</si>
  <si>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</si>
  <si>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</si>
  <si>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</si>
  <si>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</si>
  <si>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</si>
  <si>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</si>
  <si>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</si>
  <si>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</si>
  <si>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</si>
  <si>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</si>
  <si>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</si>
  <si>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</si>
  <si>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</si>
  <si>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</si>
  <si>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</si>
  <si>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</si>
  <si>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</si>
  <si>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</si>
  <si>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</si>
  <si>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</si>
  <si>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</si>
  <si>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</si>
  <si>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</si>
  <si>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</si>
  <si>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</si>
  <si>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</si>
  <si>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</si>
  <si>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</si>
  <si>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</si>
  <si>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</si>
  <si>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</si>
  <si>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</si>
  <si>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</si>
  <si>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</si>
  <si>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</si>
  <si>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</si>
  <si>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</si>
  <si>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</si>
  <si>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</si>
  <si>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</si>
  <si>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</si>
  <si>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</si>
  <si>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</si>
  <si>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</si>
  <si>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</si>
  <si>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</si>
  <si>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</si>
  <si>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</si>
  <si>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</si>
  <si>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</si>
  <si>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</si>
  <si>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</si>
  <si>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</si>
  <si>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</si>
  <si>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</si>
  <si>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</si>
  <si>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</si>
  <si>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</si>
  <si>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</si>
  <si>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</si>
  <si>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</si>
  <si>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</si>
  <si>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</si>
  <si>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</si>
  <si>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</si>
  <si>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</si>
  <si>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</si>
  <si>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</si>
  <si>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</si>
  <si>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</si>
  <si>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</si>
  <si>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</si>
  <si>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</si>
  <si>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</si>
  <si>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</si>
  <si>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</si>
  <si>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</si>
  <si>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</si>
  <si>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</si>
  <si>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</si>
  <si>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</si>
  <si>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</si>
  <si>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http://po.st/scms/OrMCe04Lcp0lOFmbAka8Um6V2jAD7SYdZTjvhHbnYZ0lOA/PNr4iq http://po.st/scms/OrMCe04Lcp0lOFmbAka8Um6V2jAD7SYdZTjvhHbnYZ0lOA/4Vygqh http://po.st/scms/OrMCe04Lcp0lOFmbAka8Um6V2jAD7SYdZTjvhHbnYZ0lOA/ookiSO http://po.st/scms/OrMCe04Lcp0lOFmbAka8Um6V2jAD7SYdZTjvhHbnYZ0lOA/HJcZwb http://po.st/scms/OrMCe04Lcp0lOFmbAka8Um6V2jAD7SYdZTjvhHbnYZ0lOA/URbKIo http://po.st/scms/OrMCe04Lcp0lOFmbAka8Um6V2jAD7SYdZTjvhHbnYZ0lOA/6PVWA1 http://po.st/scms/OrMCe04Lcp0lOFmbAka8Um6V2jAD7SYdZTjvhHbnYZ0lOA/z4A5NN http://po.st/scms/OrMCe04Lcp0lOFmbAka8Um6V2jAD7SYdZTjvhHbnYZ0lOA/a3g72o http://po.st/scms/OrMCe04Lcp0lOFmbAka8Um6V2jAD7SYdZTjvhHbnYZ0lOA/6pTZ5M http://po.st/scms/OrMCe04Lcp0lOFmbAka8Um6V2jAD7SYdZTjvhHbnYZ0lOA/5Wm7Or</t>
  </si>
  <si>
    <t>https://www.ie.edu/insights/articles/communication-substance-and-form/ https://www.ie.edu/insights/articles/strategies-from-words-to-deeds-thanks-to-pmos/ https://www.ie.edu/insights/articles/transformation-with-purpose-through-striving-and-stretching/</t>
  </si>
  <si>
    <t>https://www.lesechos.fr/economie-france/social/le-gouvernement-va-faire-la-publicite-du-compte-personnel-de-formation-1124068 https://solutions.lesechos.fr/equipe-management/c/ia-travail-en-pleine-mutation-17957/ https://www.parlonsrh.com/comment-les-francais-percoivent-ils-la-formation-en-2019/ https://app.amazingcontent.io/best-content/monthly/ThJeanjean/2019/july</t>
  </si>
  <si>
    <t>https://www.hult.edu/en/executive-education/events/speaking-truth-london-17-sept/?utm_source=twitter&amp;utm_medium=social&amp;utm_campaign=organicsocialtwitter&amp;utm_content=ash_ev_190917_speakingtruth https://www.hult.edu/en/executive-education/insights/new-speaking-truth-to-power/?utm_source=twitter&amp;utm_medium=social&amp;utm_campaign=organicsocialtwitter&amp;utm_content=speakingtruth_research https://www.hult.edu/en/executive-education/events/?utm_source=twitter&amp;utm_medium=social&amp;utm_campaign=organicsocialtwitter&amp;utm_content=generic_events</t>
  </si>
  <si>
    <t>https://www.smu.ca/academics/sobey/for-business-training-and-development.html?utm_source=Twitter&amp;utm_medium=social&amp;utm_campaign=execed&amp;utm_content=BVad https://www.entrepreneur.com/article/337275 https://www.youtube.com/watch?v=67Ng11IM2a4 https://business.lesechos.fr/directions-financieres/metier-et-carriere/parcours/0601512264403-la-formation-a-suivre-le-master-management-immobilier-de-l-essec-331075.php#xtor=CS1-35</t>
  </si>
  <si>
    <t>https://www.uniconexed.org/members/university-usc-marshall/?utm_source=twitter&amp;utm_medium=sasocial&amp;utm_campaign=unicon https://www.uniconexed.org/2019-leadership-academy-application/?utm_source=twitter&amp;utm_medium=sasocial&amp;utm_campaign=unicon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</si>
  <si>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</si>
  <si>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</si>
  <si>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</si>
  <si>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</si>
  <si>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</si>
  <si>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</si>
  <si>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</si>
  <si>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</si>
  <si>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</si>
  <si>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</si>
  <si>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</si>
  <si>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</si>
  <si>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lesechos.fr parlonsrh.com amazingcontent.io</t>
  </si>
  <si>
    <t>smu.ca entrepreneur.com youtube.com lesechos.fr</t>
  </si>
  <si>
    <t>Top Hashtags in Tweet in Entire Graph</t>
  </si>
  <si>
    <t>formpro</t>
  </si>
  <si>
    <t>leadership</t>
  </si>
  <si>
    <t>ieexecutiveeducation</t>
  </si>
  <si>
    <t>technology</t>
  </si>
  <si>
    <t>women</t>
  </si>
  <si>
    <t>digital</t>
  </si>
  <si>
    <t>management</t>
  </si>
  <si>
    <t>corpgov</t>
  </si>
  <si>
    <t>Top Hashtags in Tweet in G1</t>
  </si>
  <si>
    <t>finance</t>
  </si>
  <si>
    <t>healthcare</t>
  </si>
  <si>
    <t>operations</t>
  </si>
  <si>
    <t>business</t>
  </si>
  <si>
    <t>project</t>
  </si>
  <si>
    <t>Top Hashtags in Tweet in G2</t>
  </si>
  <si>
    <t>digitaltransformation</t>
  </si>
  <si>
    <t>communication</t>
  </si>
  <si>
    <t>blockchain</t>
  </si>
  <si>
    <t>challenges</t>
  </si>
  <si>
    <t>viabilidad</t>
  </si>
  <si>
    <t>rentabilidad</t>
  </si>
  <si>
    <t>Top Hashtags in Tweet in G3</t>
  </si>
  <si>
    <t>Top Hashtags in Tweet in G4</t>
  </si>
  <si>
    <t>intelligenceartificielle</t>
  </si>
  <si>
    <t>innovation</t>
  </si>
  <si>
    <t>formationprofessionnelle</t>
  </si>
  <si>
    <t>Top Hashtags in Tweet in G5</t>
  </si>
  <si>
    <t>newresearch</t>
  </si>
  <si>
    <t>speakingtruth</t>
  </si>
  <si>
    <t>downloadnow</t>
  </si>
  <si>
    <t>events</t>
  </si>
  <si>
    <t>alwayslearning</t>
  </si>
  <si>
    <t>development</t>
  </si>
  <si>
    <t>progression</t>
  </si>
  <si>
    <t>globalbusiness</t>
  </si>
  <si>
    <t>Top Hashtags in Tweet in G6</t>
  </si>
  <si>
    <t>professionaldevelopment</t>
  </si>
  <si>
    <t>networking</t>
  </si>
  <si>
    <t>mmi</t>
  </si>
  <si>
    <t>Top Hashtags in Tweet in G7</t>
  </si>
  <si>
    <t>uniconmemberspotlight</t>
  </si>
  <si>
    <t>Top Hashtags in Tweet in G8</t>
  </si>
  <si>
    <t>Top Hashtags in Tweet in G9</t>
  </si>
  <si>
    <t>realestae</t>
  </si>
  <si>
    <t>cre</t>
  </si>
  <si>
    <t>financialmodelling</t>
  </si>
  <si>
    <t>courses</t>
  </si>
  <si>
    <t>Top Hashtags in Tweet in G10</t>
  </si>
  <si>
    <t>businessdevelopment</t>
  </si>
  <si>
    <t>marketing</t>
  </si>
  <si>
    <t>Top Hashtags in Tweet</t>
  </si>
  <si>
    <t>execed leadership technology women management finance healthcare operations business project</t>
  </si>
  <si>
    <t>ieexecutiveeducation execed digitaltransformation communication management blockchain challenges viabilidad rentabilidad</t>
  </si>
  <si>
    <t>execed formpro intelligenceartificielle innovation digital formationprofessionnelle</t>
  </si>
  <si>
    <t>execed newresearch speakingtruth downloadnow events alwayslearning development progression globalbusiness</t>
  </si>
  <si>
    <t>execed professionaldevelopment networking events alwayslearning development progression globalbusiness essec mmi</t>
  </si>
  <si>
    <t>execed unicon uniconmemberspotlight</t>
  </si>
  <si>
    <t>Top Words in Tweet in Entire Graph</t>
  </si>
  <si>
    <t>Words in Sentiment List#1: Positive</t>
  </si>
  <si>
    <t>Words in Sentiment List#2: Negative</t>
  </si>
  <si>
    <t>Words in Sentiment List#3: Angry/Violent</t>
  </si>
  <si>
    <t>Non-categorized Words</t>
  </si>
  <si>
    <t>Total Words</t>
  </si>
  <si>
    <t>#execed</t>
  </si>
  <si>
    <t>course</t>
  </si>
  <si>
    <t>school</t>
  </si>
  <si>
    <t>great</t>
  </si>
  <si>
    <t>Top Words in Tweet in G1</t>
  </si>
  <si>
    <t>new</t>
  </si>
  <si>
    <t>improve</t>
  </si>
  <si>
    <t>skills</t>
  </si>
  <si>
    <t>Top Words in Tweet in G2</t>
  </si>
  <si>
    <t>#ieexecutiveeducation</t>
  </si>
  <si>
    <t>small</t>
  </si>
  <si>
    <t>medium</t>
  </si>
  <si>
    <t>sized</t>
  </si>
  <si>
    <t>enterprises</t>
  </si>
  <si>
    <t>overcome</t>
  </si>
  <si>
    <t>challenge</t>
  </si>
  <si>
    <t>Top Words in Tweet in G3</t>
  </si>
  <si>
    <t>organization</t>
  </si>
  <si>
    <t>overwhelmed</t>
  </si>
  <si>
    <t>#consumerdata</t>
  </si>
  <si>
    <t>t</t>
  </si>
  <si>
    <t>find</t>
  </si>
  <si>
    <t>customers</t>
  </si>
  <si>
    <t>make</t>
  </si>
  <si>
    <t>sense</t>
  </si>
  <si>
    <t>Top Words in Tweet in G4</t>
  </si>
  <si>
    <t>#formpro</t>
  </si>
  <si>
    <t>cc</t>
  </si>
  <si>
    <t>formation</t>
  </si>
  <si>
    <t>et</t>
  </si>
  <si>
    <t>l'appli</t>
  </si>
  <si>
    <t>compte</t>
  </si>
  <si>
    <t>personnel</t>
  </si>
  <si>
    <t>Top Words in Tweet in G5</t>
  </si>
  <si>
    <t>megan</t>
  </si>
  <si>
    <t>reitz</t>
  </si>
  <si>
    <t>book</t>
  </si>
  <si>
    <t>place</t>
  </si>
  <si>
    <t>today</t>
  </si>
  <si>
    <t>join</t>
  </si>
  <si>
    <t>free</t>
  </si>
  <si>
    <t>powerful</t>
  </si>
  <si>
    <t>morning</t>
  </si>
  <si>
    <t>Top Words in Tweet in G6</t>
  </si>
  <si>
    <t>network</t>
  </si>
  <si>
    <t>emba</t>
  </si>
  <si>
    <t>Top Words in Tweet in G7</t>
  </si>
  <si>
    <t>experience</t>
  </si>
  <si>
    <t>programs</t>
  </si>
  <si>
    <t>based</t>
  </si>
  <si>
    <t>designed</t>
  </si>
  <si>
    <t>here</t>
  </si>
  <si>
    <t>applications</t>
  </si>
  <si>
    <t>open</t>
  </si>
  <si>
    <t>Top Words in Tweet in G8</t>
  </si>
  <si>
    <t>stanford</t>
  </si>
  <si>
    <t>directors</t>
  </si>
  <si>
    <t>consortium</t>
  </si>
  <si>
    <t>march</t>
  </si>
  <si>
    <t>16</t>
  </si>
  <si>
    <t>20</t>
  </si>
  <si>
    <t>2020</t>
  </si>
  <si>
    <t>learn</t>
  </si>
  <si>
    <t>leading</t>
  </si>
  <si>
    <t>edge</t>
  </si>
  <si>
    <t>Top Words in Tweet in G9</t>
  </si>
  <si>
    <t>real</t>
  </si>
  <si>
    <t>estate</t>
  </si>
  <si>
    <t>analyst</t>
  </si>
  <si>
    <t>runs</t>
  </si>
  <si>
    <t>monthly</t>
  </si>
  <si>
    <t>basis</t>
  </si>
  <si>
    <t>attend</t>
  </si>
  <si>
    <t>please</t>
  </si>
  <si>
    <t>Top Words in Tweet in G10</t>
  </si>
  <si>
    <t>des</t>
  </si>
  <si>
    <t>deux</t>
  </si>
  <si>
    <t>l</t>
  </si>
  <si>
    <t>découvrez</t>
  </si>
  <si>
    <t>entretien</t>
  </si>
  <si>
    <t>directrices</t>
  </si>
  <si>
    <t>académiques</t>
  </si>
  <si>
    <t>formations</t>
  </si>
  <si>
    <t>diplômantes</t>
  </si>
  <si>
    <t>pour</t>
  </si>
  <si>
    <t>Top Words in Tweet</t>
  </si>
  <si>
    <t>#execed course management school new great business leadership improve skills</t>
  </si>
  <si>
    <t>ieexeceducation #ieexecutiveeducation #execed management small medium sized enterprises overcome challenge</t>
  </si>
  <si>
    <t>organization overwhelmed #consumerdata t find customers make sense wharton whartoncai</t>
  </si>
  <si>
    <t>#execed #formpro thjeanjean cc formation essec et l'appli compte personnel</t>
  </si>
  <si>
    <t>megan reitz ashridge_biz book place today join free powerful morning</t>
  </si>
  <si>
    <t>#execed network emba</t>
  </si>
  <si>
    <t>development leadership #execed experience programs based designed here applications open</t>
  </si>
  <si>
    <t>stanford directors consortium march 16 20 2020 learn leading edge</t>
  </si>
  <si>
    <t>real estate analyst course runs monthly basis attend courses please</t>
  </si>
  <si>
    <t>des deux l découvrez entretien directrices académiques formations diplômantes pour</t>
  </si>
  <si>
    <t>2 3rds full next cohort application before september rush #execed</t>
  </si>
  <si>
    <t>Top Word Pairs in Tweet in Entire Graph</t>
  </si>
  <si>
    <t>new,#execed</t>
  </si>
  <si>
    <t>great,#execed</t>
  </si>
  <si>
    <t>#execed,course</t>
  </si>
  <si>
    <t>skills,w</t>
  </si>
  <si>
    <t>school,management</t>
  </si>
  <si>
    <t>school,business</t>
  </si>
  <si>
    <t>project,management</t>
  </si>
  <si>
    <t>#execed,leadership</t>
  </si>
  <si>
    <t>leadership,course</t>
  </si>
  <si>
    <t>#execed,#formpro</t>
  </si>
  <si>
    <t>Top Word Pairs in Tweet in G1</t>
  </si>
  <si>
    <t>management,#technology</t>
  </si>
  <si>
    <t>Top Word Pairs in Tweet in G2</t>
  </si>
  <si>
    <t>#ieexecutiveeducation,#execed</t>
  </si>
  <si>
    <t>small,medium</t>
  </si>
  <si>
    <t>medium,sized</t>
  </si>
  <si>
    <t>sized,enterprises</t>
  </si>
  <si>
    <t>enterprises,overcome</t>
  </si>
  <si>
    <t>overcome,challenge</t>
  </si>
  <si>
    <t>challenge,digital</t>
  </si>
  <si>
    <t>digital,transformation</t>
  </si>
  <si>
    <t>transformation,change</t>
  </si>
  <si>
    <t>change,strategy</t>
  </si>
  <si>
    <t>Top Word Pairs in Tweet in G3</t>
  </si>
  <si>
    <t>organization,overwhelmed</t>
  </si>
  <si>
    <t>overwhelmed,#consumerdata</t>
  </si>
  <si>
    <t>#consumerdata,t</t>
  </si>
  <si>
    <t>t,find</t>
  </si>
  <si>
    <t>find,customers</t>
  </si>
  <si>
    <t>customers,make</t>
  </si>
  <si>
    <t>make,sense</t>
  </si>
  <si>
    <t>sense,wharton</t>
  </si>
  <si>
    <t>whartoncai,organization</t>
  </si>
  <si>
    <t>Top Word Pairs in Tweet in G4</t>
  </si>
  <si>
    <t>#formpro,cc</t>
  </si>
  <si>
    <t>cc,essec</t>
  </si>
  <si>
    <t>l'appli,compte</t>
  </si>
  <si>
    <t>compte,personnel</t>
  </si>
  <si>
    <t>personnel,formation</t>
  </si>
  <si>
    <t>formation,devrait</t>
  </si>
  <si>
    <t>devrait,sortir</t>
  </si>
  <si>
    <t>sortir,à</t>
  </si>
  <si>
    <t>à,l'automne</t>
  </si>
  <si>
    <t>Top Word Pairs in Tweet in G5</t>
  </si>
  <si>
    <t>megan,reitz</t>
  </si>
  <si>
    <t>book,place</t>
  </si>
  <si>
    <t>place,today</t>
  </si>
  <si>
    <t>today,join</t>
  </si>
  <si>
    <t>join,megan</t>
  </si>
  <si>
    <t>reitz,free</t>
  </si>
  <si>
    <t>free,powerful</t>
  </si>
  <si>
    <t>powerful,morning</t>
  </si>
  <si>
    <t>morning,seminar</t>
  </si>
  <si>
    <t>seminar,london</t>
  </si>
  <si>
    <t>Top Word Pairs in Tweet in G6</t>
  </si>
  <si>
    <t>Top Word Pairs in Tweet in G7</t>
  </si>
  <si>
    <t>applications,open</t>
  </si>
  <si>
    <t>open,4th</t>
  </si>
  <si>
    <t>4th,class</t>
  </si>
  <si>
    <t>class,#unicon</t>
  </si>
  <si>
    <t>#unicon,leadership</t>
  </si>
  <si>
    <t>leadership,academy</t>
  </si>
  <si>
    <t>academy,eight</t>
  </si>
  <si>
    <t>eight,month</t>
  </si>
  <si>
    <t>month,development</t>
  </si>
  <si>
    <t>development,program</t>
  </si>
  <si>
    <t>Top Word Pairs in Tweet in G8</t>
  </si>
  <si>
    <t>stanford,directors</t>
  </si>
  <si>
    <t>directors,consortium</t>
  </si>
  <si>
    <t>consortium,march</t>
  </si>
  <si>
    <t>march,16</t>
  </si>
  <si>
    <t>16,20</t>
  </si>
  <si>
    <t>20,2020</t>
  </si>
  <si>
    <t>2020,learn</t>
  </si>
  <si>
    <t>learn,leading</t>
  </si>
  <si>
    <t>leading,edge</t>
  </si>
  <si>
    <t>edge,strategies</t>
  </si>
  <si>
    <t>Top Word Pairs in Tweet in G9</t>
  </si>
  <si>
    <t>real,estate</t>
  </si>
  <si>
    <t>estate,analyst</t>
  </si>
  <si>
    <t>analyst,course</t>
  </si>
  <si>
    <t>course,runs</t>
  </si>
  <si>
    <t>runs,monthly</t>
  </si>
  <si>
    <t>monthly,basis</t>
  </si>
  <si>
    <t>basis,attend</t>
  </si>
  <si>
    <t>attend,courses</t>
  </si>
  <si>
    <t>courses,please</t>
  </si>
  <si>
    <t>please,check</t>
  </si>
  <si>
    <t>Top Word Pairs in Tweet in G10</t>
  </si>
  <si>
    <t>des,deux</t>
  </si>
  <si>
    <t>découvrez,l</t>
  </si>
  <si>
    <t>l,entretien</t>
  </si>
  <si>
    <t>entretien,des</t>
  </si>
  <si>
    <t>deux,directrices</t>
  </si>
  <si>
    <t>directrices,académiques</t>
  </si>
  <si>
    <t>académiques,des</t>
  </si>
  <si>
    <t>deux,formations</t>
  </si>
  <si>
    <t>formations,diplômantes</t>
  </si>
  <si>
    <t>diplômantes,pour</t>
  </si>
  <si>
    <t>Top Word Pairs in Tweet</t>
  </si>
  <si>
    <t>new,#execed  great,#execed  #execed,course  skills,w  school,management  school,business  project,management  #execed,leadership  leadership,course  management,#technology</t>
  </si>
  <si>
    <t>#ieexecutiveeducation,#execed  small,medium  medium,sized  sized,enterprises  enterprises,overcome  overcome,challenge  challenge,digital  digital,transformation  transformation,change  change,strategy</t>
  </si>
  <si>
    <t>organization,overwhelmed  overwhelmed,#consumerdata  #consumerdata,t  t,find  find,customers  customers,make  make,sense  sense,wharton  whartoncai,organization</t>
  </si>
  <si>
    <t>#execed,#formpro  #formpro,cc  cc,essec  l'appli,compte  compte,personnel  personnel,formation  formation,devrait  devrait,sortir  sortir,à  à,l'automne</t>
  </si>
  <si>
    <t>megan,reitz  book,place  place,today  today,join  join,megan  reitz,free  free,powerful  powerful,morning  morning,seminar  seminar,london</t>
  </si>
  <si>
    <t>applications,open  open,4th  4th,class  class,#unicon  #unicon,leadership  leadership,academy  academy,eight  eight,month  month,development  development,program</t>
  </si>
  <si>
    <t>stanford,directors  directors,consortium  consortium,march  march,16  16,20  20,2020  2020,learn  learn,leading  leading,edge  edge,strategies</t>
  </si>
  <si>
    <t>real,estate  estate,analyst  analyst,course  course,runs  runs,monthly  monthly,basis  basis,attend  attend,courses  courses,please  please,check</t>
  </si>
  <si>
    <t>des,deux  découvrez,l  l,entretien  entretien,des  deux,directrices  directrices,académiques  académiques,des  deux,formations  formations,diplômantes  diplômantes,pour</t>
  </si>
  <si>
    <t>2,3rds  3rds,full  full,next  next,cohort  cohort,application  application,before  before,september  september,rush  rush,#execed  #execed,#leadershipdevelopment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</si>
  <si>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</si>
  <si>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</si>
  <si>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</si>
  <si>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</si>
  <si>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</si>
  <si>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</si>
  <si>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</si>
  <si>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</si>
  <si>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</si>
  <si>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</si>
  <si>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</si>
  <si>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</si>
  <si>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</si>
  <si>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</si>
  <si>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</si>
  <si>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</si>
  <si>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</si>
  <si>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</si>
  <si>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</si>
  <si>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</si>
  <si>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</si>
  <si>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</si>
  <si>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</si>
  <si>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</si>
  <si>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execedcourses thegcsp columbiaexeced ddm ucberkeleyext dardenexeced harvardchanecpe www nyusternexeced kelloggexeced</t>
  </si>
  <si>
    <t>wharton whartoncai iyengar_raghu</t>
  </si>
  <si>
    <t>thjeanjean essec ess</t>
  </si>
  <si>
    <t>uscmarshall uniconexed</t>
  </si>
  <si>
    <t>bayfield_sonia bayfieldtrain</t>
  </si>
  <si>
    <t>candidatsieseg ieseg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</si>
  <si>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</si>
  <si>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</si>
  <si>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</si>
  <si>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</si>
  <si>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</si>
  <si>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</si>
  <si>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</si>
  <si>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</si>
  <si>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</si>
  <si>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</si>
  <si>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</si>
  <si>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</si>
  <si>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nicochan33 digitaltransf11 execedcourses mba_buddy harvardchanecpe thegcsp kelloggexeced columbiaexeced ucberkeleyext henryzino22</t>
  </si>
  <si>
    <t>pivotcloud ieexeceducation frsardina tripgiu5 robertotorena lnhuka peter_t_bryant</t>
  </si>
  <si>
    <t>wharton warrencntrpenn whartoncai valerieblassey iyengar_raghu maryepurk</t>
  </si>
  <si>
    <t>lydie_2lorraine essec gennever_ ess thjeanjean</t>
  </si>
  <si>
    <t>thinkers50 ashridge_biz hult_business claraday13 julia_parnaby</t>
  </si>
  <si>
    <t>entmagazineme tracy19671 sobeyschool_smu sonia_lakehal</t>
  </si>
  <si>
    <t>uscmarshall cameliailie uniconexed</t>
  </si>
  <si>
    <t>corpgovuk excellencia_ltd stanfordcorpgov</t>
  </si>
  <si>
    <t>bayfieldtrain bayfield_sonia bayfield_kendal</t>
  </si>
  <si>
    <t>ieseg candidatsieseg</t>
  </si>
  <si>
    <t>leaderrepeater harvardnpli</t>
  </si>
  <si>
    <t>Top URLs in Tweet by Count</t>
  </si>
  <si>
    <t>https://www.hult.edu/en/executive-education/events/speaking-truth-london-17-sept/?utm_source=twitter&amp;utm_medium=social&amp;utm_campaign=organicsocialtwitter&amp;utm_content=ash_ev_190917_speakingtruth https://www.hult.edu/en/executive-education/events/?utm_source=twitter&amp;utm_medium=social&amp;utm_campaign=organicsocialtwitter&amp;utm_content=generic_events https://www.hult.edu/en/executive-education/insights/new-speaking-truth-to-power/?utm_source=twitter&amp;utm_medium=social&amp;utm_campaign=organicsocialtwitter&amp;utm_content=speakingtruth_research</t>
  </si>
  <si>
    <t>http://po.st/scms/OrMCe04Lcp0lOFmbAka8Um6V2jAD7SYdZTjvhHbnYZ0lOA/URbKIo http://po.st/scms/OrMCe04Lcp0lOFmbAka8Um6V2jAD7SYdZTjvhHbnYZ0lOA/U91o7G http://po.st/scms/OrMCe04Lcp0lOFmbAka8Um6V2jAD7SYdZTjvhHbnYZ0lOA/Z1NtiA http://po.st/scms/OrMCe04Lcp0lOFmbAka8Um6V2jAD7SYdZTjvhHbnYZ0lOA/p29olp http://po.st/scms/OrMCe04Lcp0lOFmbAka8Um6V2jAD7SYdZTjvhHbnYZ0lOA/tyDSKZ http://po.st/scms/OrMCe04Lcp0lOFmbAka8Um6V2jAD7SYdZTjvhHbnYZ0lOA/ZXgQyT http://po.st/scms/OrMCe04Lcp0lOFmbAka8Um6V2jAD7SYdZTjvhHbnYZ0lOA/zb5T2F http://po.st/scms/OrMCe04Lcp0lOFmbAka8Um6V2jAD7SYdZTjvhHbnYZ0lOA/5TJgj9 http://po.st/scms/OrMCe04Lcp0lOFmbAka8Um6V2jAD7SYdZTjvhHbnYZ0lOA/ILEEKv http://po.st/scms/OrMCe04Lcp0lOFmbAka8Um6V2jAD7SYdZTjvhHbnYZ0lOA/HJcZwb</t>
  </si>
  <si>
    <t>https://www.lesechos.fr/economie-france/social/le-gouvernement-va-faire-la-publicite-du-compte-personnel-de-formation-1124068 https://solutions.lesechos.fr/equipe-management/c/ia-travail-en-pleine-mutation-17957/ https://app.amazingcontent.io/best-content/monthly/ThJeanjean/2019/july https://www.parlonsrh.com/comment-les-francais-percoivent-ils-la-formation-en-2019/</t>
  </si>
  <si>
    <t>https://www.ie.edu/insights/articles/transformation-with-purpose-through-striving-and-stretching/ https://www.ie.edu/insights/articles/strategies-from-words-to-deeds-thanks-to-pmos/ https://www.ie.edu/insights/articles/communication-substance-and-form/</t>
  </si>
  <si>
    <t>https://solutions.lesechos.fr/equipe-management/c/ia-travail-en-pleine-mutation-17957/ https://www.lesechos.fr/economie-france/social/le-gouvernement-va-faire-la-publicite-du-compte-personnel-de-formation-1124068</t>
  </si>
  <si>
    <t>Top URLs in Tweet by Salience</t>
  </si>
  <si>
    <t>Top Domains in Tweet by Count</t>
  </si>
  <si>
    <t>lesechos.fr amazingcontent.io parlonsrh.com</t>
  </si>
  <si>
    <t>Top Domains in Tweet by Salience</t>
  </si>
  <si>
    <t>Top Hashtags in Tweet by Count</t>
  </si>
  <si>
    <t>execed newresearch speakingtruth events alwayslearning development progression globalbusiness downloadnow</t>
  </si>
  <si>
    <t>execed leadership women healthcare finance management technology project business operations</t>
  </si>
  <si>
    <t>execed uniconmemberspotlight unicon</t>
  </si>
  <si>
    <t>ieexecutiveeducation execed digitaltransformation viabilidad rentabilidad challenges blockchain management communication</t>
  </si>
  <si>
    <t>execed formpro intelligenceartificielle</t>
  </si>
  <si>
    <t>Top Hashtags in Tweet by Salience</t>
  </si>
  <si>
    <t>events alwayslearning development progression globalbusiness downloadnow newresearch speakingtruth execed</t>
  </si>
  <si>
    <t>leadership women healthcare finance management technology project business operations execed</t>
  </si>
  <si>
    <t>intelligenceartificielle innovation digital formationprofessionnelle execed formpro</t>
  </si>
  <si>
    <t>uniconmemberspotlight unicon execed</t>
  </si>
  <si>
    <t>digitaltransformation viabilidad rentabilidad challenges blockchain management communication ieexecutiveeducation execed</t>
  </si>
  <si>
    <t>innovation digital formpro execed</t>
  </si>
  <si>
    <t>Top Words in Tweet by Count</t>
  </si>
  <si>
    <t>great executive education whether want training develop specific skill comprehensive</t>
  </si>
  <si>
    <t>network emba word used speaking benefits feels quite cliché gain</t>
  </si>
  <si>
    <t>ashridge_biz 'speaking truth power work silence ourselves others' newly released</t>
  </si>
  <si>
    <t>megan reitz #newresearch #speakingtruth events hult ashridge available book place</t>
  </si>
  <si>
    <t>execedcourses great course rotterdam school management #technology</t>
  </si>
  <si>
    <t>course management new great school business leadership improve skills w</t>
  </si>
  <si>
    <t>execedcourses great course mit sloan school management #technology</t>
  </si>
  <si>
    <t>2 3rds full next cohort application before september rush #leadershipdevelopment</t>
  </si>
  <si>
    <t>harvardnpli 2 3rds full next cohort application before september rush</t>
  </si>
  <si>
    <t>organization overwhelmed #consumerdata t find customers make sense via wharton</t>
  </si>
  <si>
    <t>whartoncai organization overwhelmed #consumerdata t find customers make sense via</t>
  </si>
  <si>
    <t>#formpro cc essec du de formation et l'appli compte personnel</t>
  </si>
  <si>
    <t>ashridge_biz thought provoking interactive career enhancing events hult ashridge available</t>
  </si>
  <si>
    <t>bayfield_sonia real estate analyst course runs monthly basis attend courses</t>
  </si>
  <si>
    <t>stanfordcorpgov stanford directors consortium march 16 20 2020 learn leading</t>
  </si>
  <si>
    <t>#events #alwayslearning #development #progression #globalbusiness</t>
  </si>
  <si>
    <t>uniconexed applications open 4th class #unicon leadership academy eight month</t>
  </si>
  <si>
    <t>experience programs based designed development here leadership twitter #uniconmemberspotlight uscmarshall</t>
  </si>
  <si>
    <t>execedcourses new strategy course mit sloan school management</t>
  </si>
  <si>
    <t>ashridge_biz book place today join megan reitz free powerful morning</t>
  </si>
  <si>
    <t>la formation à suivre le master management immobilier de l'essec</t>
  </si>
  <si>
    <t>ieexeceducation seek greater meaning lives careers exactly find step one</t>
  </si>
  <si>
    <t>#ieexecutiveeducation ser y el management exactly project more idea small</t>
  </si>
  <si>
    <t>ser y ieexeceducation puede una compañía rentable viable viceversa el</t>
  </si>
  <si>
    <t>ieexeceducation ser y management project puede una compañía rentable viable</t>
  </si>
  <si>
    <t>thjeanjean de et du formation voici le top 5 des</t>
  </si>
  <si>
    <t>thjeanjean #formpro ia travail nous sommes tous concernés #intelligenceartificielle cc</t>
  </si>
  <si>
    <t>l des deux découvrez entretien directrices académiques formations diplômantes pour</t>
  </si>
  <si>
    <t>des deux candidatsieseg découvrez l entretien directrices académiques formations diplômantes</t>
  </si>
  <si>
    <t>ieexeceducation small medium sized enterprises overcome challenge digital transformation change</t>
  </si>
  <si>
    <t>execedcourses new strategy course thegcsp</t>
  </si>
  <si>
    <t>Top Words in Tweet by Salience</t>
  </si>
  <si>
    <t>events book place today join free powerful morning seminar london</t>
  </si>
  <si>
    <t>management leadership business great school new project improve skills w</t>
  </si>
  <si>
    <t>du de formation et l'appli compte personnel devrait sortir à</t>
  </si>
  <si>
    <t>experience programs leadership twitter #uniconmemberspotlight uscmarshall provides globally relevant address</t>
  </si>
  <si>
    <t>ser y el project idea management exactly more small medium</t>
  </si>
  <si>
    <t>ser y project puede una compañía rentable viable viceversa el</t>
  </si>
  <si>
    <t>voici le top 5 des contenus préférés mon audience en</t>
  </si>
  <si>
    <t>ia travail nous sommes tous concernés #intelligenceartificielle cc ess l'appli</t>
  </si>
  <si>
    <t>Top Word Pairs in Tweet by Count</t>
  </si>
  <si>
    <t>great,executive  executive,education  education,whether  whether,want  want,training  training,develop  develop,specific  specific,skill  skill,comprehensive  comprehensive,degree</t>
  </si>
  <si>
    <t>word,network  network,used  used,speaking  speaking,benefits  benefits,emba  emba,feels  feels,quite  quite,cliché  cliché,network  network,gain</t>
  </si>
  <si>
    <t>ashridge_biz,'speaking  'speaking,truth  truth,power  power,work  work,silence  silence,ourselves  ourselves,others'  others',newly  newly,released  released,research</t>
  </si>
  <si>
    <t>megan,reitz  hult,ashridge  ashridge,available  book,place  place,today  today,join  join,megan  reitz,free  free,powerful  powerful,morning</t>
  </si>
  <si>
    <t>execedcourses,great  great,#execed  #execed,course  course,rotterdam  rotterdam,school  school,management  management,#technology</t>
  </si>
  <si>
    <t>new,#execed  great,#execed  #execed,course  skills,w  school,business  #execed,leadership  leadership,course  school,management  project,management  management,course</t>
  </si>
  <si>
    <t>execedcourses,great  great,#execed  #execed,course  course,mit  mit,sloan  sloan,school  school,management  management,#technology</t>
  </si>
  <si>
    <t>harvardnpli,2  2,3rds  3rds,full  full,next  next,cohort  cohort,application  application,before  before,september  september,rush  rush,#execed</t>
  </si>
  <si>
    <t>organization,overwhelmed  overwhelmed,#consumerdata  #consumerdata,t  t,find  find,customers  customers,make  make,sense  sense,via  via,wharton  wharton,s</t>
  </si>
  <si>
    <t>whartoncai,organization  organization,overwhelmed  overwhelmed,#consumerdata  #consumerdata,t  t,find  find,customers  customers,make  make,sense  sense,via  via,wharton</t>
  </si>
  <si>
    <t>#formpro,cc  cc,essec  #execed,#formpro  l'appli,du  du,compte  compte,personnel  personnel,de  de,formation  formation,devrait  devrait,sortir</t>
  </si>
  <si>
    <t>ashridge_biz,thought  thought,provoking  provoking,interactive  interactive,career  career,enhancing  enhancing,events  events,hult  hult,ashridge  ashridge,available  available,globe</t>
  </si>
  <si>
    <t>bayfield_sonia,real  real,estate  estate,analyst  analyst,course  course,runs  runs,monthly  monthly,basis  basis,attend  attend,courses  courses,please</t>
  </si>
  <si>
    <t>stanfordcorpgov,stanford  stanford,directors  directors,consortium  consortium,march  march,16  16,20  20,2020  2020,learn  learn,leading  leading,edge</t>
  </si>
  <si>
    <t>#execed,#events  #events,#alwayslearning  #alwayslearning,#development  #development,#progression  #progression,#globalbusiness</t>
  </si>
  <si>
    <t>uniconexed,applications  applications,open  open,4th  4th,class  class,#unicon  #unicon,leadership  leadership,academy  academy,eight  eight,month  month,development</t>
  </si>
  <si>
    <t>twitter,#uniconmemberspotlight  #uniconmemberspotlight,uscmarshall  uscmarshall,#execed  #execed,experience  experience,provides  provides,programs  programs,experience  experience,based  based,globally  globally,relevant</t>
  </si>
  <si>
    <t>execedcourses,new  new,#execed  #execed,strategy  strategy,course  course,mit  mit,sloan  sloan,school  school,management</t>
  </si>
  <si>
    <t>ashridge_biz,book  book,place  place,today  today,join  join,megan  megan,reitz  reitz,free  free,powerful  powerful,morning  morning,seminar</t>
  </si>
  <si>
    <t>la,formation  formation,à  à,suivre  suivre,le  le,master  master,management  management,immobilier  immobilier,de  de,l'essec  l'essec,les</t>
  </si>
  <si>
    <t>ieexeceducation,seek  seek,greater  greater,meaning  meaning,lives  lives,careers  careers,exactly  exactly,find  find,step  step,one  one,moving</t>
  </si>
  <si>
    <t>ieexeceducation,puede  puede,una  una,compañía  compañía,ser  ser,rentable  rentable,y  y,ser  ser,viable  viable,y  y,viceversa</t>
  </si>
  <si>
    <t>thjeanjean,voici  voici,le  le,top  top,5  5,des  des,contenus  contenus,préférés  préférés,de  de,mon  mon,audience</t>
  </si>
  <si>
    <t>#execed,#formpro  thjeanjean,ia  ia,travail  travail,nous  nous,sommes  sommes,tous  tous,concernés  concernés,#intelligenceartificielle  #intelligenceartificielle,#execed  #formpro,cc</t>
  </si>
  <si>
    <t>des,deux  candidatsieseg,découvrez  découvrez,l  l,entretien  entretien,des  deux,directrices  directrices,académiques  académiques,des  deux,formations  formations,diplômantes</t>
  </si>
  <si>
    <t>ieexeceducation,small  small,medium  medium,sized  sized,enterprises  enterprises,overcome  overcome,challenge  challenge,digital  digital,transformation  transformation,change  change,strategy</t>
  </si>
  <si>
    <t>execedcourses,new  new,#execed  #execed,strategy  strategy,course  course,thegcsp</t>
  </si>
  <si>
    <t>Top Word Pairs in Tweet by Salience</t>
  </si>
  <si>
    <t>book,place  place,today  today,join  join,megan  reitz,free  free,powerful  powerful,morning  morning,seminar  seminar,london  london,inviting</t>
  </si>
  <si>
    <t>great,#execed  #execed,course  new,#execed  skills,w  project,management  school,business  #execed,leadership  leadership,course  school,management  management,course</t>
  </si>
  <si>
    <t>l'appli,du  du,compte  compte,personnel  personnel,de  de,formation  formation,devrait  devrait,sortir  sortir,à  à,l'automne  l'automne,prochain</t>
  </si>
  <si>
    <t>small,medium  medium,sized  sized,enterprises  enterprises,overcome  overcome,challenge  challenge,digital  digital,transformation  transformation,change  change,strategy  strategy,mindset</t>
  </si>
  <si>
    <t>thjeanjean,ia  ia,travail  travail,nous  nous,sommes  sommes,tous  tous,concernés  concernés,#intelligenceartificielle  #intelligenceartificielle,#execed  #formpro,cc  cc,ess</t>
  </si>
  <si>
    <t>Word</t>
  </si>
  <si>
    <t>w</t>
  </si>
  <si>
    <t>strategy</t>
  </si>
  <si>
    <t>program</t>
  </si>
  <si>
    <t>#leadership</t>
  </si>
  <si>
    <t>analytics</t>
  </si>
  <si>
    <t>#technology</t>
  </si>
  <si>
    <t>transformation</t>
  </si>
  <si>
    <t>change</t>
  </si>
  <si>
    <t>à</t>
  </si>
  <si>
    <t>work</t>
  </si>
  <si>
    <t>one</t>
  </si>
  <si>
    <t>out</t>
  </si>
  <si>
    <t>sloan</t>
  </si>
  <si>
    <t>strategies</t>
  </si>
  <si>
    <t>check</t>
  </si>
  <si>
    <t>rotterdam</t>
  </si>
  <si>
    <t>human</t>
  </si>
  <si>
    <t>#women's</t>
  </si>
  <si>
    <t>more</t>
  </si>
  <si>
    <t>#digital</t>
  </si>
  <si>
    <t>devrait</t>
  </si>
  <si>
    <t>sortir</t>
  </si>
  <si>
    <t>l'automne</t>
  </si>
  <si>
    <t>prochain</t>
  </si>
  <si>
    <t>audience</t>
  </si>
  <si>
    <t>les</t>
  </si>
  <si>
    <t>compañía</t>
  </si>
  <si>
    <t>rentable</t>
  </si>
  <si>
    <t>viable</t>
  </si>
  <si>
    <t>viceversa</t>
  </si>
  <si>
    <t>profesor</t>
  </si>
  <si>
    <t>advanced</t>
  </si>
  <si>
    <t>manuel</t>
  </si>
  <si>
    <t>exactly</t>
  </si>
  <si>
    <t>next</t>
  </si>
  <si>
    <t>#management</t>
  </si>
  <si>
    <t>seminar</t>
  </si>
  <si>
    <t>london</t>
  </si>
  <si>
    <t>inviting</t>
  </si>
  <si>
    <t>consider</t>
  </si>
  <si>
    <t>frameworks</t>
  </si>
  <si>
    <t>best</t>
  </si>
  <si>
    <t>practices</t>
  </si>
  <si>
    <t>making</t>
  </si>
  <si>
    <t>complex</t>
  </si>
  <si>
    <t>crucial</t>
  </si>
  <si>
    <t>board</t>
  </si>
  <si>
    <t>decisions</t>
  </si>
  <si>
    <t>uncertain</t>
  </si>
  <si>
    <t>times</t>
  </si>
  <si>
    <t>#corpgov</t>
  </si>
  <si>
    <t>hult</t>
  </si>
  <si>
    <t>ashridge</t>
  </si>
  <si>
    <t>available</t>
  </si>
  <si>
    <t>executive</t>
  </si>
  <si>
    <t>education</t>
  </si>
  <si>
    <t>indian</t>
  </si>
  <si>
    <t>institute</t>
  </si>
  <si>
    <t>resources</t>
  </si>
  <si>
    <t>college</t>
  </si>
  <si>
    <t>e</t>
  </si>
  <si>
    <t>twitter</t>
  </si>
  <si>
    <t>com</t>
  </si>
  <si>
    <t>#healthcare</t>
  </si>
  <si>
    <t>executives</t>
  </si>
  <si>
    <t>cadres</t>
  </si>
  <si>
    <t>managers</t>
  </si>
  <si>
    <t>ia</t>
  </si>
  <si>
    <t>travail</t>
  </si>
  <si>
    <t>nous</t>
  </si>
  <si>
    <t>sommes</t>
  </si>
  <si>
    <t>tous</t>
  </si>
  <si>
    <t>concernés</t>
  </si>
  <si>
    <t>#intelligenceartificielle</t>
  </si>
  <si>
    <t>voici</t>
  </si>
  <si>
    <t>top</t>
  </si>
  <si>
    <t>5</t>
  </si>
  <si>
    <t>contenus</t>
  </si>
  <si>
    <t>préférés</t>
  </si>
  <si>
    <t>mon</t>
  </si>
  <si>
    <t>juillet</t>
  </si>
  <si>
    <t>sur</t>
  </si>
  <si>
    <t>thématiques</t>
  </si>
  <si>
    <t>#innovation</t>
  </si>
  <si>
    <t>kes</t>
  </si>
  <si>
    <t>français</t>
  </si>
  <si>
    <t>professionnelle</t>
  </si>
  <si>
    <t>intérêt</t>
  </si>
  <si>
    <t>certain</t>
  </si>
  <si>
    <t>mais</t>
  </si>
  <si>
    <t>une</t>
  </si>
  <si>
    <t>certaine</t>
  </si>
  <si>
    <t>ignorance</t>
  </si>
  <si>
    <t>sujet</t>
  </si>
  <si>
    <t>rom</t>
  </si>
  <si>
    <t>offices</t>
  </si>
  <si>
    <t>close</t>
  </si>
  <si>
    <t>gap</t>
  </si>
  <si>
    <t>between</t>
  </si>
  <si>
    <t>planning</t>
  </si>
  <si>
    <t>execution</t>
  </si>
  <si>
    <t>turning</t>
  </si>
  <si>
    <t>words</t>
  </si>
  <si>
    <t>targets</t>
  </si>
  <si>
    <t>seek</t>
  </si>
  <si>
    <t>greater</t>
  </si>
  <si>
    <t>meaning</t>
  </si>
  <si>
    <t>lives</t>
  </si>
  <si>
    <t>careers</t>
  </si>
  <si>
    <t>step</t>
  </si>
  <si>
    <t>moving</t>
  </si>
  <si>
    <t>idea</t>
  </si>
  <si>
    <t>s</t>
  </si>
  <si>
    <t>ow</t>
  </si>
  <si>
    <t>4th</t>
  </si>
  <si>
    <t>class</t>
  </si>
  <si>
    <t>#unicon</t>
  </si>
  <si>
    <t>academy</t>
  </si>
  <si>
    <t>eight</t>
  </si>
  <si>
    <t>month</t>
  </si>
  <si>
    <t>beginning</t>
  </si>
  <si>
    <t>university</t>
  </si>
  <si>
    <t>now</t>
  </si>
  <si>
    <t>#events</t>
  </si>
  <si>
    <t>#alwayslearning</t>
  </si>
  <si>
    <t>#development</t>
  </si>
  <si>
    <t>#progression</t>
  </si>
  <si>
    <t>#globalbusiness</t>
  </si>
  <si>
    <t>thought</t>
  </si>
  <si>
    <t>provoking</t>
  </si>
  <si>
    <t>interactive</t>
  </si>
  <si>
    <t>career</t>
  </si>
  <si>
    <t>enhancing</t>
  </si>
  <si>
    <t>globe</t>
  </si>
  <si>
    <t>2</t>
  </si>
  <si>
    <t>3rds</t>
  </si>
  <si>
    <t>full</t>
  </si>
  <si>
    <t>cohort</t>
  </si>
  <si>
    <t>application</t>
  </si>
  <si>
    <t>before</t>
  </si>
  <si>
    <t>september</t>
  </si>
  <si>
    <t>rush</t>
  </si>
  <si>
    <t>#leadershipdevelopment</t>
  </si>
  <si>
    <t>frankfurt</t>
  </si>
  <si>
    <t>#finance</t>
  </si>
  <si>
    <t>schulich</t>
  </si>
  <si>
    <t>texas</t>
  </si>
  <si>
    <t>calcutta</t>
  </si>
  <si>
    <t>globalization</t>
  </si>
  <si>
    <t>sobey</t>
  </si>
  <si>
    <t>#newresearch</t>
  </si>
  <si>
    <t>#speakingtruth</t>
  </si>
  <si>
    <t>speaking</t>
  </si>
  <si>
    <t>truth</t>
  </si>
  <si>
    <t>power</t>
  </si>
  <si>
    <t>silence</t>
  </si>
  <si>
    <t>ourselves</t>
  </si>
  <si>
    <t>others'</t>
  </si>
  <si>
    <t>newly</t>
  </si>
  <si>
    <t>released</t>
  </si>
  <si>
    <t>research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</si>
  <si>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</si>
  <si>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</si>
  <si>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</si>
  <si>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</si>
  <si>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</si>
  <si>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</si>
  <si>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</si>
  <si>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</si>
  <si>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</si>
  <si>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</si>
  <si>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</si>
  <si>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</si>
  <si>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</si>
  <si>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</si>
  <si>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</si>
  <si>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</si>
  <si>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</si>
  <si>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</si>
  <si>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</si>
  <si>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</si>
  <si>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</si>
  <si>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</si>
  <si>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</si>
  <si>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</si>
  <si>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</si>
  <si>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</si>
  <si>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</si>
  <si>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</si>
  <si>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</si>
  <si>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</si>
  <si>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</si>
  <si>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</si>
  <si>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</si>
  <si>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</si>
  <si>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</si>
  <si>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</si>
  <si>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</si>
  <si>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</si>
  <si>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</si>
  <si>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</si>
  <si>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</si>
  <si>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</si>
  <si>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</si>
  <si>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</si>
  <si>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</si>
  <si>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</si>
  <si>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</si>
  <si>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</si>
  <si>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</si>
  <si>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</si>
  <si>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</si>
  <si>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</si>
  <si>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1-Aug</t>
  </si>
  <si>
    <t>7 AM</t>
  </si>
  <si>
    <t>3-Aug</t>
  </si>
  <si>
    <t>1 AM</t>
  </si>
  <si>
    <t>5-Aug</t>
  </si>
  <si>
    <t>12 PM</t>
  </si>
  <si>
    <t>7-Aug</t>
  </si>
  <si>
    <t>9 AM</t>
  </si>
  <si>
    <t>8-Aug</t>
  </si>
  <si>
    <t>10 AM</t>
  </si>
  <si>
    <t>6 PM</t>
  </si>
  <si>
    <t>11 PM</t>
  </si>
  <si>
    <t>9-Aug</t>
  </si>
  <si>
    <t>4 AM</t>
  </si>
  <si>
    <t>8 AM</t>
  </si>
  <si>
    <t>1 PM</t>
  </si>
  <si>
    <t>9 PM</t>
  </si>
  <si>
    <t>10-Aug</t>
  </si>
  <si>
    <t>3 AM</t>
  </si>
  <si>
    <t>5 PM</t>
  </si>
  <si>
    <t>11-Aug</t>
  </si>
  <si>
    <t>5 AM</t>
  </si>
  <si>
    <t>7 PM</t>
  </si>
  <si>
    <t>12-Aug</t>
  </si>
  <si>
    <t>2 AM</t>
  </si>
  <si>
    <t>11 AM</t>
  </si>
  <si>
    <t>13-Aug</t>
  </si>
  <si>
    <t>14-Aug</t>
  </si>
  <si>
    <t>12 AM</t>
  </si>
  <si>
    <t>6 AM</t>
  </si>
  <si>
    <t>2 PM</t>
  </si>
  <si>
    <t>8 PM</t>
  </si>
  <si>
    <t>15-Aug</t>
  </si>
  <si>
    <t>4 PM</t>
  </si>
  <si>
    <t>16-Aug</t>
  </si>
  <si>
    <t>3 PM</t>
  </si>
  <si>
    <t>10 PM</t>
  </si>
  <si>
    <t>17-Aug</t>
  </si>
  <si>
    <t>18-Aug</t>
  </si>
  <si>
    <t>19-Aug</t>
  </si>
  <si>
    <t>20-Aug</t>
  </si>
  <si>
    <t>21-Aug</t>
  </si>
  <si>
    <t>128, 128, 128</t>
  </si>
  <si>
    <t>206, 49, 49</t>
  </si>
  <si>
    <t>181, 76, 76</t>
  </si>
  <si>
    <t>154, 102, 102</t>
  </si>
  <si>
    <t>Red</t>
  </si>
  <si>
    <t>G1: #execed course management school new great business leadership improve skills</t>
  </si>
  <si>
    <t>G2: ieexeceducation #ieexecutiveeducation #execed management small medium sized enterprises overcome challenge</t>
  </si>
  <si>
    <t>G3: organization overwhelmed #consumerdata t find customers make sense wharton whartoncai</t>
  </si>
  <si>
    <t>G4: #execed #formpro thjeanjean cc formation essec et l'appli compte personnel</t>
  </si>
  <si>
    <t>G5: megan reitz ashridge_biz book place today join free powerful morning</t>
  </si>
  <si>
    <t>G6: #execed network emba</t>
  </si>
  <si>
    <t>G7: development leadership #execed experience programs based designed here applications open</t>
  </si>
  <si>
    <t>G8: stanford directors consortium march 16 20 2020 learn leading edge</t>
  </si>
  <si>
    <t>G9: real estate analyst course runs monthly basis attend courses please</t>
  </si>
  <si>
    <t>G10: des deux l découvrez entretien directrices académiques formations diplômantes pour</t>
  </si>
  <si>
    <t>G11: 2 3rds full next cohort application before september rush #execed</t>
  </si>
  <si>
    <t>Autofill Workbook Results</t>
  </si>
  <si>
    <t>Edge Weight▓1▓6▓0▓True▓Gray▓Red▓▓Edge Weight▓1▓6▓0▓3▓10▓False▓Edge Weight▓1▓6▓0▓35▓12▓False▓▓0▓0▓0▓True▓Black▓Black▓▓Followers▓17▓45002▓0▓162▓1000▓False▓▓0▓0▓0▓0▓0▓False▓▓0▓0▓0▓0▓0▓False▓▓0▓0▓0▓0▓0▓False</t>
  </si>
  <si>
    <t>GraphSource░GraphServerTwitterSearch▓GraphTerm░#ExecEd▓ImportDescription░The graph represents a network of 54 Twitter users whose tweets in the requested range contained "#ExecEd", or who were replied to or mentioned in those tweets.  The network was obtained from the NodeXL Graph Server on Friday, 23 August 2019 at 13:10 UTC.
The requested start date was Thursday, 22 August 2019 at 00:01 UTC and the maximum number of days (going backward) was 14.
The maximum number of tweets collected was 5,000.
The tweets in the network were tweeted over the 13-day, 16-hour, 13-minute period from Thursday, 08 August 2019 at 01:10 UTC to Wednesday, 21 August 2019 at 17:24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</si>
</sst>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8030963"/>
        <c:axId val="29625484"/>
      </c:barChart>
      <c:catAx>
        <c:axId val="48030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625484"/>
        <c:crosses val="autoZero"/>
        <c:auto val="1"/>
        <c:lblOffset val="100"/>
        <c:noMultiLvlLbl val="0"/>
      </c:catAx>
      <c:valAx>
        <c:axId val="29625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0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#ExecEd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90"/>
                <c:pt idx="0">
                  <c:v>7 AM
1-Aug
Aug
2019</c:v>
                </c:pt>
                <c:pt idx="1">
                  <c:v>1 AM
3-Aug</c:v>
                </c:pt>
                <c:pt idx="2">
                  <c:v>12 PM
5-Aug</c:v>
                </c:pt>
                <c:pt idx="3">
                  <c:v>9 AM
7-Aug</c:v>
                </c:pt>
                <c:pt idx="4">
                  <c:v>12 PM</c:v>
                </c:pt>
                <c:pt idx="5">
                  <c:v>1 AM
8-Aug</c:v>
                </c:pt>
                <c:pt idx="6">
                  <c:v>9 AM</c:v>
                </c:pt>
                <c:pt idx="7">
                  <c:v>10 AM</c:v>
                </c:pt>
                <c:pt idx="8">
                  <c:v>6 PM</c:v>
                </c:pt>
                <c:pt idx="9">
                  <c:v>11 PM</c:v>
                </c:pt>
                <c:pt idx="10">
                  <c:v>4 AM
9-Aug</c:v>
                </c:pt>
                <c:pt idx="11">
                  <c:v>8 AM</c:v>
                </c:pt>
                <c:pt idx="12">
                  <c:v>1 PM</c:v>
                </c:pt>
                <c:pt idx="13">
                  <c:v>9 PM</c:v>
                </c:pt>
                <c:pt idx="14">
                  <c:v>11 PM</c:v>
                </c:pt>
                <c:pt idx="15">
                  <c:v>3 AM
10-Aug</c:v>
                </c:pt>
                <c:pt idx="16">
                  <c:v>10 AM</c:v>
                </c:pt>
                <c:pt idx="17">
                  <c:v>5 PM</c:v>
                </c:pt>
                <c:pt idx="18">
                  <c:v>5 AM
11-Aug</c:v>
                </c:pt>
                <c:pt idx="19">
                  <c:v>8 AM</c:v>
                </c:pt>
                <c:pt idx="20">
                  <c:v>7 PM</c:v>
                </c:pt>
                <c:pt idx="21">
                  <c:v>2 AM
12-Aug</c:v>
                </c:pt>
                <c:pt idx="22">
                  <c:v>3 AM</c:v>
                </c:pt>
                <c:pt idx="23">
                  <c:v>8 AM</c:v>
                </c:pt>
                <c:pt idx="24">
                  <c:v>10 AM</c:v>
                </c:pt>
                <c:pt idx="25">
                  <c:v>11 AM</c:v>
                </c:pt>
                <c:pt idx="26">
                  <c:v>6 PM</c:v>
                </c:pt>
                <c:pt idx="27">
                  <c:v>7 PM</c:v>
                </c:pt>
                <c:pt idx="28">
                  <c:v>11 PM</c:v>
                </c:pt>
                <c:pt idx="29">
                  <c:v>9 AM
13-Aug</c:v>
                </c:pt>
                <c:pt idx="30">
                  <c:v>12 PM</c:v>
                </c:pt>
                <c:pt idx="31">
                  <c:v>5 PM</c:v>
                </c:pt>
                <c:pt idx="32">
                  <c:v>6 PM</c:v>
                </c:pt>
                <c:pt idx="33">
                  <c:v>7 PM</c:v>
                </c:pt>
                <c:pt idx="34">
                  <c:v>9 PM</c:v>
                </c:pt>
                <c:pt idx="35">
                  <c:v>12 AM
14-Aug</c:v>
                </c:pt>
                <c:pt idx="36">
                  <c:v>1 AM</c:v>
                </c:pt>
                <c:pt idx="37">
                  <c:v>3 AM</c:v>
                </c:pt>
                <c:pt idx="38">
                  <c:v>6 AM</c:v>
                </c:pt>
                <c:pt idx="39">
                  <c:v>7 AM</c:v>
                </c:pt>
                <c:pt idx="40">
                  <c:v>9 AM</c:v>
                </c:pt>
                <c:pt idx="41">
                  <c:v>10 AM</c:v>
                </c:pt>
                <c:pt idx="42">
                  <c:v>12 PM</c:v>
                </c:pt>
                <c:pt idx="43">
                  <c:v>1 PM</c:v>
                </c:pt>
                <c:pt idx="44">
                  <c:v>2 PM</c:v>
                </c:pt>
                <c:pt idx="45">
                  <c:v>7 PM</c:v>
                </c:pt>
                <c:pt idx="46">
                  <c:v>8 PM</c:v>
                </c:pt>
                <c:pt idx="47">
                  <c:v>9 AM
15-Aug</c:v>
                </c:pt>
                <c:pt idx="48">
                  <c:v>1 PM</c:v>
                </c:pt>
                <c:pt idx="49">
                  <c:v>4 PM</c:v>
                </c:pt>
                <c:pt idx="50">
                  <c:v>5 PM</c:v>
                </c:pt>
                <c:pt idx="51">
                  <c:v>7 PM</c:v>
                </c:pt>
                <c:pt idx="52">
                  <c:v>9 PM</c:v>
                </c:pt>
                <c:pt idx="53">
                  <c:v>7 AM
16-Aug</c:v>
                </c:pt>
                <c:pt idx="54">
                  <c:v>8 AM</c:v>
                </c:pt>
                <c:pt idx="55">
                  <c:v>9 AM</c:v>
                </c:pt>
                <c:pt idx="56">
                  <c:v>12 PM</c:v>
                </c:pt>
                <c:pt idx="57">
                  <c:v>2 PM</c:v>
                </c:pt>
                <c:pt idx="58">
                  <c:v>3 PM</c:v>
                </c:pt>
                <c:pt idx="59">
                  <c:v>5 PM</c:v>
                </c:pt>
                <c:pt idx="60">
                  <c:v>8 PM</c:v>
                </c:pt>
                <c:pt idx="61">
                  <c:v>10 PM</c:v>
                </c:pt>
                <c:pt idx="62">
                  <c:v>3 PM
17-Aug</c:v>
                </c:pt>
                <c:pt idx="63">
                  <c:v>5 PM</c:v>
                </c:pt>
                <c:pt idx="64">
                  <c:v>8 PM</c:v>
                </c:pt>
                <c:pt idx="65">
                  <c:v>4 AM
18-Aug</c:v>
                </c:pt>
                <c:pt idx="66">
                  <c:v>3 PM</c:v>
                </c:pt>
                <c:pt idx="67">
                  <c:v>7 PM</c:v>
                </c:pt>
                <c:pt idx="68">
                  <c:v>10 PM</c:v>
                </c:pt>
                <c:pt idx="69">
                  <c:v>7 AM
19-Aug</c:v>
                </c:pt>
                <c:pt idx="70">
                  <c:v>10 AM</c:v>
                </c:pt>
                <c:pt idx="71">
                  <c:v>11 AM</c:v>
                </c:pt>
                <c:pt idx="72">
                  <c:v>5 PM</c:v>
                </c:pt>
                <c:pt idx="73">
                  <c:v>9 PM</c:v>
                </c:pt>
                <c:pt idx="74">
                  <c:v>5 AM
20-Aug</c:v>
                </c:pt>
                <c:pt idx="75">
                  <c:v>10 AM</c:v>
                </c:pt>
                <c:pt idx="76">
                  <c:v>1 PM</c:v>
                </c:pt>
                <c:pt idx="77">
                  <c:v>2 PM</c:v>
                </c:pt>
                <c:pt idx="78">
                  <c:v>3 PM</c:v>
                </c:pt>
                <c:pt idx="79">
                  <c:v>8 PM</c:v>
                </c:pt>
                <c:pt idx="80">
                  <c:v>5 AM
21-Aug</c:v>
                </c:pt>
                <c:pt idx="81">
                  <c:v>6 AM</c:v>
                </c:pt>
                <c:pt idx="82">
                  <c:v>7 AM</c:v>
                </c:pt>
                <c:pt idx="83">
                  <c:v>8 AM</c:v>
                </c:pt>
                <c:pt idx="84">
                  <c:v>9 AM</c:v>
                </c:pt>
                <c:pt idx="85">
                  <c:v>10 AM</c:v>
                </c:pt>
                <c:pt idx="86">
                  <c:v>2 PM</c:v>
                </c:pt>
                <c:pt idx="87">
                  <c:v>3 PM</c:v>
                </c:pt>
                <c:pt idx="88">
                  <c:v>4 PM</c:v>
                </c:pt>
                <c:pt idx="89">
                  <c:v>5 PM</c:v>
                </c:pt>
              </c:strCache>
            </c:strRef>
          </c:cat>
          <c:val>
            <c:numRef>
              <c:f>'Time Series'!$B$26:$B$136</c:f>
              <c:numCache>
                <c:formatCode>General</c:formatCode>
                <c:ptCount val="90"/>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2</c:v>
                </c:pt>
                <c:pt idx="19">
                  <c:v>1</c:v>
                </c:pt>
                <c:pt idx="20">
                  <c:v>1</c:v>
                </c:pt>
                <c:pt idx="21">
                  <c:v>1</c:v>
                </c:pt>
                <c:pt idx="22">
                  <c:v>2</c:v>
                </c:pt>
                <c:pt idx="23">
                  <c:v>1</c:v>
                </c:pt>
                <c:pt idx="24">
                  <c:v>1</c:v>
                </c:pt>
                <c:pt idx="25">
                  <c:v>1</c:v>
                </c:pt>
                <c:pt idx="26">
                  <c:v>1</c:v>
                </c:pt>
                <c:pt idx="27">
                  <c:v>1</c:v>
                </c:pt>
                <c:pt idx="28">
                  <c:v>1</c:v>
                </c:pt>
                <c:pt idx="29">
                  <c:v>2</c:v>
                </c:pt>
                <c:pt idx="30">
                  <c:v>1</c:v>
                </c:pt>
                <c:pt idx="31">
                  <c:v>1</c:v>
                </c:pt>
                <c:pt idx="32">
                  <c:v>3</c:v>
                </c:pt>
                <c:pt idx="33">
                  <c:v>1</c:v>
                </c:pt>
                <c:pt idx="34">
                  <c:v>1</c:v>
                </c:pt>
                <c:pt idx="35">
                  <c:v>1</c:v>
                </c:pt>
                <c:pt idx="36">
                  <c:v>1</c:v>
                </c:pt>
                <c:pt idx="37">
                  <c:v>1</c:v>
                </c:pt>
                <c:pt idx="38">
                  <c:v>1</c:v>
                </c:pt>
                <c:pt idx="39">
                  <c:v>1</c:v>
                </c:pt>
                <c:pt idx="40">
                  <c:v>2</c:v>
                </c:pt>
                <c:pt idx="41">
                  <c:v>1</c:v>
                </c:pt>
                <c:pt idx="42">
                  <c:v>1</c:v>
                </c:pt>
                <c:pt idx="43">
                  <c:v>3</c:v>
                </c:pt>
                <c:pt idx="44">
                  <c:v>2</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2</c:v>
                </c:pt>
                <c:pt idx="79">
                  <c:v>3</c:v>
                </c:pt>
                <c:pt idx="80">
                  <c:v>1</c:v>
                </c:pt>
                <c:pt idx="81">
                  <c:v>2</c:v>
                </c:pt>
                <c:pt idx="82">
                  <c:v>1</c:v>
                </c:pt>
                <c:pt idx="83">
                  <c:v>1</c:v>
                </c:pt>
                <c:pt idx="84">
                  <c:v>1</c:v>
                </c:pt>
                <c:pt idx="85">
                  <c:v>1</c:v>
                </c:pt>
                <c:pt idx="86">
                  <c:v>1</c:v>
                </c:pt>
                <c:pt idx="87">
                  <c:v>1</c:v>
                </c:pt>
                <c:pt idx="88">
                  <c:v>2</c:v>
                </c:pt>
                <c:pt idx="89">
                  <c:v>2</c:v>
                </c:pt>
              </c:numCache>
            </c:numRef>
          </c:val>
        </c:ser>
        <c:axId val="58725693"/>
        <c:axId val="58769190"/>
      </c:barChart>
      <c:catAx>
        <c:axId val="58725693"/>
        <c:scaling>
          <c:orientation val="minMax"/>
        </c:scaling>
        <c:axPos val="b"/>
        <c:delete val="0"/>
        <c:numFmt formatCode="General" sourceLinked="1"/>
        <c:majorTickMark val="out"/>
        <c:minorTickMark val="none"/>
        <c:tickLblPos val="nextTo"/>
        <c:crossAx val="58769190"/>
        <c:crosses val="autoZero"/>
        <c:auto val="1"/>
        <c:lblOffset val="100"/>
        <c:noMultiLvlLbl val="0"/>
      </c:catAx>
      <c:valAx>
        <c:axId val="58769190"/>
        <c:scaling>
          <c:orientation val="minMax"/>
        </c:scaling>
        <c:axPos val="l"/>
        <c:majorGridlines/>
        <c:delete val="0"/>
        <c:numFmt formatCode="General" sourceLinked="1"/>
        <c:majorTickMark val="out"/>
        <c:minorTickMark val="none"/>
        <c:tickLblPos val="nextTo"/>
        <c:crossAx val="587256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302765"/>
        <c:axId val="50853974"/>
      </c:barChart>
      <c:catAx>
        <c:axId val="653027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53974"/>
        <c:crosses val="autoZero"/>
        <c:auto val="1"/>
        <c:lblOffset val="100"/>
        <c:noMultiLvlLbl val="0"/>
      </c:catAx>
      <c:valAx>
        <c:axId val="50853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02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032583"/>
        <c:axId val="25531200"/>
      </c:barChart>
      <c:catAx>
        <c:axId val="550325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531200"/>
        <c:crosses val="autoZero"/>
        <c:auto val="1"/>
        <c:lblOffset val="100"/>
        <c:noMultiLvlLbl val="0"/>
      </c:catAx>
      <c:valAx>
        <c:axId val="25531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2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454209"/>
        <c:axId val="54761290"/>
      </c:barChart>
      <c:catAx>
        <c:axId val="284542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61290"/>
        <c:crosses val="autoZero"/>
        <c:auto val="1"/>
        <c:lblOffset val="100"/>
        <c:noMultiLvlLbl val="0"/>
      </c:catAx>
      <c:valAx>
        <c:axId val="5476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54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089563"/>
        <c:axId val="6479476"/>
      </c:barChart>
      <c:catAx>
        <c:axId val="230895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79476"/>
        <c:crosses val="autoZero"/>
        <c:auto val="1"/>
        <c:lblOffset val="100"/>
        <c:noMultiLvlLbl val="0"/>
      </c:catAx>
      <c:valAx>
        <c:axId val="6479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315285"/>
        <c:axId val="55075518"/>
      </c:barChart>
      <c:catAx>
        <c:axId val="583152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075518"/>
        <c:crosses val="autoZero"/>
        <c:auto val="1"/>
        <c:lblOffset val="100"/>
        <c:noMultiLvlLbl val="0"/>
      </c:catAx>
      <c:valAx>
        <c:axId val="55075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917615"/>
        <c:axId val="31931944"/>
      </c:barChart>
      <c:catAx>
        <c:axId val="259176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31944"/>
        <c:crosses val="autoZero"/>
        <c:auto val="1"/>
        <c:lblOffset val="100"/>
        <c:noMultiLvlLbl val="0"/>
      </c:catAx>
      <c:valAx>
        <c:axId val="31931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7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952041"/>
        <c:axId val="36350642"/>
      </c:barChart>
      <c:catAx>
        <c:axId val="189520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350642"/>
        <c:crosses val="autoZero"/>
        <c:auto val="1"/>
        <c:lblOffset val="100"/>
        <c:noMultiLvlLbl val="0"/>
      </c:catAx>
      <c:valAx>
        <c:axId val="36350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2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720323"/>
        <c:axId val="58720860"/>
      </c:barChart>
      <c:catAx>
        <c:axId val="58720323"/>
        <c:scaling>
          <c:orientation val="minMax"/>
        </c:scaling>
        <c:axPos val="b"/>
        <c:delete val="1"/>
        <c:majorTickMark val="out"/>
        <c:minorTickMark val="none"/>
        <c:tickLblPos val="none"/>
        <c:crossAx val="58720860"/>
        <c:crosses val="autoZero"/>
        <c:auto val="1"/>
        <c:lblOffset val="100"/>
        <c:noMultiLvlLbl val="0"/>
      </c:catAx>
      <c:valAx>
        <c:axId val="58720860"/>
        <c:scaling>
          <c:orientation val="minMax"/>
        </c:scaling>
        <c:axPos val="l"/>
        <c:delete val="1"/>
        <c:majorTickMark val="out"/>
        <c:minorTickMark val="none"/>
        <c:tickLblPos val="none"/>
        <c:crossAx val="587203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7" refreshedBy="Marc Smith" refreshedVersion="5">
  <cacheSource type="worksheet">
    <worksheetSource ref="A2:BL10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s v="execed professionaldevelopment"/>
        <s v="networking execed"/>
        <m/>
        <s v="execed technology"/>
        <s v="execed leadershipdevelopment"/>
        <s v="consumerdata execed"/>
        <s v="consumerdata"/>
        <s v="formationprofessionnelle execed formpro"/>
        <s v="execed innovation digital formpro"/>
        <s v="intelligenceartificielle execed formpro"/>
        <s v="execed formpro"/>
        <s v="realestae cre financialmodelling courses execed"/>
        <s v="corpgov execed"/>
        <s v="execed events alwayslearning development progression globalbusiness"/>
        <s v="unicon"/>
        <s v="execed"/>
        <s v="newresearch downloadnow execed speakingtruth"/>
        <s v="execed newresearch speakingtruth"/>
        <s v="essec mmi realestate excellence formationpro execed"/>
        <s v="execed innovation digital"/>
        <s v="execed businessdevelopment marketing digital"/>
        <s v="uniconmemberspotlight execed"/>
        <s v="unicon execed"/>
        <s v="execed project"/>
        <s v="execed healthcare"/>
        <s v="execed leadership"/>
        <s v="execed women"/>
        <s v="execed management"/>
        <s v="execed finance"/>
        <s v="execed operations"/>
        <s v="execed business"/>
        <s v="ieexecutiveeducation execed communication"/>
        <s v="ieexecutiveeducation execed management"/>
        <s v="ieexecutiveeducation execed blockchain"/>
        <s v="ieexecutiveeducation execed challenges"/>
        <s v="ieexecutiveeducation execed viabilidad rentabilidad"/>
        <s v="ieexecutiveeducation execed digitaltransform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7">
        <d v="2019-08-08T18:00:53.000"/>
        <d v="2019-08-09T04:25:00.000"/>
        <d v="2019-08-09T13:14:37.000"/>
        <d v="2019-08-11T05:19:28.000"/>
        <d v="2019-08-12T03:08:52.000"/>
        <d v="2019-08-12T08:40:19.000"/>
        <d v="2019-08-13T17:41:45.000"/>
        <d v="2019-08-13T18:11:13.000"/>
        <d v="2019-08-13T18:56:21.000"/>
        <d v="2019-08-13T18:57:29.000"/>
        <d v="2019-08-13T19:24:13.000"/>
        <d v="2019-08-14T00:14:54.000"/>
        <d v="2019-08-07T09:00:12.000"/>
        <d v="2019-08-05T12:00:11.000"/>
        <d v="2019-08-07T12:00:08.000"/>
        <d v="2019-08-14T09:00:12.000"/>
        <d v="2019-08-14T09:07:50.000"/>
        <d v="2019-08-14T13:30:02.000"/>
        <d v="2019-08-14T13:31:28.000"/>
        <d v="2019-08-14T14:18:21.000"/>
        <d v="2019-08-14T13:29:40.000"/>
        <d v="2019-08-14T14:42:44.000"/>
        <d v="2019-08-15T09:51:23.000"/>
        <d v="2019-08-15T13:01:49.000"/>
        <d v="2019-08-15T17:40:04.000"/>
        <d v="2019-08-16T08:16:19.000"/>
        <d v="2019-08-01T07:00:32.000"/>
        <d v="2019-08-14T07:00:46.000"/>
        <d v="2019-08-16T07:00:52.000"/>
        <d v="2019-08-16T12:27:46.000"/>
        <d v="2019-08-17T17:13:30.000"/>
        <d v="2019-08-20T05:19:58.000"/>
        <d v="2019-08-20T13:50:20.000"/>
        <d v="2019-08-12T11:30:16.000"/>
        <d v="2019-08-20T15:41:52.000"/>
        <d v="2019-08-20T20:41:25.000"/>
        <d v="2019-08-20T20:41:38.000"/>
        <d v="2019-08-20T20:41:49.000"/>
        <d v="2019-08-21T06:09:07.000"/>
        <d v="2019-08-21T06:09:03.000"/>
        <d v="2019-08-21T08:45:00.000"/>
        <d v="2019-08-21T09:19:54.000"/>
        <d v="2019-08-21T14:08:34.000"/>
        <d v="2019-08-21T16:00:11.000"/>
        <d v="2019-08-14T20:00:25.000"/>
        <d v="2019-08-13T09:43:11.000"/>
        <d v="2019-08-03T01:10:00.000"/>
        <d v="2019-08-08T09:10:37.000"/>
        <d v="2019-08-10T17:26:52.000"/>
        <d v="2019-08-12T23:11:06.000"/>
        <d v="2019-08-14T19:27:18.000"/>
        <d v="2019-08-16T17:27:30.000"/>
        <d v="2019-08-08T23:10:39.000"/>
        <d v="2019-08-19T07:05:50.000"/>
        <d v="2019-08-20T14:05:58.000"/>
        <d v="2019-08-21T16:12:03.000"/>
        <d v="2019-08-08T01:10:34.000"/>
        <d v="2019-08-09T04:12:41.000"/>
        <d v="2019-08-09T08:26:42.000"/>
        <d v="2019-08-09T21:10:46.000"/>
        <d v="2019-08-09T23:10:46.000"/>
        <d v="2019-08-10T03:04:49.000"/>
        <d v="2019-08-10T10:04:51.000"/>
        <d v="2019-08-11T05:12:54.000"/>
        <d v="2019-08-11T08:26:55.000"/>
        <d v="2019-08-11T19:26:58.000"/>
        <d v="2019-08-12T02:13:01.000"/>
        <d v="2019-08-12T03:05:02.000"/>
        <d v="2019-08-12T18:13:04.000"/>
        <d v="2019-08-12T19:27:05.000"/>
        <d v="2019-08-13T09:11:09.000"/>
        <d v="2019-08-13T12:05:11.000"/>
        <d v="2019-08-13T21:11:12.000"/>
        <d v="2019-08-14T01:11:13.000"/>
        <d v="2019-08-14T03:05:15.000"/>
        <d v="2019-08-14T06:27:15.000"/>
        <d v="2019-08-14T12:05:17.000"/>
        <d v="2019-08-15T13:13:23.000"/>
        <d v="2019-08-15T16:11:24.000"/>
        <d v="2019-08-15T19:27:25.000"/>
        <d v="2019-08-15T21:11:26.000"/>
        <d v="2019-08-16T09:11:29.000"/>
        <d v="2019-08-16T14:05:31.000"/>
        <d v="2019-08-16T15:05:33.000"/>
        <d v="2019-08-16T20:05:33.000"/>
        <d v="2019-08-16T22:13:32.000"/>
        <d v="2019-08-17T15:05:39.000"/>
        <d v="2019-08-17T20:05:39.000"/>
        <d v="2019-08-18T04:13:40.000"/>
        <d v="2019-08-18T15:05:45.000"/>
        <d v="2019-08-18T19:27:45.000"/>
        <d v="2019-08-18T22:13:45.000"/>
        <d v="2019-08-19T10:05:51.000"/>
        <d v="2019-08-19T17:27:51.000"/>
        <d v="2019-08-19T21:11:52.000"/>
        <d v="2019-08-20T15:05:58.000"/>
        <d v="2019-08-21T05:14:00.000"/>
        <d v="2019-08-21T07:06:03.000"/>
        <d v="2019-08-21T15:06:04.000"/>
        <d v="2019-08-21T17:20:50.000"/>
        <d v="2019-08-08T10:59:00.000"/>
        <d v="2019-08-12T10:59:00.000"/>
        <d v="2019-08-14T10:59:00.000"/>
        <d v="2019-08-19T11:00:33.000"/>
        <d v="2019-08-20T10:59:00.000"/>
        <d v="2019-08-21T10:59:07.000"/>
        <d v="2019-08-21T17:24:01.000"/>
      </sharedItems>
      <fieldGroup par="66" base="22">
        <rangePr groupBy="hours" autoEnd="1" autoStart="1" startDate="2019-08-01T07:00:32.000" endDate="2019-08-21T17:24:01.000"/>
        <groupItems count="26">
          <s v="&lt;8/1/2019"/>
          <s v="12 AM"/>
          <s v="1 AM"/>
          <s v="2 AM"/>
          <s v="3 AM"/>
          <s v="4 AM"/>
          <s v="5 AM"/>
          <s v="6 AM"/>
          <s v="7 AM"/>
          <s v="8 AM"/>
          <s v="9 AM"/>
          <s v="10 AM"/>
          <s v="11 AM"/>
          <s v="12 PM"/>
          <s v="1 PM"/>
          <s v="2 PM"/>
          <s v="3 PM"/>
          <s v="4 PM"/>
          <s v="5 PM"/>
          <s v="6 PM"/>
          <s v="7 PM"/>
          <s v="8 PM"/>
          <s v="9 PM"/>
          <s v="10 PM"/>
          <s v="11 PM"/>
          <s v="&gt;8/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1T07:00:32.000" endDate="2019-08-21T17:24:01.000"/>
        <groupItems count="368">
          <s v="&lt;8/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19"/>
        </groupItems>
      </fieldGroup>
    </cacheField>
    <cacheField name="Months" databaseField="0">
      <sharedItems containsMixedTypes="0" count="0"/>
      <fieldGroup base="22">
        <rangePr groupBy="months" autoEnd="1" autoStart="1" startDate="2019-08-01T07:00:32.000" endDate="2019-08-21T17:24:01.000"/>
        <groupItems count="14">
          <s v="&lt;8/1/2019"/>
          <s v="Jan"/>
          <s v="Feb"/>
          <s v="Mar"/>
          <s v="Apr"/>
          <s v="May"/>
          <s v="Jun"/>
          <s v="Jul"/>
          <s v="Aug"/>
          <s v="Sep"/>
          <s v="Oct"/>
          <s v="Nov"/>
          <s v="Dec"/>
          <s v="&gt;8/21/2019"/>
        </groupItems>
      </fieldGroup>
    </cacheField>
    <cacheField name="Years" databaseField="0">
      <sharedItems containsMixedTypes="0" count="0"/>
      <fieldGroup base="22">
        <rangePr groupBy="years" autoEnd="1" autoStart="1" startDate="2019-08-01T07:00:32.000" endDate="2019-08-21T17:24:01.000"/>
        <groupItems count="3">
          <s v="&lt;8/1/2019"/>
          <s v="2019"/>
          <s v="&gt;8/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7">
  <r>
    <s v="sobeyschool_smu"/>
    <s v="sobeyschool_smu"/>
    <m/>
    <m/>
    <m/>
    <m/>
    <m/>
    <m/>
    <m/>
    <m/>
    <s v="No"/>
    <n v="3"/>
    <m/>
    <m/>
    <x v="0"/>
    <d v="2019-08-08T18:00:53.000"/>
    <s v="Great executive education for all. Whether you want training to develop a specific skill or a comprehensive degree program designed for executives, Sobey School of Business has you covered.  https://t.co/qbzWYOdOwW #execed #professionaldevelopment https://t.co/4Sfp127Msn"/>
    <s v="https://www.smu.ca/academics/sobey/for-business-training-and-development.html?utm_source=Twitter&amp;utm_medium=social&amp;utm_campaign=execed&amp;utm_content=BVad"/>
    <s v="smu.ca"/>
    <x v="0"/>
    <s v="https://pbs.twimg.com/media/EBd1v8AXUAAdppw.jpg"/>
    <s v="https://pbs.twimg.com/media/EBd1v8AXUAAdppw.jpg"/>
    <x v="0"/>
    <s v="https://twitter.com/#!/sobeyschool_smu/status/1159524900358545413"/>
    <m/>
    <m/>
    <s v="1159524900358545413"/>
    <m/>
    <b v="0"/>
    <n v="3"/>
    <s v=""/>
    <b v="0"/>
    <s v="en"/>
    <m/>
    <s v=""/>
    <b v="0"/>
    <n v="0"/>
    <s v=""/>
    <s v="Loomly"/>
    <b v="0"/>
    <s v="1159524900358545413"/>
    <s v="Tweet"/>
    <n v="0"/>
    <n v="0"/>
    <m/>
    <m/>
    <m/>
    <m/>
    <m/>
    <m/>
    <m/>
    <m/>
    <n v="1"/>
    <s v="6"/>
    <s v="6"/>
    <n v="3"/>
    <n v="9.67741935483871"/>
    <n v="0"/>
    <n v="0"/>
    <n v="0"/>
    <n v="0"/>
    <n v="28"/>
    <n v="90.3225806451613"/>
    <n v="31"/>
  </r>
  <r>
    <s v="entmagazineme"/>
    <s v="entmagazineme"/>
    <m/>
    <m/>
    <m/>
    <m/>
    <m/>
    <m/>
    <m/>
    <m/>
    <s v="No"/>
    <n v="4"/>
    <m/>
    <m/>
    <x v="0"/>
    <d v="2019-08-09T04:25:00.000"/>
    <s v="The word “network” has been used so often in speaking about the benefits of an EMBA that it feels quite cliché. Be that as it may, the network you will gain from an EMBA really is one of the biggest takeaways you will get: https://t.co/IwyxxamvRL #networking #execed"/>
    <s v="https://www.entrepreneur.com/article/337275"/>
    <s v="entrepreneur.com"/>
    <x v="1"/>
    <m/>
    <s v="http://pbs.twimg.com/profile_images/1093073004450537472/JNb8TxAi_normal.jpg"/>
    <x v="1"/>
    <s v="https://twitter.com/#!/entmagazineme/status/1159681962006724608"/>
    <m/>
    <m/>
    <s v="1159681962006724608"/>
    <m/>
    <b v="0"/>
    <n v="0"/>
    <s v=""/>
    <b v="0"/>
    <s v="en"/>
    <m/>
    <s v=""/>
    <b v="0"/>
    <n v="0"/>
    <s v=""/>
    <s v="TweetDeck"/>
    <b v="0"/>
    <s v="1159681962006724608"/>
    <s v="Tweet"/>
    <n v="0"/>
    <n v="0"/>
    <m/>
    <m/>
    <m/>
    <m/>
    <m/>
    <m/>
    <m/>
    <m/>
    <n v="1"/>
    <s v="6"/>
    <s v="6"/>
    <n v="2"/>
    <n v="4.3478260869565215"/>
    <n v="0"/>
    <n v="0"/>
    <n v="0"/>
    <n v="0"/>
    <n v="44"/>
    <n v="95.65217391304348"/>
    <n v="46"/>
  </r>
  <r>
    <s v="julia_parnaby"/>
    <s v="ashridge_biz"/>
    <m/>
    <m/>
    <m/>
    <m/>
    <m/>
    <m/>
    <m/>
    <m/>
    <s v="No"/>
    <n v="5"/>
    <m/>
    <m/>
    <x v="1"/>
    <d v="2019-08-09T13:14:37.000"/>
    <s v="RT @Ashridge_Biz: 'Speaking Truth to Power at Work - How we silence ourselves and others' _x000a__x000a_Newly released research by Megan Reitz|Professo…"/>
    <m/>
    <m/>
    <x v="2"/>
    <m/>
    <s v="http://pbs.twimg.com/profile_images/996501145639116800/uxObekHS_normal.jpg"/>
    <x v="2"/>
    <s v="https://twitter.com/#!/julia_parnaby/status/1159815244438548481"/>
    <m/>
    <m/>
    <s v="1159815244438548481"/>
    <m/>
    <b v="0"/>
    <n v="0"/>
    <s v=""/>
    <b v="0"/>
    <s v="en"/>
    <m/>
    <s v=""/>
    <b v="0"/>
    <n v="5"/>
    <s v="1156822001790672896"/>
    <s v="Twitter Web App"/>
    <b v="0"/>
    <s v="1156822001790672896"/>
    <s v="Tweet"/>
    <n v="0"/>
    <n v="0"/>
    <m/>
    <m/>
    <m/>
    <m/>
    <m/>
    <m/>
    <m/>
    <m/>
    <n v="1"/>
    <s v="5"/>
    <s v="5"/>
    <n v="1"/>
    <n v="4.761904761904762"/>
    <n v="0"/>
    <n v="0"/>
    <n v="0"/>
    <n v="0"/>
    <n v="20"/>
    <n v="95.23809523809524"/>
    <n v="21"/>
  </r>
  <r>
    <s v="digitaltransf11"/>
    <s v="execedcourses"/>
    <m/>
    <m/>
    <m/>
    <m/>
    <m/>
    <m/>
    <m/>
    <m/>
    <s v="No"/>
    <n v="6"/>
    <m/>
    <m/>
    <x v="1"/>
    <d v="2019-08-11T05:19:28.000"/>
    <s v="RT @ExecEdCourses: Great #execed course by Rotterdam School of Management on #Technology: https://t.co/iCTljCYfVD"/>
    <s v="http://po.st/scms/OrMCe04Lcp0lOFmbAka8Um6V2jAD7SYdZTjvhHbnYZ0lOA/PNr4iq"/>
    <s v="po.st"/>
    <x v="3"/>
    <m/>
    <s v="http://pbs.twimg.com/profile_images/1064235369665835008/Ey7qsA0I_normal.jpg"/>
    <x v="3"/>
    <s v="https://twitter.com/#!/digitaltransf11/status/1160420444639498240"/>
    <m/>
    <m/>
    <s v="1160420444639498240"/>
    <m/>
    <b v="0"/>
    <n v="0"/>
    <s v=""/>
    <b v="0"/>
    <s v="en"/>
    <m/>
    <s v=""/>
    <b v="0"/>
    <n v="1"/>
    <s v="1160418793262157825"/>
    <s v="digital transformation"/>
    <b v="0"/>
    <s v="1160418793262157825"/>
    <s v="Tweet"/>
    <n v="0"/>
    <n v="0"/>
    <m/>
    <m/>
    <m/>
    <m/>
    <m/>
    <m/>
    <m/>
    <m/>
    <n v="1"/>
    <s v="1"/>
    <s v="1"/>
    <n v="1"/>
    <n v="8.333333333333334"/>
    <n v="0"/>
    <n v="0"/>
    <n v="0"/>
    <n v="0"/>
    <n v="11"/>
    <n v="91.66666666666667"/>
    <n v="12"/>
  </r>
  <r>
    <s v="mba_buddy"/>
    <s v="execedcourses"/>
    <m/>
    <m/>
    <m/>
    <m/>
    <m/>
    <m/>
    <m/>
    <m/>
    <s v="No"/>
    <n v="7"/>
    <m/>
    <m/>
    <x v="1"/>
    <d v="2019-08-12T03:08:52.000"/>
    <s v="RT @ExecEdCourses: Great #execed course by MIT Sloan School of Management on #Technology: https://t.co/nnXTMTa0sE"/>
    <s v="http://po.st/scms/OrMCe04Lcp0lOFmbAka8Um6V2jAD7SYdZTjvhHbnYZ0lOA/4Vygqh"/>
    <s v="po.st"/>
    <x v="3"/>
    <m/>
    <s v="http://pbs.twimg.com/profile_images/1064709504393072641/pI0lZvUw_normal.jpg"/>
    <x v="4"/>
    <s v="https://twitter.com/#!/mba_buddy/status/1160749968010993664"/>
    <m/>
    <m/>
    <s v="1160749968010993664"/>
    <m/>
    <b v="0"/>
    <n v="0"/>
    <s v=""/>
    <b v="0"/>
    <s v="en"/>
    <m/>
    <s v=""/>
    <b v="0"/>
    <n v="1"/>
    <s v="1160735909991469061"/>
    <s v="MBATweetV2"/>
    <b v="0"/>
    <s v="1160735909991469061"/>
    <s v="Tweet"/>
    <n v="0"/>
    <n v="0"/>
    <m/>
    <m/>
    <m/>
    <m/>
    <m/>
    <m/>
    <m/>
    <m/>
    <n v="1"/>
    <s v="1"/>
    <s v="1"/>
    <n v="1"/>
    <n v="7.6923076923076925"/>
    <n v="0"/>
    <n v="0"/>
    <n v="0"/>
    <n v="0"/>
    <n v="12"/>
    <n v="92.3076923076923"/>
    <n v="13"/>
  </r>
  <r>
    <s v="nicochan33"/>
    <s v="execedcourses"/>
    <m/>
    <m/>
    <m/>
    <m/>
    <m/>
    <m/>
    <m/>
    <m/>
    <s v="No"/>
    <n v="8"/>
    <m/>
    <m/>
    <x v="1"/>
    <d v="2019-08-12T08:40:19.000"/>
    <s v="RT @ExecEdCourses: Great #execed course by Rotterdam School of Management on #Technology: https://t.co/iCTljCYfVD"/>
    <s v="http://po.st/scms/OrMCe04Lcp0lOFmbAka8Um6V2jAD7SYdZTjvhHbnYZ0lOA/PNr4iq"/>
    <s v="po.st"/>
    <x v="3"/>
    <m/>
    <s v="http://pbs.twimg.com/profile_images/773909130352402432/XKlKwdPG_normal.jpg"/>
    <x v="5"/>
    <s v="https://twitter.com/#!/nicochan33/status/1160833377303482368"/>
    <m/>
    <m/>
    <s v="1160833377303482368"/>
    <m/>
    <b v="0"/>
    <n v="0"/>
    <s v=""/>
    <b v="0"/>
    <s v="en"/>
    <m/>
    <s v=""/>
    <b v="0"/>
    <n v="2"/>
    <s v="1160418793262157825"/>
    <s v="Commun.it Intelligence"/>
    <b v="0"/>
    <s v="1160418793262157825"/>
    <s v="Tweet"/>
    <n v="0"/>
    <n v="0"/>
    <m/>
    <m/>
    <m/>
    <m/>
    <m/>
    <m/>
    <m/>
    <m/>
    <n v="1"/>
    <s v="1"/>
    <s v="1"/>
    <n v="1"/>
    <n v="8.333333333333334"/>
    <n v="0"/>
    <n v="0"/>
    <n v="0"/>
    <n v="0"/>
    <n v="11"/>
    <n v="91.66666666666667"/>
    <n v="12"/>
  </r>
  <r>
    <s v="harvardnpli"/>
    <s v="harvardnpli"/>
    <m/>
    <m/>
    <m/>
    <m/>
    <m/>
    <m/>
    <m/>
    <m/>
    <s v="No"/>
    <n v="9"/>
    <m/>
    <m/>
    <x v="0"/>
    <d v="2019-08-13T17:41:45.000"/>
    <s v="We are 2/3rds full for the next cohort. Get your application in before the September rush. #execed #LeadershipDevelopment https://t.co/7tycZqTTkq"/>
    <s v="https://twitter.com/HarvardNPLI/status/1160244418110218242"/>
    <s v="twitter.com"/>
    <x v="4"/>
    <m/>
    <s v="http://pbs.twimg.com/profile_images/578573926370009088/TdxmQgH0_normal.png"/>
    <x v="6"/>
    <s v="https://twitter.com/#!/harvardnpli/status/1161332021274087424"/>
    <m/>
    <m/>
    <s v="1161332021274087424"/>
    <m/>
    <b v="0"/>
    <n v="0"/>
    <s v=""/>
    <b v="1"/>
    <s v="en"/>
    <m/>
    <s v="1160244418110218242"/>
    <b v="0"/>
    <n v="0"/>
    <s v=""/>
    <s v="TweetDeck"/>
    <b v="0"/>
    <s v="1161332021274087424"/>
    <s v="Tweet"/>
    <n v="0"/>
    <n v="0"/>
    <m/>
    <m/>
    <m/>
    <m/>
    <m/>
    <m/>
    <m/>
    <m/>
    <n v="1"/>
    <s v="11"/>
    <s v="11"/>
    <n v="0"/>
    <n v="0"/>
    <n v="0"/>
    <n v="0"/>
    <n v="0"/>
    <n v="0"/>
    <n v="19"/>
    <n v="100"/>
    <n v="19"/>
  </r>
  <r>
    <s v="leaderrepeater"/>
    <s v="harvardnpli"/>
    <m/>
    <m/>
    <m/>
    <m/>
    <m/>
    <m/>
    <m/>
    <m/>
    <s v="No"/>
    <n v="10"/>
    <m/>
    <m/>
    <x v="1"/>
    <d v="2019-08-13T18:11:13.000"/>
    <s v="From @HarvardNPLI: We are 2/3rds full for the next cohort. Get your application in before the September rush. #execed #LeadershipDevelopment https://t.co/2y8aX2NZ2t"/>
    <s v="https://twitter.com/HarvardNPLI/status/1160244418110218242"/>
    <s v="twitter.com"/>
    <x v="4"/>
    <m/>
    <s v="http://pbs.twimg.com/profile_images/798471349241049088/41FJ3NU9_normal.jpg"/>
    <x v="7"/>
    <s v="https://twitter.com/#!/leaderrepeater/status/1161339437550362625"/>
    <m/>
    <m/>
    <s v="1161339437550362625"/>
    <m/>
    <b v="0"/>
    <n v="0"/>
    <s v=""/>
    <b v="1"/>
    <s v="en"/>
    <m/>
    <s v="1160244418110218242"/>
    <b v="0"/>
    <n v="0"/>
    <s v=""/>
    <s v="Twitter Web App"/>
    <b v="0"/>
    <s v="1161339437550362625"/>
    <s v="Tweet"/>
    <n v="0"/>
    <n v="0"/>
    <m/>
    <m/>
    <m/>
    <m/>
    <m/>
    <m/>
    <m/>
    <m/>
    <n v="1"/>
    <s v="11"/>
    <s v="11"/>
    <n v="0"/>
    <n v="0"/>
    <n v="0"/>
    <n v="0"/>
    <n v="0"/>
    <n v="0"/>
    <n v="21"/>
    <n v="100"/>
    <n v="21"/>
  </r>
  <r>
    <s v="whartoncai"/>
    <s v="iyengar_raghu"/>
    <m/>
    <m/>
    <m/>
    <m/>
    <m/>
    <m/>
    <m/>
    <m/>
    <s v="No"/>
    <n v="11"/>
    <m/>
    <m/>
    <x v="1"/>
    <d v="2019-08-13T18:56:21.000"/>
    <s v="Is your organization so overwhelmed by #ConsumerData that you can’t find your customers? Make sense of it all via @Wharton’s #ExecEd Customer Analytics program led by @iyengar_raghu. _x000a__x000a_https://t.co/c22JcSU9tm https://t.co/zAsZ9hQ0Tg"/>
    <s v="https://executiveeducation.wharton.upenn.edu/for-individuals/all-programs/customer-analytics-for-growth-using-machine-learning-ai-and-big-data/?utm_source=wcai&amp;utm_medium=display&amp;utm_content=baev&amp;utm_campaign=wcaide20baev"/>
    <s v="upenn.edu"/>
    <x v="5"/>
    <s v="https://pbs.twimg.com/media/EB3yY3ZU8AAk_lJ.jpg"/>
    <s v="https://pbs.twimg.com/media/EB3yY3ZU8AAk_lJ.jpg"/>
    <x v="8"/>
    <s v="https://twitter.com/#!/whartoncai/status/1161350795394031616"/>
    <m/>
    <m/>
    <s v="1161350795394031616"/>
    <m/>
    <b v="0"/>
    <n v="2"/>
    <s v=""/>
    <b v="0"/>
    <s v="en"/>
    <m/>
    <s v=""/>
    <b v="0"/>
    <n v="3"/>
    <s v=""/>
    <s v="Twitter Web App"/>
    <b v="0"/>
    <s v="1161350795394031616"/>
    <s v="Tweet"/>
    <n v="0"/>
    <n v="0"/>
    <m/>
    <m/>
    <m/>
    <m/>
    <m/>
    <m/>
    <m/>
    <m/>
    <n v="1"/>
    <s v="3"/>
    <s v="3"/>
    <m/>
    <m/>
    <m/>
    <m/>
    <m/>
    <m/>
    <m/>
    <m/>
    <m/>
  </r>
  <r>
    <s v="warrencntrpenn"/>
    <s v="wharton"/>
    <m/>
    <m/>
    <m/>
    <m/>
    <m/>
    <m/>
    <m/>
    <m/>
    <s v="No"/>
    <n v="12"/>
    <m/>
    <m/>
    <x v="1"/>
    <d v="2019-08-13T18:57:29.000"/>
    <s v="RT @WhartonCAI: Is your organization so overwhelmed by #ConsumerData that you can’t find your customers? Make sense of it all via @Wharton’…"/>
    <m/>
    <m/>
    <x v="6"/>
    <m/>
    <s v="http://pbs.twimg.com/profile_images/1123667394067599363/LKAVk5qV_normal.png"/>
    <x v="9"/>
    <s v="https://twitter.com/#!/warrencntrpenn/status/1161351080208297984"/>
    <m/>
    <m/>
    <s v="1161351080208297984"/>
    <m/>
    <b v="0"/>
    <n v="0"/>
    <s v=""/>
    <b v="0"/>
    <s v="en"/>
    <m/>
    <s v=""/>
    <b v="0"/>
    <n v="3"/>
    <s v="1161350795394031616"/>
    <s v="Twitter Web App"/>
    <b v="0"/>
    <s v="1161350795394031616"/>
    <s v="Tweet"/>
    <n v="0"/>
    <n v="0"/>
    <m/>
    <m/>
    <m/>
    <m/>
    <m/>
    <m/>
    <m/>
    <m/>
    <n v="1"/>
    <s v="3"/>
    <s v="3"/>
    <n v="0"/>
    <n v="0"/>
    <n v="1"/>
    <n v="4.3478260869565215"/>
    <n v="0"/>
    <n v="0"/>
    <n v="22"/>
    <n v="95.65217391304348"/>
    <n v="23"/>
  </r>
  <r>
    <s v="valerieblassey"/>
    <s v="wharton"/>
    <m/>
    <m/>
    <m/>
    <m/>
    <m/>
    <m/>
    <m/>
    <m/>
    <s v="No"/>
    <n v="14"/>
    <m/>
    <m/>
    <x v="1"/>
    <d v="2019-08-13T19:24:13.000"/>
    <s v="RT @WhartonCAI: Is your organization so overwhelmed by #ConsumerData that you can’t find your customers? Make sense of it all via @Wharton’…"/>
    <m/>
    <m/>
    <x v="6"/>
    <m/>
    <s v="http://pbs.twimg.com/profile_images/464232281708560384/LdYtreCd_normal.jpeg"/>
    <x v="10"/>
    <s v="https://twitter.com/#!/valerieblassey/status/1161357809738342400"/>
    <m/>
    <m/>
    <s v="1161357809738342400"/>
    <m/>
    <b v="0"/>
    <n v="0"/>
    <s v=""/>
    <b v="0"/>
    <s v="en"/>
    <m/>
    <s v=""/>
    <b v="0"/>
    <n v="3"/>
    <s v="1161350795394031616"/>
    <s v="Twitter Web App"/>
    <b v="0"/>
    <s v="1161350795394031616"/>
    <s v="Tweet"/>
    <n v="0"/>
    <n v="0"/>
    <m/>
    <m/>
    <m/>
    <m/>
    <m/>
    <m/>
    <m/>
    <m/>
    <n v="1"/>
    <s v="3"/>
    <s v="3"/>
    <m/>
    <m/>
    <m/>
    <m/>
    <m/>
    <m/>
    <m/>
    <m/>
    <m/>
  </r>
  <r>
    <s v="maryepurk"/>
    <s v="wharton"/>
    <m/>
    <m/>
    <m/>
    <m/>
    <m/>
    <m/>
    <m/>
    <m/>
    <s v="No"/>
    <n v="17"/>
    <m/>
    <m/>
    <x v="1"/>
    <d v="2019-08-14T00:14:54.000"/>
    <s v="RT @WhartonCAI: Is your organization so overwhelmed by #ConsumerData that you can’t find your customers? Make sense of it all via @Wharton’…"/>
    <m/>
    <m/>
    <x v="6"/>
    <m/>
    <s v="http://pbs.twimg.com/profile_images/519520860479049728/4wf8ol-K_normal.jpeg"/>
    <x v="11"/>
    <s v="https://twitter.com/#!/maryepurk/status/1161430962628124673"/>
    <m/>
    <m/>
    <s v="1161430962628124673"/>
    <m/>
    <b v="0"/>
    <n v="0"/>
    <s v=""/>
    <b v="0"/>
    <s v="en"/>
    <m/>
    <s v=""/>
    <b v="0"/>
    <n v="3"/>
    <s v="1161350795394031616"/>
    <s v="Twitter for iPhone"/>
    <b v="0"/>
    <s v="1161350795394031616"/>
    <s v="Tweet"/>
    <n v="0"/>
    <n v="0"/>
    <m/>
    <m/>
    <m/>
    <m/>
    <m/>
    <m/>
    <m/>
    <m/>
    <n v="1"/>
    <s v="3"/>
    <s v="3"/>
    <m/>
    <m/>
    <m/>
    <m/>
    <m/>
    <m/>
    <m/>
    <m/>
    <m/>
  </r>
  <r>
    <s v="thjeanjean"/>
    <s v="essec"/>
    <m/>
    <m/>
    <m/>
    <m/>
    <m/>
    <m/>
    <m/>
    <m/>
    <s v="No"/>
    <n v="19"/>
    <m/>
    <m/>
    <x v="1"/>
    <d v="2019-08-07T09:00:12.000"/>
    <s v="Kes Français et la formation professionnelle:un intérêt certain mais une certaine ignorance du sujet. https://t.co/81Qw9vJvD0  #formationprofessionnelle  #execed  #formpro  cc @essec"/>
    <s v="https://www.parlonsrh.com/comment-les-francais-percoivent-ils-la-formation-en-2019/"/>
    <s v="parlonsrh.com"/>
    <x v="7"/>
    <m/>
    <s v="http://pbs.twimg.com/profile_images/608703287471120385/k7MVslch_normal.jpg"/>
    <x v="12"/>
    <s v="https://twitter.com/#!/thjeanjean/status/1159026441889222656"/>
    <m/>
    <m/>
    <s v="1159026441889222656"/>
    <m/>
    <b v="0"/>
    <n v="0"/>
    <s v=""/>
    <b v="0"/>
    <s v="fr"/>
    <m/>
    <s v=""/>
    <b v="0"/>
    <n v="1"/>
    <s v=""/>
    <s v="AmazingContent"/>
    <b v="0"/>
    <s v="1159026441889222656"/>
    <s v="Retweet"/>
    <n v="0"/>
    <n v="0"/>
    <m/>
    <m/>
    <m/>
    <m/>
    <m/>
    <m/>
    <m/>
    <m/>
    <n v="4"/>
    <s v="4"/>
    <s v="4"/>
    <n v="0"/>
    <n v="0"/>
    <n v="1"/>
    <n v="5"/>
    <n v="0"/>
    <n v="0"/>
    <n v="19"/>
    <n v="95"/>
    <n v="20"/>
  </r>
  <r>
    <s v="thjeanjean"/>
    <s v="essec"/>
    <m/>
    <m/>
    <m/>
    <m/>
    <m/>
    <m/>
    <m/>
    <m/>
    <s v="No"/>
    <n v="20"/>
    <m/>
    <m/>
    <x v="1"/>
    <d v="2019-08-05T12:00:11.000"/>
    <s v="🔖 Voici le top 5 des contenus préférés de mon audience en juillet sur les thématiques #execed  #innovation  et #digital _x000a_ https://t.co/FRDbdlzqwb  #formpro  cc @essec"/>
    <s v="https://app.amazingcontent.io/best-content/monthly/ThJeanjean/2019/july"/>
    <s v="amazingcontent.io"/>
    <x v="8"/>
    <m/>
    <s v="http://pbs.twimg.com/profile_images/608703287471120385/k7MVslch_normal.jpg"/>
    <x v="13"/>
    <s v="https://twitter.com/#!/thjeanjean/status/1158346962825093121"/>
    <m/>
    <m/>
    <s v="1158346962825093121"/>
    <m/>
    <b v="0"/>
    <n v="1"/>
    <s v=""/>
    <b v="0"/>
    <s v="fr"/>
    <m/>
    <s v=""/>
    <b v="0"/>
    <n v="1"/>
    <s v=""/>
    <s v="AmazingContent"/>
    <b v="0"/>
    <s v="1158346962825093121"/>
    <s v="Retweet"/>
    <n v="0"/>
    <n v="0"/>
    <m/>
    <m/>
    <m/>
    <m/>
    <m/>
    <m/>
    <m/>
    <m/>
    <n v="4"/>
    <s v="4"/>
    <s v="4"/>
    <n v="2"/>
    <n v="9.090909090909092"/>
    <n v="0"/>
    <n v="0"/>
    <n v="0"/>
    <n v="0"/>
    <n v="20"/>
    <n v="90.9090909090909"/>
    <n v="22"/>
  </r>
  <r>
    <s v="thjeanjean"/>
    <s v="essec"/>
    <m/>
    <m/>
    <m/>
    <m/>
    <m/>
    <m/>
    <m/>
    <m/>
    <s v="No"/>
    <n v="21"/>
    <m/>
    <m/>
    <x v="1"/>
    <d v="2019-08-07T12:00:08.000"/>
    <s v="IA &amp;amp; Travail : nous sommes tous concernés !  https://t.co/Ida5pYisq0  #intelligenceartificielle  #execed  #formpro  cc @essec"/>
    <s v="https://solutions.lesechos.fr/equipe-management/c/ia-travail-en-pleine-mutation-17957/"/>
    <s v="lesechos.fr"/>
    <x v="9"/>
    <m/>
    <s v="http://pbs.twimg.com/profile_images/608703287471120385/k7MVslch_normal.jpg"/>
    <x v="14"/>
    <s v="https://twitter.com/#!/thjeanjean/status/1159071724920561664"/>
    <m/>
    <m/>
    <s v="1159071724920561664"/>
    <m/>
    <b v="0"/>
    <n v="2"/>
    <s v=""/>
    <b v="0"/>
    <s v="fr"/>
    <m/>
    <s v=""/>
    <b v="0"/>
    <n v="2"/>
    <s v=""/>
    <s v="AmazingContent"/>
    <b v="0"/>
    <s v="1159071724920561664"/>
    <s v="Retweet"/>
    <n v="0"/>
    <n v="0"/>
    <m/>
    <m/>
    <m/>
    <m/>
    <m/>
    <m/>
    <m/>
    <m/>
    <n v="4"/>
    <s v="4"/>
    <s v="4"/>
    <n v="0"/>
    <n v="0"/>
    <n v="0"/>
    <n v="0"/>
    <n v="0"/>
    <n v="0"/>
    <n v="12"/>
    <n v="100"/>
    <n v="12"/>
  </r>
  <r>
    <s v="thjeanjean"/>
    <s v="essec"/>
    <m/>
    <m/>
    <m/>
    <m/>
    <m/>
    <m/>
    <m/>
    <m/>
    <s v="No"/>
    <n v="22"/>
    <m/>
    <m/>
    <x v="1"/>
    <d v="2019-08-14T09:00:12.000"/>
    <s v="L'appli du compte personnel de formation devrait sortir à l'automne prochain !  https://t.co/ioxzYhSX1m  #execed  #formpro  cc @essec"/>
    <s v="https://www.lesechos.fr/economie-france/social/le-gouvernement-va-faire-la-publicite-du-compte-personnel-de-formation-1124068"/>
    <s v="lesechos.fr"/>
    <x v="10"/>
    <m/>
    <s v="http://pbs.twimg.com/profile_images/608703287471120385/k7MVslch_normal.jpg"/>
    <x v="15"/>
    <s v="https://twitter.com/#!/thjeanjean/status/1161563158487719937"/>
    <m/>
    <m/>
    <s v="1161563158487719937"/>
    <m/>
    <b v="0"/>
    <n v="0"/>
    <s v=""/>
    <b v="0"/>
    <s v="fr"/>
    <m/>
    <s v=""/>
    <b v="0"/>
    <n v="0"/>
    <s v=""/>
    <s v="AmazingContent"/>
    <b v="0"/>
    <s v="1161563158487719937"/>
    <s v="Tweet"/>
    <n v="0"/>
    <n v="0"/>
    <m/>
    <m/>
    <m/>
    <m/>
    <m/>
    <m/>
    <m/>
    <m/>
    <n v="4"/>
    <s v="4"/>
    <s v="4"/>
    <n v="0"/>
    <n v="0"/>
    <n v="0"/>
    <n v="0"/>
    <n v="0"/>
    <n v="0"/>
    <n v="15"/>
    <n v="100"/>
    <n v="15"/>
  </r>
  <r>
    <s v="hult_business"/>
    <s v="ashridge_biz"/>
    <m/>
    <m/>
    <m/>
    <m/>
    <m/>
    <m/>
    <m/>
    <m/>
    <s v="No"/>
    <n v="23"/>
    <m/>
    <m/>
    <x v="1"/>
    <d v="2019-08-14T09:07:50.000"/>
    <s v="RT @Ashridge_Biz: Thought provoking, interactive and career enhancing events by Hult Ashridge, available across the globe. _x000a__x000a_Check out all…"/>
    <m/>
    <m/>
    <x v="2"/>
    <m/>
    <s v="http://pbs.twimg.com/profile_images/1049621338825080833/69KVz__u_normal.jpg"/>
    <x v="16"/>
    <s v="https://twitter.com/#!/hult_business/status/1161565080196173824"/>
    <m/>
    <m/>
    <s v="1161565080196173824"/>
    <m/>
    <b v="0"/>
    <n v="0"/>
    <s v=""/>
    <b v="0"/>
    <s v="en"/>
    <m/>
    <s v=""/>
    <b v="0"/>
    <n v="1"/>
    <s v="1161533104210751489"/>
    <s v="Twitter Web App"/>
    <b v="0"/>
    <s v="1161533104210751489"/>
    <s v="Tweet"/>
    <n v="0"/>
    <n v="0"/>
    <m/>
    <m/>
    <m/>
    <m/>
    <m/>
    <m/>
    <m/>
    <m/>
    <n v="1"/>
    <s v="5"/>
    <s v="5"/>
    <n v="1"/>
    <n v="5.2631578947368425"/>
    <n v="0"/>
    <n v="0"/>
    <n v="0"/>
    <n v="0"/>
    <n v="18"/>
    <n v="94.73684210526316"/>
    <n v="19"/>
  </r>
  <r>
    <s v="bayfield_sonia"/>
    <s v="bayfieldtrain"/>
    <m/>
    <m/>
    <m/>
    <m/>
    <m/>
    <m/>
    <m/>
    <m/>
    <s v="No"/>
    <n v="24"/>
    <m/>
    <m/>
    <x v="1"/>
    <d v="2019-08-14T13:30:02.000"/>
    <s v="Our Real Estate Analyst course runs in a monthly basis. If you would like to attend any of our courses, please check our Calendar on our website or contact one of my colleagues at info@bayfieldtraining.com _x000a__x000a_#realestae #cre #financialmodelling #courses #execed @BayfieldTrain https://t.co/dUirrncK1K"/>
    <m/>
    <m/>
    <x v="11"/>
    <s v="https://pbs.twimg.com/media/EB7xTDoX4AAJtWC.png"/>
    <s v="https://pbs.twimg.com/media/EB7xTDoX4AAJtWC.png"/>
    <x v="17"/>
    <s v="https://twitter.com/#!/bayfield_sonia/status/1161631064936341504"/>
    <m/>
    <m/>
    <s v="1161631064936341504"/>
    <m/>
    <b v="0"/>
    <n v="1"/>
    <s v=""/>
    <b v="0"/>
    <s v="en"/>
    <m/>
    <s v=""/>
    <b v="0"/>
    <n v="1"/>
    <s v=""/>
    <s v="Buffer"/>
    <b v="0"/>
    <s v="1161631064936341504"/>
    <s v="Tweet"/>
    <n v="0"/>
    <n v="0"/>
    <m/>
    <m/>
    <m/>
    <m/>
    <m/>
    <m/>
    <m/>
    <m/>
    <n v="1"/>
    <s v="9"/>
    <s v="9"/>
    <n v="1"/>
    <n v="2.3255813953488373"/>
    <n v="0"/>
    <n v="0"/>
    <n v="0"/>
    <n v="0"/>
    <n v="42"/>
    <n v="97.67441860465117"/>
    <n v="43"/>
  </r>
  <r>
    <s v="bayfield_kendal"/>
    <s v="bayfield_sonia"/>
    <m/>
    <m/>
    <m/>
    <m/>
    <m/>
    <m/>
    <m/>
    <m/>
    <s v="No"/>
    <n v="25"/>
    <m/>
    <m/>
    <x v="1"/>
    <d v="2019-08-14T13:31:28.000"/>
    <s v="RT @Bayfield_Sonia: Our Real Estate Analyst course runs in a monthly basis. If you would like to attend any of our courses, please check ou…"/>
    <m/>
    <m/>
    <x v="2"/>
    <m/>
    <s v="http://pbs.twimg.com/profile_images/669883489391611904/uIRhWVh8_normal.jpg"/>
    <x v="18"/>
    <s v="https://twitter.com/#!/bayfield_kendal/status/1161631425352937473"/>
    <m/>
    <m/>
    <s v="1161631425352937473"/>
    <m/>
    <b v="0"/>
    <n v="0"/>
    <s v=""/>
    <b v="0"/>
    <s v="en"/>
    <m/>
    <s v=""/>
    <b v="0"/>
    <n v="1"/>
    <s v="1161631064936341504"/>
    <s v="Twitter Web App"/>
    <b v="0"/>
    <s v="1161631064936341504"/>
    <s v="Tweet"/>
    <n v="0"/>
    <n v="0"/>
    <m/>
    <m/>
    <m/>
    <m/>
    <m/>
    <m/>
    <m/>
    <m/>
    <n v="1"/>
    <s v="9"/>
    <s v="9"/>
    <n v="1"/>
    <n v="4"/>
    <n v="0"/>
    <n v="0"/>
    <n v="0"/>
    <n v="0"/>
    <n v="24"/>
    <n v="96"/>
    <n v="25"/>
  </r>
  <r>
    <s v="corpgovuk"/>
    <s v="stanfordcorpgov"/>
    <m/>
    <m/>
    <m/>
    <m/>
    <m/>
    <m/>
    <m/>
    <m/>
    <s v="No"/>
    <n v="26"/>
    <m/>
    <m/>
    <x v="1"/>
    <d v="2019-08-14T14:18:21.000"/>
    <s v="RT @StanfordCorpGov: Stanford Directors’ Consortium,  March 16 to 20, 2020: https://t.co/uYcDShhptq_x000a__x000a_Learn leading-edge strategies, frameworks, and best practices for making complex and crucial board decisions in uncertain times.  #corpgov #ExecEd"/>
    <s v="https://www.gsb.stanford.edu/exec-ed/programs/directors-consortium"/>
    <s v="stanford.edu"/>
    <x v="12"/>
    <m/>
    <s v="http://pbs.twimg.com/profile_images/430975427071311873/lWnRamv6_normal.png"/>
    <x v="19"/>
    <s v="https://twitter.com/#!/corpgovuk/status/1161643225528053760"/>
    <m/>
    <m/>
    <s v="1161643225528053760"/>
    <m/>
    <b v="0"/>
    <n v="0"/>
    <s v=""/>
    <b v="0"/>
    <s v="en"/>
    <m/>
    <s v=""/>
    <b v="0"/>
    <n v="0"/>
    <s v=""/>
    <s v="IFTTT"/>
    <b v="0"/>
    <s v="1161643225528053760"/>
    <s v="Tweet"/>
    <n v="0"/>
    <n v="0"/>
    <m/>
    <m/>
    <m/>
    <m/>
    <m/>
    <m/>
    <m/>
    <m/>
    <n v="1"/>
    <s v="8"/>
    <s v="8"/>
    <n v="2"/>
    <n v="6.666666666666667"/>
    <n v="2"/>
    <n v="6.666666666666667"/>
    <n v="0"/>
    <n v="0"/>
    <n v="26"/>
    <n v="86.66666666666667"/>
    <n v="30"/>
  </r>
  <r>
    <s v="stanfordcorpgov"/>
    <s v="stanfordcorpgov"/>
    <m/>
    <m/>
    <m/>
    <m/>
    <m/>
    <m/>
    <m/>
    <m/>
    <s v="No"/>
    <n v="27"/>
    <m/>
    <m/>
    <x v="0"/>
    <d v="2019-08-14T13:29:40.000"/>
    <s v="Stanford Directors’ Consortium,  March 16 to 20, 2020: https://t.co/NplzxbS4hR_x000a__x000a_Learn leading-edge strategies, frameworks, and best practices for making complex and crucial board decisions in uncertain times.  #corpgov #ExecEd"/>
    <s v="https://www.gsb.stanford.edu/exec-ed/programs/directors-consortium"/>
    <s v="stanford.edu"/>
    <x v="12"/>
    <m/>
    <s v="http://pbs.twimg.com/profile_images/1151620952540639232/IvQzY405_normal.png"/>
    <x v="20"/>
    <s v="https://twitter.com/#!/stanfordcorpgov/status/1161630970501636097"/>
    <m/>
    <m/>
    <s v="1161630970501636097"/>
    <m/>
    <b v="0"/>
    <n v="1"/>
    <s v=""/>
    <b v="0"/>
    <s v="en"/>
    <m/>
    <s v=""/>
    <b v="0"/>
    <n v="0"/>
    <s v=""/>
    <s v="Hootsuite Inc."/>
    <b v="0"/>
    <s v="1161630970501636097"/>
    <s v="Tweet"/>
    <n v="0"/>
    <n v="0"/>
    <m/>
    <m/>
    <m/>
    <m/>
    <m/>
    <m/>
    <m/>
    <m/>
    <n v="1"/>
    <s v="8"/>
    <s v="8"/>
    <n v="2"/>
    <n v="7.142857142857143"/>
    <n v="2"/>
    <n v="7.142857142857143"/>
    <n v="0"/>
    <n v="0"/>
    <n v="24"/>
    <n v="85.71428571428571"/>
    <n v="28"/>
  </r>
  <r>
    <s v="excellencia_ltd"/>
    <s v="stanfordcorpgov"/>
    <m/>
    <m/>
    <m/>
    <m/>
    <m/>
    <m/>
    <m/>
    <m/>
    <s v="No"/>
    <n v="28"/>
    <m/>
    <m/>
    <x v="1"/>
    <d v="2019-08-14T14:42:44.000"/>
    <s v="RT @StanfordCorpGov: Stanford Directors’ Consortium,  March 16 to 20, 2020: https://t.co/i3D2CMOeXr_x000a__x000a_Learn leading-edge strategies, frameworks, and best practices for making complex and crucial board decisions in uncertain times.  #corpgov #ExecEd"/>
    <s v="https://www.gsb.stanford.edu/exec-ed/programs/directors-consortium"/>
    <s v="stanford.edu"/>
    <x v="12"/>
    <m/>
    <s v="http://pbs.twimg.com/profile_images/2562638327/uak9lyp3a3or43tp11ni_normal.png"/>
    <x v="21"/>
    <s v="https://twitter.com/#!/excellencia_ltd/status/1161649358904930309"/>
    <m/>
    <m/>
    <s v="1161649358904930309"/>
    <m/>
    <b v="0"/>
    <n v="0"/>
    <s v=""/>
    <b v="0"/>
    <s v="en"/>
    <m/>
    <s v=""/>
    <b v="0"/>
    <n v="0"/>
    <s v=""/>
    <s v="IFTTT"/>
    <b v="0"/>
    <s v="1161649358904930309"/>
    <s v="Tweet"/>
    <n v="0"/>
    <n v="0"/>
    <m/>
    <m/>
    <m/>
    <m/>
    <m/>
    <m/>
    <m/>
    <m/>
    <n v="1"/>
    <s v="8"/>
    <s v="8"/>
    <n v="2"/>
    <n v="6.666666666666667"/>
    <n v="2"/>
    <n v="6.666666666666667"/>
    <n v="0"/>
    <n v="0"/>
    <n v="26"/>
    <n v="86.66666666666667"/>
    <n v="30"/>
  </r>
  <r>
    <s v="tracy19671"/>
    <s v="tracy19671"/>
    <m/>
    <m/>
    <m/>
    <m/>
    <m/>
    <m/>
    <m/>
    <m/>
    <s v="No"/>
    <n v="29"/>
    <m/>
    <m/>
    <x v="0"/>
    <d v="2019-08-15T09:51:23.000"/>
    <s v="#execed #events #alwayslearning #development #progression #globalbusiness_x000a_https://t.co/ZfxP7vEHdo"/>
    <s v="https://www.youtube.com/watch?v=67Ng11IM2a4"/>
    <s v="youtube.com"/>
    <x v="13"/>
    <m/>
    <s v="http://pbs.twimg.com/profile_images/842957932463620096/VMYTGfjD_normal.jpg"/>
    <x v="22"/>
    <s v="https://twitter.com/#!/tracy19671/status/1161938426867924994"/>
    <m/>
    <m/>
    <s v="1161938426867924994"/>
    <m/>
    <b v="0"/>
    <n v="0"/>
    <s v=""/>
    <b v="0"/>
    <s v="und"/>
    <m/>
    <s v=""/>
    <b v="0"/>
    <n v="0"/>
    <s v=""/>
    <s v="Twitter Web App"/>
    <b v="0"/>
    <s v="1161938426867924994"/>
    <s v="Tweet"/>
    <n v="0"/>
    <n v="0"/>
    <m/>
    <m/>
    <m/>
    <m/>
    <m/>
    <m/>
    <m/>
    <m/>
    <n v="1"/>
    <s v="6"/>
    <s v="6"/>
    <n v="0"/>
    <n v="0"/>
    <n v="0"/>
    <n v="0"/>
    <n v="0"/>
    <n v="0"/>
    <n v="6"/>
    <n v="100"/>
    <n v="6"/>
  </r>
  <r>
    <s v="cameliailie"/>
    <s v="uniconexed"/>
    <m/>
    <m/>
    <m/>
    <m/>
    <m/>
    <m/>
    <m/>
    <m/>
    <s v="No"/>
    <n v="30"/>
    <m/>
    <m/>
    <x v="1"/>
    <d v="2019-08-15T13:01:49.000"/>
    <s v="RT @UNICONexed: Applications are open for the 4th class of the #UNICON Leadership Academy! The eight-month development program, beginning N…"/>
    <m/>
    <m/>
    <x v="14"/>
    <m/>
    <s v="http://pbs.twimg.com/profile_images/1104216946487234561/JIZwXk9z_normal.jpg"/>
    <x v="23"/>
    <s v="https://twitter.com/#!/cameliailie/status/1161986349613953024"/>
    <m/>
    <m/>
    <s v="1161986349613953024"/>
    <m/>
    <b v="0"/>
    <n v="0"/>
    <s v=""/>
    <b v="0"/>
    <s v="en"/>
    <m/>
    <s v=""/>
    <b v="0"/>
    <n v="1"/>
    <s v="1161729309586989057"/>
    <s v="Twitter for iPhone"/>
    <b v="0"/>
    <s v="1161729309586989057"/>
    <s v="Tweet"/>
    <n v="0"/>
    <n v="0"/>
    <m/>
    <m/>
    <m/>
    <m/>
    <m/>
    <m/>
    <m/>
    <m/>
    <n v="1"/>
    <s v="7"/>
    <s v="7"/>
    <n v="0"/>
    <n v="0"/>
    <n v="0"/>
    <n v="0"/>
    <n v="0"/>
    <n v="0"/>
    <n v="21"/>
    <n v="100"/>
    <n v="21"/>
  </r>
  <r>
    <s v="henryzino22"/>
    <s v="execedcourses"/>
    <m/>
    <m/>
    <m/>
    <m/>
    <m/>
    <m/>
    <m/>
    <m/>
    <s v="No"/>
    <n v="31"/>
    <m/>
    <m/>
    <x v="1"/>
    <d v="2019-08-15T17:40:04.000"/>
    <s v="RT @ExecEdCourses: New #execed Strategy course by MIT Sloan School of Management: https://t.co/vNvU59mtAI"/>
    <s v="http://po.st/scms/OrMCe04Lcp0lOFmbAka8Um6V2jAD7SYdZTjvhHbnYZ0lOA/ookiSO"/>
    <s v="po.st"/>
    <x v="15"/>
    <m/>
    <s v="http://pbs.twimg.com/profile_images/3566631514/7c199066d3a2f78f78f6ad9fe3dd7cbf_normal.jpeg"/>
    <x v="24"/>
    <s v="https://twitter.com/#!/henryzino22/status/1162056375662514180"/>
    <m/>
    <m/>
    <s v="1162056375662514180"/>
    <m/>
    <b v="0"/>
    <n v="0"/>
    <s v=""/>
    <b v="0"/>
    <s v="en"/>
    <m/>
    <s v=""/>
    <b v="0"/>
    <n v="1"/>
    <s v="1162034061755314182"/>
    <s v="Twitter Web App"/>
    <b v="0"/>
    <s v="1162034061755314182"/>
    <s v="Tweet"/>
    <n v="0"/>
    <n v="0"/>
    <m/>
    <m/>
    <m/>
    <m/>
    <m/>
    <m/>
    <m/>
    <m/>
    <n v="1"/>
    <s v="1"/>
    <s v="1"/>
    <n v="0"/>
    <n v="0"/>
    <n v="0"/>
    <n v="0"/>
    <n v="0"/>
    <n v="0"/>
    <n v="12"/>
    <n v="100"/>
    <n v="12"/>
  </r>
  <r>
    <s v="thinkers50"/>
    <s v="ashridge_biz"/>
    <m/>
    <m/>
    <m/>
    <m/>
    <m/>
    <m/>
    <m/>
    <m/>
    <s v="No"/>
    <n v="32"/>
    <m/>
    <m/>
    <x v="1"/>
    <d v="2019-08-16T08:16:19.000"/>
    <s v="RT @Ashridge_Biz: Book your place today to join Megan Reitz for a free powerful morning seminar in London. Inviting you to consider your ow…"/>
    <m/>
    <m/>
    <x v="2"/>
    <m/>
    <s v="http://pbs.twimg.com/profile_images/1877102832/Thinkers50_Logo_CMYK72dpi_normal.jpg"/>
    <x v="25"/>
    <s v="https://twitter.com/#!/thinkers50/status/1162276891450998784"/>
    <m/>
    <m/>
    <s v="1162276891450998784"/>
    <m/>
    <b v="0"/>
    <n v="0"/>
    <s v=""/>
    <b v="0"/>
    <s v="en"/>
    <m/>
    <s v=""/>
    <b v="0"/>
    <n v="2"/>
    <s v="1162257904902135808"/>
    <s v="Twitter for iPhone"/>
    <b v="0"/>
    <s v="1162257904902135808"/>
    <s v="Tweet"/>
    <n v="0"/>
    <n v="0"/>
    <m/>
    <m/>
    <m/>
    <m/>
    <m/>
    <m/>
    <m/>
    <m/>
    <n v="1"/>
    <s v="5"/>
    <s v="5"/>
    <n v="2"/>
    <n v="8.333333333333334"/>
    <n v="0"/>
    <n v="0"/>
    <n v="0"/>
    <n v="0"/>
    <n v="22"/>
    <n v="91.66666666666667"/>
    <n v="24"/>
  </r>
  <r>
    <s v="ashridge_biz"/>
    <s v="ashridge_biz"/>
    <m/>
    <m/>
    <m/>
    <m/>
    <m/>
    <m/>
    <m/>
    <m/>
    <s v="No"/>
    <n v="33"/>
    <m/>
    <m/>
    <x v="0"/>
    <d v="2019-08-01T07:00:32.000"/>
    <s v="Speaking Truth to Power at Work - How we silence ourselves and others' _x000a__x000a_Newly released research by Megan Reitz|Professor of Leadership and Dialogue at Hult Ashridge - available to download now! https://t.co/vcgEH5y0gX_x000a__x000a_#newresearch #downloadnow #execed #speakingtruth https://t.co/yb6nbkCDtC"/>
    <s v="https://www.hult.edu/en/executive-education/insights/new-speaking-truth-to-power/?utm_source=twitter&amp;utm_medium=social&amp;utm_campaign=organicsocialtwitter&amp;utm_content=speakingtruth_research"/>
    <s v="hult.edu"/>
    <x v="16"/>
    <s v="https://pbs.twimg.com/media/EA3beu7X4AAGWjE.jpg"/>
    <s v="https://pbs.twimg.com/media/EA3beu7X4AAGWjE.jpg"/>
    <x v="26"/>
    <s v="https://twitter.com/#!/ashridge_biz/status/1156822001790672896"/>
    <m/>
    <m/>
    <s v="1156822001790672896"/>
    <m/>
    <b v="0"/>
    <n v="6"/>
    <s v=""/>
    <b v="0"/>
    <s v="en"/>
    <m/>
    <s v=""/>
    <b v="0"/>
    <n v="5"/>
    <s v=""/>
    <s v="Hootsuite Inc."/>
    <b v="0"/>
    <s v="1156822001790672896"/>
    <s v="Retweet"/>
    <n v="0"/>
    <n v="0"/>
    <m/>
    <m/>
    <m/>
    <m/>
    <m/>
    <m/>
    <m/>
    <m/>
    <n v="3"/>
    <s v="5"/>
    <s v="5"/>
    <n v="2"/>
    <n v="5.882352941176471"/>
    <n v="0"/>
    <n v="0"/>
    <n v="0"/>
    <n v="0"/>
    <n v="32"/>
    <n v="94.11764705882354"/>
    <n v="34"/>
  </r>
  <r>
    <s v="ashridge_biz"/>
    <s v="ashridge_biz"/>
    <m/>
    <m/>
    <m/>
    <m/>
    <m/>
    <m/>
    <m/>
    <m/>
    <s v="No"/>
    <n v="34"/>
    <m/>
    <m/>
    <x v="0"/>
    <d v="2019-08-14T07:00:46.000"/>
    <s v="Thought provoking, interactive and career enhancing events by Hult Ashridge, available across the globe. _x000a__x000a_Check out all of our upcoming events here: https://t.co/mPWB5kx0l6_x000a__x000a_#execed #events #alwayslearning #development #progression #globalbusiness https://t.co/AG2oJDczTz"/>
    <s v="https://www.hult.edu/en/executive-education/events/?utm_source=twitter&amp;utm_medium=social&amp;utm_campaign=organicsocialtwitter&amp;utm_content=generic_events"/>
    <s v="hult.edu"/>
    <x v="13"/>
    <s v="https://pbs.twimg.com/media/EB6YM-tW4AEhDVJ.jpg"/>
    <s v="https://pbs.twimg.com/media/EB6YM-tW4AEhDVJ.jpg"/>
    <x v="27"/>
    <s v="https://twitter.com/#!/ashridge_biz/status/1161533104210751489"/>
    <m/>
    <m/>
    <s v="1161533104210751489"/>
    <m/>
    <b v="0"/>
    <n v="2"/>
    <s v=""/>
    <b v="0"/>
    <s v="en"/>
    <m/>
    <s v=""/>
    <b v="0"/>
    <n v="1"/>
    <s v=""/>
    <s v="Hootsuite Inc."/>
    <b v="0"/>
    <s v="1161533104210751489"/>
    <s v="Tweet"/>
    <n v="0"/>
    <n v="0"/>
    <m/>
    <m/>
    <m/>
    <m/>
    <m/>
    <m/>
    <m/>
    <m/>
    <n v="3"/>
    <s v="5"/>
    <s v="5"/>
    <n v="1"/>
    <n v="3.5714285714285716"/>
    <n v="0"/>
    <n v="0"/>
    <n v="0"/>
    <n v="0"/>
    <n v="27"/>
    <n v="96.42857142857143"/>
    <n v="28"/>
  </r>
  <r>
    <s v="ashridge_biz"/>
    <s v="ashridge_biz"/>
    <m/>
    <m/>
    <m/>
    <m/>
    <m/>
    <m/>
    <m/>
    <m/>
    <s v="No"/>
    <n v="35"/>
    <m/>
    <m/>
    <x v="0"/>
    <d v="2019-08-16T07:00:52.000"/>
    <s v="Book your place today to join Megan Reitz for a free powerful morning seminar in London. Inviting you to consider your own communication techniques, which may ultimately be silencing you or those around you.  https://t.co/z3Ls7WrFTf_x000a__x000a_#execed #newresearch #speakingtruth https://t.co/qQaB2z03SI"/>
    <s v="https://www.hult.edu/en/executive-education/events/speaking-truth-london-17-sept/?utm_source=twitter&amp;utm_medium=social&amp;utm_campaign=organicsocialtwitter&amp;utm_content=ash_ev_190917_speakingtruth"/>
    <s v="hult.edu"/>
    <x v="17"/>
    <s v="https://pbs.twimg.com/media/ECErZ4cVAAEnBZP.jpg"/>
    <s v="https://pbs.twimg.com/media/ECErZ4cVAAEnBZP.jpg"/>
    <x v="28"/>
    <s v="https://twitter.com/#!/ashridge_biz/status/1162257904902135808"/>
    <m/>
    <m/>
    <s v="1162257904902135808"/>
    <m/>
    <b v="0"/>
    <n v="0"/>
    <s v=""/>
    <b v="0"/>
    <s v="en"/>
    <m/>
    <s v=""/>
    <b v="0"/>
    <n v="2"/>
    <s v=""/>
    <s v="Hootsuite Inc."/>
    <b v="0"/>
    <s v="1162257904902135808"/>
    <s v="Tweet"/>
    <n v="0"/>
    <n v="0"/>
    <m/>
    <m/>
    <m/>
    <m/>
    <m/>
    <m/>
    <m/>
    <m/>
    <n v="3"/>
    <s v="5"/>
    <s v="5"/>
    <n v="2"/>
    <n v="5.405405405405405"/>
    <n v="0"/>
    <n v="0"/>
    <n v="0"/>
    <n v="0"/>
    <n v="35"/>
    <n v="94.5945945945946"/>
    <n v="37"/>
  </r>
  <r>
    <s v="claraday13"/>
    <s v="ashridge_biz"/>
    <m/>
    <m/>
    <m/>
    <m/>
    <m/>
    <m/>
    <m/>
    <m/>
    <s v="No"/>
    <n v="36"/>
    <m/>
    <m/>
    <x v="1"/>
    <d v="2019-08-16T12:27:46.000"/>
    <s v="RT @Ashridge_Biz: Book your place today to join Megan Reitz for a free powerful morning seminar in London. Inviting you to consider your ow…"/>
    <m/>
    <m/>
    <x v="2"/>
    <m/>
    <s v="http://pbs.twimg.com/profile_images/739902014377893888/r6h6pcLb_normal.jpg"/>
    <x v="29"/>
    <s v="https://twitter.com/#!/claraday13/status/1162340168701026304"/>
    <m/>
    <m/>
    <s v="1162340168701026304"/>
    <m/>
    <b v="0"/>
    <n v="0"/>
    <s v=""/>
    <b v="0"/>
    <s v="en"/>
    <m/>
    <s v=""/>
    <b v="0"/>
    <n v="2"/>
    <s v="1162257904902135808"/>
    <s v="Twitter for iPhone"/>
    <b v="0"/>
    <s v="1162257904902135808"/>
    <s v="Tweet"/>
    <n v="0"/>
    <n v="0"/>
    <m/>
    <m/>
    <m/>
    <m/>
    <m/>
    <m/>
    <m/>
    <m/>
    <n v="1"/>
    <s v="5"/>
    <s v="5"/>
    <n v="2"/>
    <n v="8.333333333333334"/>
    <n v="0"/>
    <n v="0"/>
    <n v="0"/>
    <n v="0"/>
    <n v="22"/>
    <n v="91.66666666666667"/>
    <n v="24"/>
  </r>
  <r>
    <s v="sonia_lakehal"/>
    <s v="sonia_lakehal"/>
    <m/>
    <m/>
    <m/>
    <m/>
    <m/>
    <m/>
    <m/>
    <m/>
    <s v="No"/>
    <n v="37"/>
    <m/>
    <m/>
    <x v="0"/>
    <d v="2019-08-17T17:13:30.000"/>
    <s v="La formation à suivre : le master Management immobilier de l'Essec - Les Echos #Essec #MMI #RealEstate #Excellence #FormationPro #Execed  https://t.co/TrcxLaikmA"/>
    <s v="https://business.lesechos.fr/directions-financieres/metier-et-carriere/parcours/0601512264403-la-formation-a-suivre-le-master-management-immobilier-de-l-essec-331075.php#xtor=CS1-35"/>
    <s v="lesechos.fr"/>
    <x v="18"/>
    <m/>
    <s v="http://pbs.twimg.com/profile_images/710214028572884992/mqUCvHSr_normal.jpg"/>
    <x v="30"/>
    <s v="https://twitter.com/#!/sonia_lakehal/status/1162774466608402433"/>
    <m/>
    <m/>
    <s v="1162774466608402433"/>
    <m/>
    <b v="0"/>
    <n v="0"/>
    <s v=""/>
    <b v="0"/>
    <s v="fr"/>
    <m/>
    <s v=""/>
    <b v="0"/>
    <n v="0"/>
    <s v=""/>
    <s v="Twitter for iPhone"/>
    <b v="0"/>
    <s v="1162774466608402433"/>
    <s v="Tweet"/>
    <n v="0"/>
    <n v="0"/>
    <m/>
    <m/>
    <m/>
    <m/>
    <m/>
    <m/>
    <m/>
    <m/>
    <n v="1"/>
    <s v="6"/>
    <s v="6"/>
    <n v="2"/>
    <n v="11.11111111111111"/>
    <n v="0"/>
    <n v="0"/>
    <n v="0"/>
    <n v="0"/>
    <n v="16"/>
    <n v="88.88888888888889"/>
    <n v="18"/>
  </r>
  <r>
    <s v="peter_t_bryant"/>
    <s v="ieexeceducation"/>
    <m/>
    <m/>
    <m/>
    <m/>
    <m/>
    <m/>
    <m/>
    <m/>
    <s v="No"/>
    <n v="38"/>
    <m/>
    <m/>
    <x v="1"/>
    <d v="2019-08-20T05:19:58.000"/>
    <s v="RT @IEExecEducation: We all seek greater meaning in our lives and careers, but how exactly can we find it? Step one is moving out of our co…"/>
    <m/>
    <m/>
    <x v="2"/>
    <m/>
    <s v="http://pbs.twimg.com/profile_images/378800000180521922/122c8897fd195d391a779e9ab4023ef1_normal.jpeg"/>
    <x v="31"/>
    <s v="https://twitter.com/#!/peter_t_bryant/status/1163682062014013440"/>
    <m/>
    <m/>
    <s v="1163682062014013440"/>
    <m/>
    <b v="0"/>
    <n v="0"/>
    <s v=""/>
    <b v="0"/>
    <s v="en"/>
    <m/>
    <s v=""/>
    <b v="0"/>
    <n v="1"/>
    <s v="1163405386776567808"/>
    <s v="Flipboard"/>
    <b v="0"/>
    <s v="1163405386776567808"/>
    <s v="Tweet"/>
    <n v="0"/>
    <n v="0"/>
    <m/>
    <m/>
    <m/>
    <m/>
    <m/>
    <m/>
    <m/>
    <m/>
    <n v="1"/>
    <s v="2"/>
    <s v="2"/>
    <n v="0"/>
    <n v="0"/>
    <n v="0"/>
    <n v="0"/>
    <n v="0"/>
    <n v="0"/>
    <n v="27"/>
    <n v="100"/>
    <n v="27"/>
  </r>
  <r>
    <s v="frsardina"/>
    <s v="ieexeceducation"/>
    <m/>
    <m/>
    <m/>
    <m/>
    <m/>
    <m/>
    <m/>
    <m/>
    <s v="No"/>
    <n v="39"/>
    <m/>
    <m/>
    <x v="1"/>
    <d v="2019-08-20T13:50:20.000"/>
    <s v="RT @IEExecEducation: ¿Puede una compañía ser rentable y no ser viable? ¿Y viceversa? El profesor del Advanced Management Program Manuel Rom…"/>
    <m/>
    <m/>
    <x v="2"/>
    <m/>
    <s v="http://pbs.twimg.com/profile_images/871775748713058307/20MNipJo_normal.jpg"/>
    <x v="32"/>
    <s v="https://twitter.com/#!/frsardina/status/1163810501572214784"/>
    <m/>
    <m/>
    <s v="1163810501572214784"/>
    <m/>
    <b v="0"/>
    <n v="0"/>
    <s v=""/>
    <b v="0"/>
    <s v="es"/>
    <m/>
    <s v=""/>
    <b v="0"/>
    <n v="2"/>
    <s v="1163767381770063872"/>
    <s v="Twitter for iPhone"/>
    <b v="0"/>
    <s v="1163767381770063872"/>
    <s v="Tweet"/>
    <n v="0"/>
    <n v="0"/>
    <m/>
    <m/>
    <m/>
    <m/>
    <m/>
    <m/>
    <m/>
    <m/>
    <n v="1"/>
    <s v="2"/>
    <s v="2"/>
    <n v="1"/>
    <n v="4.761904761904762"/>
    <n v="0"/>
    <n v="0"/>
    <n v="0"/>
    <n v="0"/>
    <n v="20"/>
    <n v="95.23809523809524"/>
    <n v="21"/>
  </r>
  <r>
    <s v="tripgiu5"/>
    <s v="ieexeceducation"/>
    <m/>
    <m/>
    <m/>
    <m/>
    <m/>
    <m/>
    <m/>
    <m/>
    <s v="No"/>
    <n v="40"/>
    <m/>
    <m/>
    <x v="1"/>
    <d v="2019-08-12T11:30:16.000"/>
    <s v="RT @IEExecEducation: Project management offices work to close the gap between project planning and execution, turning words and targets int…"/>
    <m/>
    <m/>
    <x v="2"/>
    <m/>
    <s v="http://pbs.twimg.com/profile_images/1056070310196400129/5RSnKwhv_normal.jpg"/>
    <x v="33"/>
    <s v="https://twitter.com/#!/tripgiu5/status/1160876146671665152"/>
    <m/>
    <m/>
    <s v="1160876146671665152"/>
    <m/>
    <b v="0"/>
    <n v="0"/>
    <s v=""/>
    <b v="0"/>
    <s v="en"/>
    <m/>
    <s v=""/>
    <b v="0"/>
    <n v="1"/>
    <s v="1160868278937554944"/>
    <s v="Twitter for iPhone"/>
    <b v="0"/>
    <s v="1160868278937554944"/>
    <s v="Tweet"/>
    <n v="0"/>
    <n v="0"/>
    <m/>
    <m/>
    <m/>
    <m/>
    <m/>
    <m/>
    <m/>
    <m/>
    <n v="2"/>
    <s v="2"/>
    <s v="2"/>
    <n v="1"/>
    <n v="5"/>
    <n v="0"/>
    <n v="0"/>
    <n v="0"/>
    <n v="0"/>
    <n v="19"/>
    <n v="95"/>
    <n v="20"/>
  </r>
  <r>
    <s v="tripgiu5"/>
    <s v="ieexeceducation"/>
    <m/>
    <m/>
    <m/>
    <m/>
    <m/>
    <m/>
    <m/>
    <m/>
    <s v="No"/>
    <n v="41"/>
    <m/>
    <m/>
    <x v="1"/>
    <d v="2019-08-20T15:41:52.000"/>
    <s v="RT @IEExecEducation: ¿Puede una compañía ser rentable y no ser viable? ¿Y viceversa? El profesor del Advanced Management Program Manuel Rom…"/>
    <m/>
    <m/>
    <x v="2"/>
    <m/>
    <s v="http://pbs.twimg.com/profile_images/1056070310196400129/5RSnKwhv_normal.jpg"/>
    <x v="34"/>
    <s v="https://twitter.com/#!/tripgiu5/status/1163838567459840000"/>
    <m/>
    <m/>
    <s v="1163838567459840000"/>
    <m/>
    <b v="0"/>
    <n v="0"/>
    <s v=""/>
    <b v="0"/>
    <s v="es"/>
    <m/>
    <s v=""/>
    <b v="0"/>
    <n v="2"/>
    <s v="1163767381770063872"/>
    <s v="Twitter for iPhone"/>
    <b v="0"/>
    <s v="1163767381770063872"/>
    <s v="Tweet"/>
    <n v="0"/>
    <n v="0"/>
    <m/>
    <m/>
    <m/>
    <m/>
    <m/>
    <m/>
    <m/>
    <m/>
    <n v="2"/>
    <s v="2"/>
    <s v="2"/>
    <n v="1"/>
    <n v="4.761904761904762"/>
    <n v="0"/>
    <n v="0"/>
    <n v="0"/>
    <n v="0"/>
    <n v="20"/>
    <n v="95.23809523809524"/>
    <n v="21"/>
  </r>
  <r>
    <s v="gennever_"/>
    <s v="thjeanjean"/>
    <m/>
    <m/>
    <m/>
    <m/>
    <m/>
    <m/>
    <m/>
    <m/>
    <s v="No"/>
    <n v="42"/>
    <m/>
    <m/>
    <x v="1"/>
    <d v="2019-08-20T20:41:25.000"/>
    <s v="RT @ThJeanjean: Kes Français et la formation professionnelle:un intérêt certain mais une certaine ignorance du sujet. https://t.co/81Qw9vJv…"/>
    <m/>
    <m/>
    <x v="2"/>
    <m/>
    <s v="http://pbs.twimg.com/profile_images/1024432340783775744/Fb1y1eid_normal.jpg"/>
    <x v="35"/>
    <s v="https://twitter.com/#!/gennever_/status/1163913954755776512"/>
    <m/>
    <m/>
    <s v="1163913954755776512"/>
    <m/>
    <b v="0"/>
    <n v="0"/>
    <s v=""/>
    <b v="0"/>
    <s v="fr"/>
    <m/>
    <s v=""/>
    <b v="0"/>
    <n v="1"/>
    <s v="1159026441889222656"/>
    <s v="Twitter for Android"/>
    <b v="0"/>
    <s v="1159026441889222656"/>
    <s v="Tweet"/>
    <n v="0"/>
    <n v="0"/>
    <m/>
    <m/>
    <m/>
    <m/>
    <m/>
    <m/>
    <m/>
    <m/>
    <n v="3"/>
    <s v="4"/>
    <s v="4"/>
    <n v="0"/>
    <n v="0"/>
    <n v="1"/>
    <n v="5.882352941176471"/>
    <n v="0"/>
    <n v="0"/>
    <n v="16"/>
    <n v="94.11764705882354"/>
    <n v="17"/>
  </r>
  <r>
    <s v="gennever_"/>
    <s v="thjeanjean"/>
    <m/>
    <m/>
    <m/>
    <m/>
    <m/>
    <m/>
    <m/>
    <m/>
    <s v="No"/>
    <n v="43"/>
    <m/>
    <m/>
    <x v="1"/>
    <d v="2019-08-20T20:41:38.000"/>
    <s v="RT @ThJeanjean: L'appli du compte personnel de formation devrait sortir à l'automne prochain !  https://t.co/ioxzYhSX1m  #execed  #formpro…"/>
    <s v="https://www.lesechos.fr/economie-france/social/le-gouvernement-va-faire-la-publicite-du-compte-personnel-de-formation-1124068"/>
    <s v="lesechos.fr"/>
    <x v="10"/>
    <m/>
    <s v="http://pbs.twimg.com/profile_images/1024432340783775744/Fb1y1eid_normal.jpg"/>
    <x v="36"/>
    <s v="https://twitter.com/#!/gennever_/status/1163914005473300486"/>
    <m/>
    <m/>
    <s v="1163914005473300486"/>
    <m/>
    <b v="0"/>
    <n v="0"/>
    <s v=""/>
    <b v="0"/>
    <s v="fr"/>
    <m/>
    <s v=""/>
    <b v="0"/>
    <n v="2"/>
    <s v="1161563158487719937"/>
    <s v="Twitter for Android"/>
    <b v="0"/>
    <s v="1161563158487719937"/>
    <s v="Tweet"/>
    <n v="0"/>
    <n v="0"/>
    <m/>
    <m/>
    <m/>
    <m/>
    <m/>
    <m/>
    <m/>
    <m/>
    <n v="3"/>
    <s v="4"/>
    <s v="4"/>
    <n v="0"/>
    <n v="0"/>
    <n v="0"/>
    <n v="0"/>
    <n v="0"/>
    <n v="0"/>
    <n v="15"/>
    <n v="100"/>
    <n v="15"/>
  </r>
  <r>
    <s v="gennever_"/>
    <s v="thjeanjean"/>
    <m/>
    <m/>
    <m/>
    <m/>
    <m/>
    <m/>
    <m/>
    <m/>
    <s v="No"/>
    <n v="44"/>
    <m/>
    <m/>
    <x v="1"/>
    <d v="2019-08-20T20:41:49.000"/>
    <s v="RT @ThJeanjean: 🔖 Voici le top 5 des contenus préférés de mon audience en juillet sur les thématiques #execed  #innovation  et #digital _x000a_ h…"/>
    <m/>
    <m/>
    <x v="19"/>
    <m/>
    <s v="http://pbs.twimg.com/profile_images/1024432340783775744/Fb1y1eid_normal.jpg"/>
    <x v="37"/>
    <s v="https://twitter.com/#!/gennever_/status/1163914054991327234"/>
    <m/>
    <m/>
    <s v="1163914054991327234"/>
    <m/>
    <b v="0"/>
    <n v="0"/>
    <s v=""/>
    <b v="0"/>
    <s v="fr"/>
    <m/>
    <s v=""/>
    <b v="0"/>
    <n v="1"/>
    <s v="1158346962825093121"/>
    <s v="Twitter for Android"/>
    <b v="0"/>
    <s v="1158346962825093121"/>
    <s v="Tweet"/>
    <n v="0"/>
    <n v="0"/>
    <m/>
    <m/>
    <m/>
    <m/>
    <m/>
    <m/>
    <m/>
    <m/>
    <n v="3"/>
    <s v="4"/>
    <s v="4"/>
    <n v="2"/>
    <n v="9.090909090909092"/>
    <n v="0"/>
    <n v="0"/>
    <n v="0"/>
    <n v="0"/>
    <n v="20"/>
    <n v="90.9090909090909"/>
    <n v="22"/>
  </r>
  <r>
    <s v="lydie_2lorraine"/>
    <s v="ess"/>
    <m/>
    <m/>
    <m/>
    <m/>
    <m/>
    <m/>
    <m/>
    <m/>
    <s v="No"/>
    <n v="45"/>
    <m/>
    <m/>
    <x v="1"/>
    <d v="2019-08-21T06:09:07.000"/>
    <s v="RT @ThJeanjean: IA &amp;amp; Travail : nous sommes tous concernés !  https://t.co/Ida5pYisq0  #intelligenceartificielle  #execed  #formpro  cc @ess…"/>
    <s v="https://solutions.lesechos.fr/equipe-management/c/ia-travail-en-pleine-mutation-17957/"/>
    <s v="lesechos.fr"/>
    <x v="9"/>
    <m/>
    <s v="http://pbs.twimg.com/profile_images/1158071856114614273/cdrONuTw_normal.jpg"/>
    <x v="38"/>
    <s v="https://twitter.com/#!/lydie_2lorraine/status/1164056818974416896"/>
    <m/>
    <m/>
    <s v="1164056818974416896"/>
    <m/>
    <b v="0"/>
    <n v="0"/>
    <s v=""/>
    <b v="0"/>
    <s v="fr"/>
    <m/>
    <s v=""/>
    <b v="0"/>
    <n v="2"/>
    <s v="1159071724920561664"/>
    <s v="Twitter for Android"/>
    <b v="0"/>
    <s v="1159071724920561664"/>
    <s v="Tweet"/>
    <n v="0"/>
    <n v="0"/>
    <m/>
    <m/>
    <m/>
    <m/>
    <m/>
    <m/>
    <m/>
    <m/>
    <n v="1"/>
    <s v="4"/>
    <s v="4"/>
    <n v="0"/>
    <n v="0"/>
    <n v="0"/>
    <n v="0"/>
    <n v="0"/>
    <n v="0"/>
    <n v="14"/>
    <n v="100"/>
    <n v="14"/>
  </r>
  <r>
    <s v="lydie_2lorraine"/>
    <s v="thjeanjean"/>
    <m/>
    <m/>
    <m/>
    <m/>
    <m/>
    <m/>
    <m/>
    <m/>
    <s v="No"/>
    <n v="46"/>
    <m/>
    <m/>
    <x v="1"/>
    <d v="2019-08-21T06:09:03.000"/>
    <s v="RT @ThJeanjean: L'appli du compte personnel de formation devrait sortir à l'automne prochain !  https://t.co/ioxzYhSX1m  #execed  #formpro…"/>
    <s v="https://www.lesechos.fr/economie-france/social/le-gouvernement-va-faire-la-publicite-du-compte-personnel-de-formation-1124068"/>
    <s v="lesechos.fr"/>
    <x v="10"/>
    <m/>
    <s v="http://pbs.twimg.com/profile_images/1158071856114614273/cdrONuTw_normal.jpg"/>
    <x v="39"/>
    <s v="https://twitter.com/#!/lydie_2lorraine/status/1164056801073139712"/>
    <m/>
    <m/>
    <s v="1164056801073139712"/>
    <m/>
    <b v="0"/>
    <n v="0"/>
    <s v=""/>
    <b v="0"/>
    <s v="fr"/>
    <m/>
    <s v=""/>
    <b v="0"/>
    <n v="2"/>
    <s v="1161563158487719937"/>
    <s v="Twitter for Android"/>
    <b v="0"/>
    <s v="1161563158487719937"/>
    <s v="Tweet"/>
    <n v="0"/>
    <n v="0"/>
    <m/>
    <m/>
    <m/>
    <m/>
    <m/>
    <m/>
    <m/>
    <m/>
    <n v="2"/>
    <s v="4"/>
    <s v="4"/>
    <n v="0"/>
    <n v="0"/>
    <n v="0"/>
    <n v="0"/>
    <n v="0"/>
    <n v="0"/>
    <n v="15"/>
    <n v="100"/>
    <n v="15"/>
  </r>
  <r>
    <s v="candidatsieseg"/>
    <s v="ieseg"/>
    <m/>
    <m/>
    <m/>
    <m/>
    <m/>
    <m/>
    <m/>
    <m/>
    <s v="Yes"/>
    <n v="48"/>
    <m/>
    <m/>
    <x v="1"/>
    <d v="2019-08-21T08:45:00.000"/>
    <s v="Découvrez l’entretien des deux directrices académiques des deux formations diplômantes pour cadres, managers et dirigeants de l’@IESEG https://t.co/eoN5WtaxnM #ExecEd #BusinessDevelopment #Marketing #Digital https://t.co/4tkmCtLSsd"/>
    <s v="https://www.ieseg.fr/news/entretien-directrices-deux-formations-diplomantes/"/>
    <s v="ieseg.fr"/>
    <x v="20"/>
    <s v="https://pbs.twimg.com/media/D95WOM1XkAAHqcb.png"/>
    <s v="https://pbs.twimg.com/media/D95WOM1XkAAHqcb.png"/>
    <x v="40"/>
    <s v="https://twitter.com/#!/candidatsieseg/status/1164096047498461186"/>
    <m/>
    <m/>
    <s v="1164096047498461186"/>
    <m/>
    <b v="0"/>
    <n v="2"/>
    <s v=""/>
    <b v="0"/>
    <s v="fr"/>
    <m/>
    <s v=""/>
    <b v="0"/>
    <n v="1"/>
    <s v=""/>
    <s v="TweetDeck"/>
    <b v="0"/>
    <s v="1164096047498461186"/>
    <s v="Tweet"/>
    <n v="0"/>
    <n v="0"/>
    <m/>
    <m/>
    <m/>
    <m/>
    <m/>
    <m/>
    <m/>
    <m/>
    <n v="1"/>
    <s v="10"/>
    <s v="10"/>
    <n v="0"/>
    <n v="0"/>
    <n v="0"/>
    <n v="0"/>
    <n v="0"/>
    <n v="0"/>
    <n v="23"/>
    <n v="100"/>
    <n v="23"/>
  </r>
  <r>
    <s v="ieseg"/>
    <s v="candidatsieseg"/>
    <m/>
    <m/>
    <m/>
    <m/>
    <m/>
    <m/>
    <m/>
    <m/>
    <s v="Yes"/>
    <n v="49"/>
    <m/>
    <m/>
    <x v="1"/>
    <d v="2019-08-21T09:19:54.000"/>
    <s v="RT @CandidatsIeseg: Découvrez l’entretien des deux directrices académiques des deux formations diplômantes pour cadres, managers et dirigea…"/>
    <m/>
    <m/>
    <x v="2"/>
    <m/>
    <s v="http://pbs.twimg.com/profile_images/723186926916911104/T0_e8v4G_normal.jpg"/>
    <x v="41"/>
    <s v="https://twitter.com/#!/ieseg/status/1164104833038716928"/>
    <m/>
    <m/>
    <s v="1164104833038716928"/>
    <m/>
    <b v="0"/>
    <n v="0"/>
    <s v=""/>
    <b v="0"/>
    <s v="fr"/>
    <m/>
    <s v=""/>
    <b v="0"/>
    <n v="1"/>
    <s v="1164096047498461186"/>
    <s v="Twitter Web App"/>
    <b v="0"/>
    <s v="1164096047498461186"/>
    <s v="Tweet"/>
    <n v="0"/>
    <n v="0"/>
    <m/>
    <m/>
    <m/>
    <m/>
    <m/>
    <m/>
    <m/>
    <m/>
    <n v="1"/>
    <s v="10"/>
    <s v="10"/>
    <n v="0"/>
    <n v="0"/>
    <n v="0"/>
    <n v="0"/>
    <n v="0"/>
    <n v="0"/>
    <n v="18"/>
    <n v="100"/>
    <n v="18"/>
  </r>
  <r>
    <s v="robertotorena"/>
    <s v="ieexeceducation"/>
    <m/>
    <m/>
    <m/>
    <m/>
    <m/>
    <m/>
    <m/>
    <m/>
    <s v="No"/>
    <n v="50"/>
    <m/>
    <m/>
    <x v="1"/>
    <d v="2019-08-21T14:08:34.000"/>
    <s v="RT @IEExecEducation: How can small and medium-sized enterprises overcome the challenge of digital transformation? A change in strategy and…"/>
    <m/>
    <m/>
    <x v="2"/>
    <m/>
    <s v="http://pbs.twimg.com/profile_images/1139898022995910664/ZPxDJAZb_normal.png"/>
    <x v="42"/>
    <s v="https://twitter.com/#!/robertotorena/status/1164177475787792385"/>
    <m/>
    <m/>
    <s v="1164177475787792385"/>
    <m/>
    <b v="0"/>
    <n v="0"/>
    <s v=""/>
    <b v="0"/>
    <s v="en"/>
    <m/>
    <s v=""/>
    <b v="0"/>
    <n v="0"/>
    <s v="1164129799343955968"/>
    <s v="Twitter for iPhone"/>
    <b v="0"/>
    <s v="1164129799343955968"/>
    <s v="Tweet"/>
    <n v="0"/>
    <n v="0"/>
    <m/>
    <m/>
    <m/>
    <m/>
    <m/>
    <m/>
    <m/>
    <m/>
    <n v="1"/>
    <s v="2"/>
    <s v="2"/>
    <n v="0"/>
    <n v="0"/>
    <n v="0"/>
    <n v="0"/>
    <n v="0"/>
    <n v="0"/>
    <n v="20"/>
    <n v="100"/>
    <n v="20"/>
  </r>
  <r>
    <s v="uniconexed"/>
    <s v="uscmarshall"/>
    <m/>
    <m/>
    <m/>
    <m/>
    <m/>
    <m/>
    <m/>
    <m/>
    <s v="No"/>
    <n v="51"/>
    <m/>
    <m/>
    <x v="1"/>
    <d v="2019-08-21T16:00:11.000"/>
    <s v="Twitter: #UNICONMemberSpotlight: The @USCMarshall #ExecEd experience provides programs that are experience-based and globally relevant, designed to address issues executives face every day. Learn more about their professional development programs here: https://t.co/cA8ZG98T5v https://t.co/zA3ivSS82q"/>
    <s v="https://www.uniconexed.org/members/university-usc-marshall/?utm_source=twitter&amp;utm_medium=sasocial&amp;utm_campaign=unicon"/>
    <s v="uniconexed.org"/>
    <x v="21"/>
    <s v="https://pbs.twimg.com/media/ECgWyVeWsAAXQ9h.jpg"/>
    <s v="https://pbs.twimg.com/media/ECgWyVeWsAAXQ9h.jpg"/>
    <x v="43"/>
    <s v="https://twitter.com/#!/uniconexed/status/1164205566119567361"/>
    <m/>
    <m/>
    <s v="1164205566119567361"/>
    <m/>
    <b v="0"/>
    <n v="0"/>
    <s v=""/>
    <b v="0"/>
    <s v="en"/>
    <m/>
    <s v=""/>
    <b v="0"/>
    <n v="0"/>
    <s v=""/>
    <s v="Sprout Social"/>
    <b v="0"/>
    <s v="1164205566119567361"/>
    <s v="Tweet"/>
    <n v="0"/>
    <n v="0"/>
    <m/>
    <m/>
    <m/>
    <m/>
    <m/>
    <m/>
    <m/>
    <m/>
    <n v="1"/>
    <s v="7"/>
    <s v="7"/>
    <n v="0"/>
    <n v="0"/>
    <n v="1"/>
    <n v="3.225806451612903"/>
    <n v="0"/>
    <n v="0"/>
    <n v="30"/>
    <n v="96.7741935483871"/>
    <n v="31"/>
  </r>
  <r>
    <s v="uniconexed"/>
    <s v="uniconexed"/>
    <m/>
    <m/>
    <m/>
    <m/>
    <m/>
    <m/>
    <m/>
    <m/>
    <s v="No"/>
    <n v="52"/>
    <m/>
    <m/>
    <x v="0"/>
    <d v="2019-08-14T20:00:25.000"/>
    <s v="Applications are open for the 4th class of the #UNICON Leadership Academy! The eight-month development program, beginning Nov 1st, is designed for university-based #execed professionals seeking to transition into leadership roles. Apply here now:_x000a_https://t.co/6gCbdNwUU3 https://t.co/ZdZT9907Uk"/>
    <s v="https://www.uniconexed.org/2019-leadership-academy-application/?utm_source=twitter&amp;utm_medium=sasocial&amp;utm_campaign=unicon"/>
    <s v="uniconexed.org"/>
    <x v="22"/>
    <s v="https://pbs.twimg.com/ext_tw_video_thumb/1161729227651276802/pu/img/htoWS-VyBiR-ieYG.jpg"/>
    <s v="https://pbs.twimg.com/ext_tw_video_thumb/1161729227651276802/pu/img/htoWS-VyBiR-ieYG.jpg"/>
    <x v="44"/>
    <s v="https://twitter.com/#!/uniconexed/status/1161729309586989057"/>
    <m/>
    <m/>
    <s v="1161729309586989057"/>
    <m/>
    <b v="0"/>
    <n v="1"/>
    <s v=""/>
    <b v="0"/>
    <s v="en"/>
    <m/>
    <s v=""/>
    <b v="0"/>
    <n v="1"/>
    <s v=""/>
    <s v="Sprout Social"/>
    <b v="0"/>
    <s v="1161729309586989057"/>
    <s v="Tweet"/>
    <n v="0"/>
    <n v="0"/>
    <m/>
    <m/>
    <m/>
    <m/>
    <m/>
    <m/>
    <m/>
    <m/>
    <n v="1"/>
    <s v="7"/>
    <s v="7"/>
    <n v="0"/>
    <n v="0"/>
    <n v="0"/>
    <n v="0"/>
    <n v="0"/>
    <n v="0"/>
    <n v="36"/>
    <n v="100"/>
    <n v="36"/>
  </r>
  <r>
    <s v="thegcsp"/>
    <s v="execedcourses"/>
    <m/>
    <m/>
    <m/>
    <m/>
    <m/>
    <m/>
    <m/>
    <m/>
    <s v="Yes"/>
    <n v="53"/>
    <m/>
    <m/>
    <x v="1"/>
    <d v="2019-08-13T09:43:11.000"/>
    <s v="RT @ExecEdCourses: New #execed Strategy course by @thegcsp: https://t.co/tk0bGt1eku"/>
    <s v="http://po.st/scms/OrMCe04Lcp0lOFmbAka8Um6V2jAD7SYdZTjvhHbnYZ0lOA/HJcZwb"/>
    <s v="po.st"/>
    <x v="15"/>
    <m/>
    <s v="http://pbs.twimg.com/profile_images/973565434581733376/idIuhkwm_normal.jpg"/>
    <x v="45"/>
    <s v="https://twitter.com/#!/thegcsp/status/1161211588298383361"/>
    <m/>
    <m/>
    <s v="1161211588298383361"/>
    <m/>
    <b v="0"/>
    <n v="0"/>
    <s v=""/>
    <b v="0"/>
    <s v="en"/>
    <m/>
    <s v=""/>
    <b v="0"/>
    <n v="1"/>
    <s v="1157458564476104704"/>
    <s v="Twitter Web App"/>
    <b v="0"/>
    <s v="1157458564476104704"/>
    <s v="Tweet"/>
    <n v="0"/>
    <n v="0"/>
    <m/>
    <m/>
    <m/>
    <m/>
    <m/>
    <m/>
    <m/>
    <m/>
    <n v="1"/>
    <s v="1"/>
    <s v="1"/>
    <n v="0"/>
    <n v="0"/>
    <n v="0"/>
    <n v="0"/>
    <n v="0"/>
    <n v="0"/>
    <n v="8"/>
    <n v="100"/>
    <n v="8"/>
  </r>
  <r>
    <s v="execedcourses"/>
    <s v="thegcsp"/>
    <m/>
    <m/>
    <m/>
    <m/>
    <m/>
    <m/>
    <m/>
    <m/>
    <s v="Yes"/>
    <n v="54"/>
    <m/>
    <m/>
    <x v="1"/>
    <d v="2019-08-03T01:10:00.000"/>
    <s v="New #execed Strategy course by @thegcsp: https://t.co/tk0bGt1eku"/>
    <s v="http://po.st/scms/OrMCe04Lcp0lOFmbAka8Um6V2jAD7SYdZTjvhHbnYZ0lOA/HJcZwb"/>
    <s v="po.st"/>
    <x v="15"/>
    <m/>
    <s v="http://pbs.twimg.com/profile_images/720701486418784257/ScrgFKdc_normal.jpg"/>
    <x v="46"/>
    <s v="https://twitter.com/#!/execedcourses/status/1157458564476104704"/>
    <m/>
    <m/>
    <s v="1157458564476104704"/>
    <m/>
    <b v="0"/>
    <n v="1"/>
    <s v=""/>
    <b v="0"/>
    <s v="en"/>
    <m/>
    <s v=""/>
    <b v="0"/>
    <n v="1"/>
    <s v=""/>
    <s v="ExecEd Navigator"/>
    <b v="0"/>
    <s v="1157458564476104704"/>
    <s v="Retweet"/>
    <n v="0"/>
    <n v="0"/>
    <m/>
    <m/>
    <m/>
    <m/>
    <m/>
    <m/>
    <m/>
    <m/>
    <n v="1"/>
    <s v="1"/>
    <s v="1"/>
    <n v="0"/>
    <n v="0"/>
    <n v="0"/>
    <n v="0"/>
    <n v="0"/>
    <n v="0"/>
    <n v="6"/>
    <n v="100"/>
    <n v="6"/>
  </r>
  <r>
    <s v="execedcourses"/>
    <s v="ucberkeleyext"/>
    <m/>
    <m/>
    <m/>
    <m/>
    <m/>
    <m/>
    <m/>
    <m/>
    <s v="No"/>
    <n v="55"/>
    <m/>
    <m/>
    <x v="1"/>
    <d v="2019-08-08T09:10:37.000"/>
    <s v="Great #execed course by @UCBerkeleyExt on #Project Management: https://t.co/PSYbkfd4GU"/>
    <s v="http://po.st/scms/OrMCe04Lcp0lOFmbAka8Um6V2jAD7SYdZTjvhHbnYZ0lOA/ILEEKv"/>
    <s v="po.st"/>
    <x v="23"/>
    <m/>
    <s v="http://pbs.twimg.com/profile_images/720701486418784257/ScrgFKdc_normal.jpg"/>
    <x v="47"/>
    <s v="https://twitter.com/#!/execedcourses/status/1159391451186229248"/>
    <m/>
    <m/>
    <s v="1159391451186229248"/>
    <m/>
    <b v="0"/>
    <n v="0"/>
    <s v=""/>
    <b v="0"/>
    <s v="en"/>
    <m/>
    <s v=""/>
    <b v="0"/>
    <n v="0"/>
    <s v=""/>
    <s v="ExecEd Navigator"/>
    <b v="0"/>
    <s v="1159391451186229248"/>
    <s v="Tweet"/>
    <n v="0"/>
    <n v="0"/>
    <m/>
    <m/>
    <m/>
    <m/>
    <m/>
    <m/>
    <m/>
    <m/>
    <n v="1"/>
    <s v="1"/>
    <s v="1"/>
    <n v="1"/>
    <n v="12.5"/>
    <n v="0"/>
    <n v="0"/>
    <n v="0"/>
    <n v="0"/>
    <n v="7"/>
    <n v="87.5"/>
    <n v="8"/>
  </r>
  <r>
    <s v="execedcourses"/>
    <s v="dardenexeced"/>
    <m/>
    <m/>
    <m/>
    <m/>
    <m/>
    <m/>
    <m/>
    <m/>
    <s v="No"/>
    <n v="56"/>
    <m/>
    <m/>
    <x v="1"/>
    <d v="2019-08-10T17:26:52.000"/>
    <s v="New #execed Leadership course by @DardenExecEd: https://t.co/IXRbPj5rjy"/>
    <s v="http://po.st/scms/OrMCe04Lcp0lOFmbAka8Um6V2jAD7SYdZTjvhHbnYZ0lOA/5TJgj9"/>
    <s v="po.st"/>
    <x v="15"/>
    <m/>
    <s v="http://pbs.twimg.com/profile_images/720701486418784257/ScrgFKdc_normal.jpg"/>
    <x v="48"/>
    <s v="https://twitter.com/#!/execedcourses/status/1160241112184868865"/>
    <m/>
    <m/>
    <s v="1160241112184868865"/>
    <m/>
    <b v="0"/>
    <n v="0"/>
    <s v=""/>
    <b v="0"/>
    <s v="en"/>
    <m/>
    <s v=""/>
    <b v="0"/>
    <n v="0"/>
    <s v=""/>
    <s v="ExecEd Navigator"/>
    <b v="0"/>
    <s v="1160241112184868865"/>
    <s v="Tweet"/>
    <n v="0"/>
    <n v="0"/>
    <m/>
    <m/>
    <m/>
    <m/>
    <m/>
    <m/>
    <m/>
    <m/>
    <n v="1"/>
    <s v="1"/>
    <s v="1"/>
    <n v="0"/>
    <n v="0"/>
    <n v="0"/>
    <n v="0"/>
    <n v="0"/>
    <n v="0"/>
    <n v="6"/>
    <n v="100"/>
    <n v="6"/>
  </r>
  <r>
    <s v="execedcourses"/>
    <s v="harvardchanecpe"/>
    <m/>
    <m/>
    <m/>
    <m/>
    <m/>
    <m/>
    <m/>
    <m/>
    <s v="No"/>
    <n v="57"/>
    <m/>
    <m/>
    <x v="1"/>
    <d v="2019-08-12T23:11:06.000"/>
    <s v="Great #execed course by @HarvardChanECPE on #Healthcare: https://t.co/BJVTXmM5ZA"/>
    <s v="http://po.st/scms/OrMCe04Lcp0lOFmbAka8Um6V2jAD7SYdZTjvhHbnYZ0lOA/zb5T2F"/>
    <s v="po.st"/>
    <x v="24"/>
    <m/>
    <s v="http://pbs.twimg.com/profile_images/720701486418784257/ScrgFKdc_normal.jpg"/>
    <x v="49"/>
    <s v="https://twitter.com/#!/execedcourses/status/1161052518442340355"/>
    <m/>
    <m/>
    <s v="1161052518442340355"/>
    <m/>
    <b v="0"/>
    <n v="0"/>
    <s v=""/>
    <b v="0"/>
    <s v="en"/>
    <m/>
    <s v=""/>
    <b v="0"/>
    <n v="0"/>
    <s v=""/>
    <s v="ExecEd Navigator"/>
    <b v="0"/>
    <s v="1161052518442340355"/>
    <s v="Tweet"/>
    <n v="0"/>
    <n v="0"/>
    <m/>
    <m/>
    <m/>
    <m/>
    <m/>
    <m/>
    <m/>
    <m/>
    <n v="1"/>
    <s v="1"/>
    <s v="1"/>
    <n v="1"/>
    <n v="14.285714285714286"/>
    <n v="0"/>
    <n v="0"/>
    <n v="0"/>
    <n v="0"/>
    <n v="6"/>
    <n v="85.71428571428571"/>
    <n v="7"/>
  </r>
  <r>
    <s v="execedcourses"/>
    <s v="www"/>
    <m/>
    <m/>
    <m/>
    <m/>
    <m/>
    <m/>
    <m/>
    <m/>
    <s v="No"/>
    <n v="58"/>
    <m/>
    <m/>
    <x v="1"/>
    <d v="2019-08-14T19:27:18.000"/>
    <s v="New #execed Finance course by @www.twitter.com/lbs: https://t.co/xbq7xV5OIf"/>
    <s v="http://po.st/scms/OrMCe04Lcp0lOFmbAka8Um6V2jAD7SYdZTjvhHbnYZ0lOA/ZXgQyT"/>
    <s v="po.st"/>
    <x v="15"/>
    <m/>
    <s v="http://pbs.twimg.com/profile_images/720701486418784257/ScrgFKdc_normal.jpg"/>
    <x v="50"/>
    <s v="https://twitter.com/#!/execedcourses/status/1161720972149346304"/>
    <m/>
    <m/>
    <s v="1161720972149346304"/>
    <m/>
    <b v="0"/>
    <n v="0"/>
    <s v=""/>
    <b v="0"/>
    <s v="en"/>
    <m/>
    <s v=""/>
    <b v="0"/>
    <n v="0"/>
    <s v=""/>
    <s v="ExecEd Navigator"/>
    <b v="0"/>
    <s v="1161720972149346304"/>
    <s v="Tweet"/>
    <n v="0"/>
    <n v="0"/>
    <m/>
    <m/>
    <m/>
    <m/>
    <m/>
    <m/>
    <m/>
    <m/>
    <n v="1"/>
    <s v="1"/>
    <s v="1"/>
    <n v="0"/>
    <n v="0"/>
    <n v="0"/>
    <n v="0"/>
    <n v="0"/>
    <n v="0"/>
    <n v="9"/>
    <n v="100"/>
    <n v="9"/>
  </r>
  <r>
    <s v="execedcourses"/>
    <s v="nyusternexeced"/>
    <m/>
    <m/>
    <m/>
    <m/>
    <m/>
    <m/>
    <m/>
    <m/>
    <s v="No"/>
    <n v="59"/>
    <m/>
    <m/>
    <x v="1"/>
    <d v="2019-08-16T17:27:30.000"/>
    <s v="New #execed Corporate Development course by @nyusternexeced: https://t.co/2PDTnDtUnW"/>
    <s v="http://po.st/scms/OrMCe04Lcp0lOFmbAka8Um6V2jAD7SYdZTjvhHbnYZ0lOA/tyDSKZ"/>
    <s v="po.st"/>
    <x v="15"/>
    <m/>
    <s v="http://pbs.twimg.com/profile_images/720701486418784257/ScrgFKdc_normal.jpg"/>
    <x v="51"/>
    <s v="https://twitter.com/#!/execedcourses/status/1162415602176126976"/>
    <m/>
    <m/>
    <s v="1162415602176126976"/>
    <m/>
    <b v="0"/>
    <n v="0"/>
    <s v=""/>
    <b v="0"/>
    <s v="en"/>
    <m/>
    <s v=""/>
    <b v="0"/>
    <n v="0"/>
    <s v=""/>
    <s v="ExecEd Navigator"/>
    <b v="0"/>
    <s v="1162415602176126976"/>
    <s v="Tweet"/>
    <n v="0"/>
    <n v="0"/>
    <m/>
    <m/>
    <m/>
    <m/>
    <m/>
    <m/>
    <m/>
    <m/>
    <n v="1"/>
    <s v="1"/>
    <s v="1"/>
    <n v="0"/>
    <n v="0"/>
    <n v="0"/>
    <n v="0"/>
    <n v="0"/>
    <n v="0"/>
    <n v="7"/>
    <n v="100"/>
    <n v="7"/>
  </r>
  <r>
    <s v="execedcourses"/>
    <s v="columbiaexeced"/>
    <m/>
    <m/>
    <m/>
    <m/>
    <m/>
    <m/>
    <m/>
    <m/>
    <s v="No"/>
    <n v="60"/>
    <m/>
    <m/>
    <x v="1"/>
    <d v="2019-08-08T23:10:39.000"/>
    <s v="New #execed Technology course by @ColumbiaExecEd: https://t.co/c2DLnkXmSg"/>
    <s v="http://po.st/scms/OrMCe04Lcp0lOFmbAka8Um6V2jAD7SYdZTjvhHbnYZ0lOA/p29olp"/>
    <s v="po.st"/>
    <x v="15"/>
    <m/>
    <s v="http://pbs.twimg.com/profile_images/720701486418784257/ScrgFKdc_normal.jpg"/>
    <x v="52"/>
    <s v="https://twitter.com/#!/execedcourses/status/1159602855939960832"/>
    <m/>
    <m/>
    <s v="1159602855939960832"/>
    <m/>
    <b v="0"/>
    <n v="0"/>
    <s v=""/>
    <b v="0"/>
    <s v="en"/>
    <m/>
    <s v=""/>
    <b v="0"/>
    <n v="0"/>
    <s v=""/>
    <s v="ExecEd Navigator"/>
    <b v="0"/>
    <s v="1159602855939960832"/>
    <s v="Tweet"/>
    <n v="0"/>
    <n v="0"/>
    <m/>
    <m/>
    <m/>
    <m/>
    <m/>
    <m/>
    <m/>
    <m/>
    <n v="2"/>
    <s v="1"/>
    <s v="1"/>
    <n v="0"/>
    <n v="0"/>
    <n v="0"/>
    <n v="0"/>
    <n v="0"/>
    <n v="0"/>
    <n v="6"/>
    <n v="100"/>
    <n v="6"/>
  </r>
  <r>
    <s v="execedcourses"/>
    <s v="columbiaexeced"/>
    <m/>
    <m/>
    <m/>
    <m/>
    <m/>
    <m/>
    <m/>
    <m/>
    <s v="No"/>
    <n v="61"/>
    <m/>
    <m/>
    <x v="1"/>
    <d v="2019-08-19T07:05:50.000"/>
    <s v="Great #execed course by @ColumbiaExecEd on #Leadership: https://t.co/IhWyFsmKtS"/>
    <s v="http://po.st/scms/OrMCe04Lcp0lOFmbAka8Um6V2jAD7SYdZTjvhHbnYZ0lOA/Z1NtiA"/>
    <s v="po.st"/>
    <x v="25"/>
    <m/>
    <s v="http://pbs.twimg.com/profile_images/720701486418784257/ScrgFKdc_normal.jpg"/>
    <x v="53"/>
    <s v="https://twitter.com/#!/execedcourses/status/1163346314899230720"/>
    <m/>
    <m/>
    <s v="1163346314899230720"/>
    <m/>
    <b v="0"/>
    <n v="0"/>
    <s v=""/>
    <b v="0"/>
    <s v="en"/>
    <m/>
    <s v=""/>
    <b v="0"/>
    <n v="0"/>
    <s v=""/>
    <s v="ExecEd Navigator"/>
    <b v="0"/>
    <s v="1163346314899230720"/>
    <s v="Tweet"/>
    <n v="0"/>
    <n v="0"/>
    <m/>
    <m/>
    <m/>
    <m/>
    <m/>
    <m/>
    <m/>
    <m/>
    <n v="2"/>
    <s v="1"/>
    <s v="1"/>
    <n v="1"/>
    <n v="14.285714285714286"/>
    <n v="0"/>
    <n v="0"/>
    <n v="0"/>
    <n v="0"/>
    <n v="6"/>
    <n v="85.71428571428571"/>
    <n v="7"/>
  </r>
  <r>
    <s v="execedcourses"/>
    <s v="kelloggexeced"/>
    <m/>
    <m/>
    <m/>
    <m/>
    <m/>
    <m/>
    <m/>
    <m/>
    <s v="No"/>
    <n v="62"/>
    <m/>
    <m/>
    <x v="1"/>
    <d v="2019-08-20T14:05:58.000"/>
    <s v="Great #execed course by @KelloggExecEd on #Women's Leadership: https://t.co/1J1KN3y84s"/>
    <s v="http://po.st/scms/OrMCe04Lcp0lOFmbAka8Um6V2jAD7SYdZTjvhHbnYZ0lOA/U91o7G"/>
    <s v="po.st"/>
    <x v="26"/>
    <m/>
    <s v="http://pbs.twimg.com/profile_images/720701486418784257/ScrgFKdc_normal.jpg"/>
    <x v="54"/>
    <s v="https://twitter.com/#!/execedcourses/status/1163814435279912963"/>
    <m/>
    <m/>
    <s v="1163814435279912963"/>
    <m/>
    <b v="0"/>
    <n v="0"/>
    <s v=""/>
    <b v="0"/>
    <s v="en"/>
    <m/>
    <s v=""/>
    <b v="0"/>
    <n v="0"/>
    <s v=""/>
    <s v="ExecEd Navigator"/>
    <b v="0"/>
    <s v="1163814435279912963"/>
    <s v="Tweet"/>
    <n v="0"/>
    <n v="0"/>
    <m/>
    <m/>
    <m/>
    <m/>
    <m/>
    <m/>
    <m/>
    <m/>
    <n v="1"/>
    <s v="1"/>
    <s v="1"/>
    <n v="1"/>
    <n v="12.5"/>
    <n v="0"/>
    <n v="0"/>
    <n v="0"/>
    <n v="0"/>
    <n v="7"/>
    <n v="87.5"/>
    <n v="8"/>
  </r>
  <r>
    <s v="execedcourses"/>
    <s v="ddm"/>
    <m/>
    <m/>
    <m/>
    <m/>
    <m/>
    <m/>
    <m/>
    <m/>
    <s v="No"/>
    <n v="63"/>
    <m/>
    <m/>
    <x v="1"/>
    <d v="2019-08-21T16:12:03.000"/>
    <s v="New #execed Management course by @ddm/clk/422385380;224365255;e: https://t.co/pYpdcqSTw2"/>
    <s v="http://po.st/scms/OrMCe04Lcp0lOFmbAka8Um6V2jAD7SYdZTjvhHbnYZ0lOA/URbKIo"/>
    <s v="po.st"/>
    <x v="15"/>
    <m/>
    <s v="http://pbs.twimg.com/profile_images/720701486418784257/ScrgFKdc_normal.jpg"/>
    <x v="55"/>
    <s v="https://twitter.com/#!/execedcourses/status/1164208554313576448"/>
    <m/>
    <m/>
    <s v="1164208554313576448"/>
    <m/>
    <b v="0"/>
    <n v="0"/>
    <s v=""/>
    <b v="0"/>
    <s v="en"/>
    <m/>
    <s v=""/>
    <b v="0"/>
    <n v="0"/>
    <s v=""/>
    <s v="ExecEd Navigator"/>
    <b v="0"/>
    <s v="1164208554313576448"/>
    <s v="Tweet"/>
    <n v="0"/>
    <n v="0"/>
    <m/>
    <m/>
    <m/>
    <m/>
    <m/>
    <m/>
    <m/>
    <m/>
    <n v="1"/>
    <s v="1"/>
    <s v="1"/>
    <n v="0"/>
    <n v="0"/>
    <n v="0"/>
    <n v="0"/>
    <n v="0"/>
    <n v="0"/>
    <n v="10"/>
    <n v="100"/>
    <n v="10"/>
  </r>
  <r>
    <s v="execedcourses"/>
    <s v="execedcourses"/>
    <m/>
    <m/>
    <m/>
    <m/>
    <m/>
    <m/>
    <m/>
    <m/>
    <s v="No"/>
    <n v="64"/>
    <m/>
    <m/>
    <x v="0"/>
    <d v="2019-08-08T01:10:34.000"/>
    <s v="New #execed Finance course by Carlson School of Management: https://t.co/aGDMp9hqu0"/>
    <s v="http://po.st/scms/OrMCe04Lcp0lOFmbAka8Um6V2jAD7SYdZTjvhHbnYZ0lOA/6PVWA1"/>
    <s v="po.st"/>
    <x v="15"/>
    <m/>
    <s v="http://pbs.twimg.com/profile_images/720701486418784257/ScrgFKdc_normal.jpg"/>
    <x v="56"/>
    <s v="https://twitter.com/#!/execedcourses/status/1159270644246122496"/>
    <m/>
    <m/>
    <s v="1159270644246122496"/>
    <m/>
    <b v="0"/>
    <n v="0"/>
    <s v=""/>
    <b v="0"/>
    <s v="en"/>
    <m/>
    <s v=""/>
    <b v="0"/>
    <n v="0"/>
    <s v=""/>
    <s v="ExecEd Navigator"/>
    <b v="0"/>
    <s v="1159270644246122496"/>
    <s v="Tweet"/>
    <n v="0"/>
    <n v="0"/>
    <m/>
    <m/>
    <m/>
    <m/>
    <m/>
    <m/>
    <m/>
    <m/>
    <n v="43"/>
    <s v="1"/>
    <s v="1"/>
    <n v="0"/>
    <n v="0"/>
    <n v="0"/>
    <n v="0"/>
    <n v="0"/>
    <n v="0"/>
    <n v="9"/>
    <n v="100"/>
    <n v="9"/>
  </r>
  <r>
    <s v="execedcourses"/>
    <s v="execedcourses"/>
    <m/>
    <m/>
    <m/>
    <m/>
    <m/>
    <m/>
    <m/>
    <m/>
    <s v="No"/>
    <n v="65"/>
    <m/>
    <m/>
    <x v="0"/>
    <d v="2019-08-09T04:12:41.000"/>
    <s v="Great #execed course by Sauder School of Business on #Management: https://t.co/CtEhIZGk10"/>
    <s v="http://po.st/scms/OrMCe04Lcp0lOFmbAka8Um6V2jAD7SYdZTjvhHbnYZ0lOA/z4A5NN"/>
    <s v="po.st"/>
    <x v="27"/>
    <m/>
    <s v="http://pbs.twimg.com/profile_images/720701486418784257/ScrgFKdc_normal.jpg"/>
    <x v="57"/>
    <s v="https://twitter.com/#!/execedcourses/status/1159678862529159168"/>
    <m/>
    <m/>
    <s v="1159678862529159168"/>
    <m/>
    <b v="0"/>
    <n v="0"/>
    <s v=""/>
    <b v="0"/>
    <s v="en"/>
    <m/>
    <s v=""/>
    <b v="0"/>
    <n v="0"/>
    <s v=""/>
    <s v="ExecEd Navigator"/>
    <b v="0"/>
    <s v="1159678862529159168"/>
    <s v="Tweet"/>
    <n v="0"/>
    <n v="0"/>
    <m/>
    <m/>
    <m/>
    <m/>
    <m/>
    <m/>
    <m/>
    <m/>
    <n v="43"/>
    <s v="1"/>
    <s v="1"/>
    <n v="1"/>
    <n v="10"/>
    <n v="0"/>
    <n v="0"/>
    <n v="0"/>
    <n v="0"/>
    <n v="9"/>
    <n v="90"/>
    <n v="10"/>
  </r>
  <r>
    <s v="execedcourses"/>
    <s v="execedcourses"/>
    <m/>
    <m/>
    <m/>
    <m/>
    <m/>
    <m/>
    <m/>
    <m/>
    <s v="No"/>
    <n v="66"/>
    <m/>
    <m/>
    <x v="0"/>
    <d v="2019-08-09T08:26:42.000"/>
    <s v="Improve your Project Management skills w/ Implementing Project Management https://t.co/2STz5AgW1P #execed"/>
    <s v="http://po.st/scms/OrMCe04Lcp0lOFmbAka8Um6V2jAD7SYdZTjvhHbnYZ0lOA/a3g72o"/>
    <s v="po.st"/>
    <x v="15"/>
    <m/>
    <s v="http://pbs.twimg.com/profile_images/720701486418784257/ScrgFKdc_normal.jpg"/>
    <x v="58"/>
    <s v="https://twitter.com/#!/execedcourses/status/1159742788704985088"/>
    <m/>
    <m/>
    <s v="1159742788704985088"/>
    <m/>
    <b v="0"/>
    <n v="0"/>
    <s v=""/>
    <b v="0"/>
    <s v="en"/>
    <m/>
    <s v=""/>
    <b v="0"/>
    <n v="0"/>
    <s v=""/>
    <s v="ExecEd Navigator"/>
    <b v="0"/>
    <s v="1159742788704985088"/>
    <s v="Tweet"/>
    <n v="0"/>
    <n v="0"/>
    <m/>
    <m/>
    <m/>
    <m/>
    <m/>
    <m/>
    <m/>
    <m/>
    <n v="43"/>
    <s v="1"/>
    <s v="1"/>
    <n v="1"/>
    <n v="10"/>
    <n v="0"/>
    <n v="0"/>
    <n v="0"/>
    <n v="0"/>
    <n v="9"/>
    <n v="90"/>
    <n v="10"/>
  </r>
  <r>
    <s v="execedcourses"/>
    <s v="execedcourses"/>
    <m/>
    <m/>
    <m/>
    <m/>
    <m/>
    <m/>
    <m/>
    <m/>
    <s v="No"/>
    <n v="67"/>
    <m/>
    <m/>
    <x v="0"/>
    <d v="2019-08-09T21:10:46.000"/>
    <s v="New #execed Leadership course by Sobey School of Business: https://t.co/Esi8zphsM8"/>
    <s v="http://po.st/scms/OrMCe04Lcp0lOFmbAka8Um6V2jAD7SYdZTjvhHbnYZ0lOA/6pTZ5M"/>
    <s v="po.st"/>
    <x v="15"/>
    <m/>
    <s v="http://pbs.twimg.com/profile_images/720701486418784257/ScrgFKdc_normal.jpg"/>
    <x v="59"/>
    <s v="https://twitter.com/#!/execedcourses/status/1159935071601586176"/>
    <m/>
    <m/>
    <s v="1159935071601586176"/>
    <m/>
    <b v="0"/>
    <n v="0"/>
    <s v=""/>
    <b v="0"/>
    <s v="en"/>
    <m/>
    <s v=""/>
    <b v="0"/>
    <n v="0"/>
    <s v=""/>
    <s v="ExecEd Navigator"/>
    <b v="0"/>
    <s v="1159935071601586176"/>
    <s v="Tweet"/>
    <n v="0"/>
    <n v="0"/>
    <m/>
    <m/>
    <m/>
    <m/>
    <m/>
    <m/>
    <m/>
    <m/>
    <n v="43"/>
    <s v="1"/>
    <s v="1"/>
    <n v="0"/>
    <n v="0"/>
    <n v="0"/>
    <n v="0"/>
    <n v="0"/>
    <n v="0"/>
    <n v="9"/>
    <n v="100"/>
    <n v="9"/>
  </r>
  <r>
    <s v="execedcourses"/>
    <s v="execedcourses"/>
    <m/>
    <m/>
    <m/>
    <m/>
    <m/>
    <m/>
    <m/>
    <m/>
    <s v="No"/>
    <n v="68"/>
    <m/>
    <m/>
    <x v="0"/>
    <d v="2019-08-09T23:10:46.000"/>
    <s v="Great #execed course by Texas Executive Education on #Leadership: https://t.co/Qq8mXWu24K"/>
    <s v="http://po.st/scms/OrMCe04Lcp0lOFmbAka8Um6V2jAD7SYdZTjvhHbnYZ0lOA/5Wm7Or"/>
    <s v="po.st"/>
    <x v="25"/>
    <m/>
    <s v="http://pbs.twimg.com/profile_images/720701486418784257/ScrgFKdc_normal.jpg"/>
    <x v="60"/>
    <s v="https://twitter.com/#!/execedcourses/status/1159965270040907776"/>
    <m/>
    <m/>
    <s v="1159965270040907776"/>
    <m/>
    <b v="0"/>
    <n v="0"/>
    <s v=""/>
    <b v="0"/>
    <s v="en"/>
    <m/>
    <s v=""/>
    <b v="0"/>
    <n v="0"/>
    <s v=""/>
    <s v="ExecEd Navigator"/>
    <b v="0"/>
    <s v="1159965270040907776"/>
    <s v="Tweet"/>
    <n v="0"/>
    <n v="0"/>
    <m/>
    <m/>
    <m/>
    <m/>
    <m/>
    <m/>
    <m/>
    <m/>
    <n v="43"/>
    <s v="1"/>
    <s v="1"/>
    <n v="1"/>
    <n v="11.11111111111111"/>
    <n v="0"/>
    <n v="0"/>
    <n v="0"/>
    <n v="0"/>
    <n v="8"/>
    <n v="88.88888888888889"/>
    <n v="9"/>
  </r>
  <r>
    <s v="execedcourses"/>
    <s v="execedcourses"/>
    <m/>
    <m/>
    <m/>
    <m/>
    <m/>
    <m/>
    <m/>
    <m/>
    <s v="No"/>
    <n v="69"/>
    <m/>
    <m/>
    <x v="0"/>
    <d v="2019-08-10T03:04:49.000"/>
    <s v="Improve your Finance skills w/ Modelling Financial Statements https://t.co/iG032eZmjF #execed"/>
    <s v="http://po.st/scms/OrMCe04Lcp0lOFmbAka8Um6V2jAD7SYdZTjvhHbnYZ0lOA/qJ7MNr"/>
    <s v="po.st"/>
    <x v="15"/>
    <m/>
    <s v="http://pbs.twimg.com/profile_images/720701486418784257/ScrgFKdc_normal.jpg"/>
    <x v="61"/>
    <s v="https://twitter.com/#!/execedcourses/status/1160024170706563072"/>
    <m/>
    <m/>
    <s v="1160024170706563072"/>
    <m/>
    <b v="0"/>
    <n v="0"/>
    <s v=""/>
    <b v="0"/>
    <s v="en"/>
    <m/>
    <s v=""/>
    <b v="0"/>
    <n v="0"/>
    <s v=""/>
    <s v="ExecEd Navigator"/>
    <b v="0"/>
    <s v="1160024170706563072"/>
    <s v="Tweet"/>
    <n v="0"/>
    <n v="0"/>
    <m/>
    <m/>
    <m/>
    <m/>
    <m/>
    <m/>
    <m/>
    <m/>
    <n v="43"/>
    <s v="1"/>
    <s v="1"/>
    <n v="1"/>
    <n v="11.11111111111111"/>
    <n v="0"/>
    <n v="0"/>
    <n v="0"/>
    <n v="0"/>
    <n v="8"/>
    <n v="88.88888888888889"/>
    <n v="9"/>
  </r>
  <r>
    <s v="execedcourses"/>
    <s v="execedcourses"/>
    <m/>
    <m/>
    <m/>
    <m/>
    <m/>
    <m/>
    <m/>
    <m/>
    <s v="No"/>
    <n v="70"/>
    <m/>
    <m/>
    <x v="0"/>
    <d v="2019-08-10T10:04:51.000"/>
    <s v="Improve your Technology skills w/ Digital Marketing Fundamentals https://t.co/p1FJIOGtV0 #execed"/>
    <s v="http://po.st/scms/OrMCe04Lcp0lOFmbAka8Um6V2jAD7SYdZTjvhHbnYZ0lOA/q2AiAl"/>
    <s v="po.st"/>
    <x v="15"/>
    <m/>
    <s v="http://pbs.twimg.com/profile_images/720701486418784257/ScrgFKdc_normal.jpg"/>
    <x v="62"/>
    <s v="https://twitter.com/#!/execedcourses/status/1160129876512296960"/>
    <m/>
    <m/>
    <s v="1160129876512296960"/>
    <m/>
    <b v="0"/>
    <n v="0"/>
    <s v=""/>
    <b v="0"/>
    <s v="en"/>
    <m/>
    <s v=""/>
    <b v="0"/>
    <n v="0"/>
    <s v=""/>
    <s v="ExecEd Navigator"/>
    <b v="0"/>
    <s v="1160129876512296960"/>
    <s v="Tweet"/>
    <n v="0"/>
    <n v="0"/>
    <m/>
    <m/>
    <m/>
    <m/>
    <m/>
    <m/>
    <m/>
    <m/>
    <n v="43"/>
    <s v="1"/>
    <s v="1"/>
    <n v="1"/>
    <n v="11.11111111111111"/>
    <n v="0"/>
    <n v="0"/>
    <n v="0"/>
    <n v="0"/>
    <n v="8"/>
    <n v="88.88888888888889"/>
    <n v="9"/>
  </r>
  <r>
    <s v="execedcourses"/>
    <s v="execedcourses"/>
    <m/>
    <m/>
    <m/>
    <m/>
    <m/>
    <m/>
    <m/>
    <m/>
    <s v="No"/>
    <n v="71"/>
    <m/>
    <m/>
    <x v="0"/>
    <d v="2019-08-11T05:12:54.000"/>
    <s v="Great #execed course by Rotterdam School of Management on #Technology: https://t.co/iCTljCYfVD"/>
    <s v="http://po.st/scms/OrMCe04Lcp0lOFmbAka8Um6V2jAD7SYdZTjvhHbnYZ0lOA/PNr4iq"/>
    <s v="po.st"/>
    <x v="3"/>
    <m/>
    <s v="http://pbs.twimg.com/profile_images/720701486418784257/ScrgFKdc_normal.jpg"/>
    <x v="63"/>
    <s v="https://twitter.com/#!/execedcourses/status/1160418793262157825"/>
    <m/>
    <m/>
    <s v="1160418793262157825"/>
    <m/>
    <b v="0"/>
    <n v="0"/>
    <s v=""/>
    <b v="0"/>
    <s v="en"/>
    <m/>
    <s v=""/>
    <b v="0"/>
    <n v="1"/>
    <s v=""/>
    <s v="ExecEd Navigator"/>
    <b v="0"/>
    <s v="1160418793262157825"/>
    <s v="Tweet"/>
    <n v="0"/>
    <n v="0"/>
    <m/>
    <m/>
    <m/>
    <m/>
    <m/>
    <m/>
    <m/>
    <m/>
    <n v="43"/>
    <s v="1"/>
    <s v="1"/>
    <n v="1"/>
    <n v="10"/>
    <n v="0"/>
    <n v="0"/>
    <n v="0"/>
    <n v="0"/>
    <n v="9"/>
    <n v="90"/>
    <n v="10"/>
  </r>
  <r>
    <s v="execedcourses"/>
    <s v="execedcourses"/>
    <m/>
    <m/>
    <m/>
    <m/>
    <m/>
    <m/>
    <m/>
    <m/>
    <s v="No"/>
    <n v="72"/>
    <m/>
    <m/>
    <x v="0"/>
    <d v="2019-08-11T08:26:55.000"/>
    <s v="Great #execed course by C. T. Bauer College of Business on #Finance: https://t.co/VFdvl2IOAc"/>
    <s v="http://po.st/scms/OrMCe04Lcp0lOFmbAka8Um6V2jAD7SYdZTjvhHbnYZ0lOA/wLviLD"/>
    <s v="po.st"/>
    <x v="28"/>
    <m/>
    <s v="http://pbs.twimg.com/profile_images/720701486418784257/ScrgFKdc_normal.jpg"/>
    <x v="64"/>
    <s v="https://twitter.com/#!/execedcourses/status/1160467618525958146"/>
    <m/>
    <m/>
    <s v="1160467618525958146"/>
    <m/>
    <b v="0"/>
    <n v="0"/>
    <s v=""/>
    <b v="0"/>
    <s v="en"/>
    <m/>
    <s v=""/>
    <b v="0"/>
    <n v="0"/>
    <s v=""/>
    <s v="ExecEd Navigator"/>
    <b v="0"/>
    <s v="1160467618525958146"/>
    <s v="Tweet"/>
    <n v="0"/>
    <n v="0"/>
    <m/>
    <m/>
    <m/>
    <m/>
    <m/>
    <m/>
    <m/>
    <m/>
    <n v="43"/>
    <s v="1"/>
    <s v="1"/>
    <n v="1"/>
    <n v="8.333333333333334"/>
    <n v="0"/>
    <n v="0"/>
    <n v="0"/>
    <n v="0"/>
    <n v="11"/>
    <n v="91.66666666666667"/>
    <n v="12"/>
  </r>
  <r>
    <s v="execedcourses"/>
    <s v="execedcourses"/>
    <m/>
    <m/>
    <m/>
    <m/>
    <m/>
    <m/>
    <m/>
    <m/>
    <s v="No"/>
    <n v="73"/>
    <m/>
    <m/>
    <x v="0"/>
    <d v="2019-08-11T19:26:58.000"/>
    <s v="Great #execed course by Schulich School of Business on #Women's Leadership: https://t.co/adSB9vO2SO"/>
    <s v="http://po.st/scms/OrMCe04Lcp0lOFmbAka8Um6V2jAD7SYdZTjvhHbnYZ0lOA/DBuxK1"/>
    <s v="po.st"/>
    <x v="26"/>
    <m/>
    <s v="http://pbs.twimg.com/profile_images/720701486418784257/ScrgFKdc_normal.jpg"/>
    <x v="65"/>
    <s v="https://twitter.com/#!/execedcourses/status/1160633725857624066"/>
    <m/>
    <m/>
    <s v="1160633725857624066"/>
    <m/>
    <b v="0"/>
    <n v="0"/>
    <s v=""/>
    <b v="0"/>
    <s v="en"/>
    <m/>
    <s v=""/>
    <b v="0"/>
    <n v="0"/>
    <s v=""/>
    <s v="ExecEd Navigator"/>
    <b v="0"/>
    <s v="1160633725857624066"/>
    <s v="Tweet"/>
    <n v="0"/>
    <n v="0"/>
    <m/>
    <m/>
    <m/>
    <m/>
    <m/>
    <m/>
    <m/>
    <m/>
    <n v="43"/>
    <s v="1"/>
    <s v="1"/>
    <n v="1"/>
    <n v="9.090909090909092"/>
    <n v="0"/>
    <n v="0"/>
    <n v="0"/>
    <n v="0"/>
    <n v="10"/>
    <n v="90.9090909090909"/>
    <n v="11"/>
  </r>
  <r>
    <s v="execedcourses"/>
    <s v="execedcourses"/>
    <m/>
    <m/>
    <m/>
    <m/>
    <m/>
    <m/>
    <m/>
    <m/>
    <s v="No"/>
    <n v="74"/>
    <m/>
    <m/>
    <x v="0"/>
    <d v="2019-08-12T02:13:01.000"/>
    <s v="Great #execed course by MIT Sloan School of Management on #Technology: https://t.co/nnXTMTa0sE"/>
    <s v="http://po.st/scms/OrMCe04Lcp0lOFmbAka8Um6V2jAD7SYdZTjvhHbnYZ0lOA/4Vygqh"/>
    <s v="po.st"/>
    <x v="3"/>
    <m/>
    <s v="http://pbs.twimg.com/profile_images/720701486418784257/ScrgFKdc_normal.jpg"/>
    <x v="66"/>
    <s v="https://twitter.com/#!/execedcourses/status/1160735909991469061"/>
    <m/>
    <m/>
    <s v="1160735909991469061"/>
    <m/>
    <b v="0"/>
    <n v="0"/>
    <s v=""/>
    <b v="0"/>
    <s v="en"/>
    <m/>
    <s v=""/>
    <b v="0"/>
    <n v="1"/>
    <s v=""/>
    <s v="ExecEd Navigator"/>
    <b v="0"/>
    <s v="1160735909991469061"/>
    <s v="Tweet"/>
    <n v="0"/>
    <n v="0"/>
    <m/>
    <m/>
    <m/>
    <m/>
    <m/>
    <m/>
    <m/>
    <m/>
    <n v="43"/>
    <s v="1"/>
    <s v="1"/>
    <n v="1"/>
    <n v="9.090909090909092"/>
    <n v="0"/>
    <n v="0"/>
    <n v="0"/>
    <n v="0"/>
    <n v="10"/>
    <n v="90.9090909090909"/>
    <n v="11"/>
  </r>
  <r>
    <s v="execedcourses"/>
    <s v="execedcourses"/>
    <m/>
    <m/>
    <m/>
    <m/>
    <m/>
    <m/>
    <m/>
    <m/>
    <s v="No"/>
    <n v="75"/>
    <m/>
    <m/>
    <x v="0"/>
    <d v="2019-08-12T03:05:02.000"/>
    <s v="New #execed Management course by Paul Merage School of Business: https://t.co/Cqy7JwVqPB"/>
    <s v="http://po.st/scms/OrMCe04Lcp0lOFmbAka8Um6V2jAD7SYdZTjvhHbnYZ0lOA/KG99fL"/>
    <s v="po.st"/>
    <x v="15"/>
    <m/>
    <s v="http://pbs.twimg.com/profile_images/720701486418784257/ScrgFKdc_normal.jpg"/>
    <x v="67"/>
    <s v="https://twitter.com/#!/execedcourses/status/1160749000800124928"/>
    <m/>
    <m/>
    <s v="1160749000800124928"/>
    <m/>
    <b v="0"/>
    <n v="0"/>
    <s v=""/>
    <b v="0"/>
    <s v="en"/>
    <m/>
    <s v=""/>
    <b v="0"/>
    <n v="0"/>
    <s v=""/>
    <s v="ExecEd Navigator"/>
    <b v="0"/>
    <s v="1160749000800124928"/>
    <s v="Tweet"/>
    <n v="0"/>
    <n v="0"/>
    <m/>
    <m/>
    <m/>
    <m/>
    <m/>
    <m/>
    <m/>
    <m/>
    <n v="43"/>
    <s v="1"/>
    <s v="1"/>
    <n v="0"/>
    <n v="0"/>
    <n v="0"/>
    <n v="0"/>
    <n v="0"/>
    <n v="0"/>
    <n v="10"/>
    <n v="100"/>
    <n v="10"/>
  </r>
  <r>
    <s v="execedcourses"/>
    <s v="execedcourses"/>
    <m/>
    <m/>
    <m/>
    <m/>
    <m/>
    <m/>
    <m/>
    <m/>
    <s v="No"/>
    <n v="76"/>
    <m/>
    <m/>
    <x v="0"/>
    <d v="2019-08-12T18:13:04.000"/>
    <s v="Improve your Leadership skills w/ Emotional Intelligence And Leadership https://t.co/losxVeMt86 #execed"/>
    <s v="http://po.st/scms/OrMCe04Lcp0lOFmbAka8Um6V2jAD7SYdZTjvhHbnYZ0lOA/uQOqkB"/>
    <s v="po.st"/>
    <x v="15"/>
    <m/>
    <s v="http://pbs.twimg.com/profile_images/720701486418784257/ScrgFKdc_normal.jpg"/>
    <x v="68"/>
    <s v="https://twitter.com/#!/execedcourses/status/1160977517139783680"/>
    <m/>
    <m/>
    <s v="1160977517139783680"/>
    <m/>
    <b v="0"/>
    <n v="0"/>
    <s v=""/>
    <b v="0"/>
    <s v="en"/>
    <m/>
    <s v=""/>
    <b v="0"/>
    <n v="0"/>
    <s v=""/>
    <s v="ExecEd Navigator"/>
    <b v="0"/>
    <s v="1160977517139783680"/>
    <s v="Tweet"/>
    <n v="0"/>
    <n v="0"/>
    <m/>
    <m/>
    <m/>
    <m/>
    <m/>
    <m/>
    <m/>
    <m/>
    <n v="43"/>
    <s v="1"/>
    <s v="1"/>
    <n v="2"/>
    <n v="20"/>
    <n v="0"/>
    <n v="0"/>
    <n v="0"/>
    <n v="0"/>
    <n v="8"/>
    <n v="80"/>
    <n v="10"/>
  </r>
  <r>
    <s v="execedcourses"/>
    <s v="execedcourses"/>
    <m/>
    <m/>
    <m/>
    <m/>
    <m/>
    <m/>
    <m/>
    <m/>
    <s v="No"/>
    <n v="77"/>
    <m/>
    <m/>
    <x v="0"/>
    <d v="2019-08-12T19:27:05.000"/>
    <s v="New #execed Project Management course by Frankfurt School of Finance &amp;amp; Management: https://t.co/SbR6QYUa8H"/>
    <s v="http://po.st/scms/OrMCe04Lcp0lOFmbAka8Um6V2jAD7SYdZTjvhHbnYZ0lOA/NWrIUq"/>
    <s v="po.st"/>
    <x v="15"/>
    <m/>
    <s v="http://pbs.twimg.com/profile_images/720701486418784257/ScrgFKdc_normal.jpg"/>
    <x v="69"/>
    <s v="https://twitter.com/#!/execedcourses/status/1160996143871848448"/>
    <m/>
    <m/>
    <s v="1160996143871848448"/>
    <m/>
    <b v="0"/>
    <n v="0"/>
    <s v=""/>
    <b v="0"/>
    <s v="en"/>
    <m/>
    <s v=""/>
    <b v="0"/>
    <n v="0"/>
    <s v=""/>
    <s v="ExecEd Navigator"/>
    <b v="0"/>
    <s v="1160996143871848448"/>
    <s v="Tweet"/>
    <n v="0"/>
    <n v="0"/>
    <m/>
    <m/>
    <m/>
    <m/>
    <m/>
    <m/>
    <m/>
    <m/>
    <n v="43"/>
    <s v="1"/>
    <s v="1"/>
    <n v="0"/>
    <n v="0"/>
    <n v="0"/>
    <n v="0"/>
    <n v="0"/>
    <n v="0"/>
    <n v="12"/>
    <n v="100"/>
    <n v="12"/>
  </r>
  <r>
    <s v="execedcourses"/>
    <s v="execedcourses"/>
    <m/>
    <m/>
    <m/>
    <m/>
    <m/>
    <m/>
    <m/>
    <m/>
    <s v="No"/>
    <n v="78"/>
    <m/>
    <m/>
    <x v="0"/>
    <d v="2019-08-13T09:11:09.000"/>
    <s v="Great #execed course by Indian Institute of Management Bangalore on #Operations/Production: https://t.co/O3d81zcV8a"/>
    <s v="http://po.st/scms/OrMCe04Lcp0lOFmbAka8Um6V2jAD7SYdZTjvhHbnYZ0lOA/8WCCVZ"/>
    <s v="po.st"/>
    <x v="29"/>
    <m/>
    <s v="http://pbs.twimg.com/profile_images/720701486418784257/ScrgFKdc_normal.jpg"/>
    <x v="70"/>
    <s v="https://twitter.com/#!/execedcourses/status/1161203525390651392"/>
    <m/>
    <m/>
    <s v="1161203525390651392"/>
    <m/>
    <b v="0"/>
    <n v="0"/>
    <s v=""/>
    <b v="0"/>
    <s v="en"/>
    <m/>
    <s v=""/>
    <b v="0"/>
    <n v="0"/>
    <s v=""/>
    <s v="ExecEd Navigator"/>
    <b v="0"/>
    <s v="1161203525390651392"/>
    <s v="Tweet"/>
    <n v="0"/>
    <n v="0"/>
    <m/>
    <m/>
    <m/>
    <m/>
    <m/>
    <m/>
    <m/>
    <m/>
    <n v="43"/>
    <s v="1"/>
    <s v="1"/>
    <n v="1"/>
    <n v="8.333333333333334"/>
    <n v="0"/>
    <n v="0"/>
    <n v="0"/>
    <n v="0"/>
    <n v="11"/>
    <n v="91.66666666666667"/>
    <n v="12"/>
  </r>
  <r>
    <s v="execedcourses"/>
    <s v="execedcourses"/>
    <m/>
    <m/>
    <m/>
    <m/>
    <m/>
    <m/>
    <m/>
    <m/>
    <s v="No"/>
    <n v="79"/>
    <m/>
    <m/>
    <x v="0"/>
    <d v="2019-08-13T12:05:11.000"/>
    <s v="Improve your Project Management skills w/ Project Management for the Accidental Project Manager https://t.co/B5nQ1dRfBz #execed"/>
    <s v="http://po.st/scms/OrMCe04Lcp0lOFmbAka8Um6V2jAD7SYdZTjvhHbnYZ0lOA/HGMbXH"/>
    <s v="po.st"/>
    <x v="15"/>
    <m/>
    <s v="http://pbs.twimg.com/profile_images/720701486418784257/ScrgFKdc_normal.jpg"/>
    <x v="71"/>
    <s v="https://twitter.com/#!/execedcourses/status/1161247325118853120"/>
    <m/>
    <m/>
    <s v="1161247325118853120"/>
    <m/>
    <b v="0"/>
    <n v="0"/>
    <s v=""/>
    <b v="0"/>
    <s v="en"/>
    <m/>
    <s v=""/>
    <b v="0"/>
    <n v="0"/>
    <s v=""/>
    <s v="ExecEd Navigator"/>
    <b v="0"/>
    <s v="1161247325118853120"/>
    <s v="Tweet"/>
    <n v="0"/>
    <n v="0"/>
    <m/>
    <m/>
    <m/>
    <m/>
    <m/>
    <m/>
    <m/>
    <m/>
    <n v="43"/>
    <s v="1"/>
    <s v="1"/>
    <n v="1"/>
    <n v="7.142857142857143"/>
    <n v="1"/>
    <n v="7.142857142857143"/>
    <n v="0"/>
    <n v="0"/>
    <n v="12"/>
    <n v="85.71428571428571"/>
    <n v="14"/>
  </r>
  <r>
    <s v="execedcourses"/>
    <s v="execedcourses"/>
    <m/>
    <m/>
    <m/>
    <m/>
    <m/>
    <m/>
    <m/>
    <m/>
    <s v="No"/>
    <n v="80"/>
    <m/>
    <m/>
    <x v="0"/>
    <d v="2019-08-13T21:11:12.000"/>
    <s v="New #execed Finance course by Vlerick Business School: https://t.co/0khHKgJoEf"/>
    <s v="http://po.st/scms/OrMCe04Lcp0lOFmbAka8Um6V2jAD7SYdZTjvhHbnYZ0lOA/8DUK5F"/>
    <s v="po.st"/>
    <x v="15"/>
    <m/>
    <s v="http://pbs.twimg.com/profile_images/720701486418784257/ScrgFKdc_normal.jpg"/>
    <x v="72"/>
    <s v="https://twitter.com/#!/execedcourses/status/1161384733143552000"/>
    <m/>
    <m/>
    <s v="1161384733143552000"/>
    <m/>
    <b v="0"/>
    <n v="0"/>
    <s v=""/>
    <b v="0"/>
    <s v="en"/>
    <m/>
    <s v=""/>
    <b v="0"/>
    <n v="0"/>
    <s v=""/>
    <s v="ExecEd Navigator"/>
    <b v="0"/>
    <s v="1161384733143552000"/>
    <s v="Tweet"/>
    <n v="0"/>
    <n v="0"/>
    <m/>
    <m/>
    <m/>
    <m/>
    <m/>
    <m/>
    <m/>
    <m/>
    <n v="43"/>
    <s v="1"/>
    <s v="1"/>
    <n v="0"/>
    <n v="0"/>
    <n v="0"/>
    <n v="0"/>
    <n v="0"/>
    <n v="0"/>
    <n v="8"/>
    <n v="100"/>
    <n v="8"/>
  </r>
  <r>
    <s v="execedcourses"/>
    <s v="execedcourses"/>
    <m/>
    <m/>
    <m/>
    <m/>
    <m/>
    <m/>
    <m/>
    <m/>
    <s v="No"/>
    <n v="81"/>
    <m/>
    <m/>
    <x v="0"/>
    <d v="2019-08-14T01:11:13.000"/>
    <s v="Improve your Management skills w/ Management Development Programme @ Nanyang https://t.co/hWBCwiSsuf #execed"/>
    <s v="http://po.st/scms/OrMCe04Lcp0lOFmbAka8Um6V2jAD7SYdZTjvhHbnYZ0lOA/lvymZK"/>
    <s v="po.st"/>
    <x v="15"/>
    <m/>
    <s v="http://pbs.twimg.com/profile_images/720701486418784257/ScrgFKdc_normal.jpg"/>
    <x v="73"/>
    <s v="https://twitter.com/#!/execedcourses/status/1161445135705497601"/>
    <m/>
    <m/>
    <s v="1161445135705497601"/>
    <m/>
    <b v="0"/>
    <n v="0"/>
    <s v=""/>
    <b v="0"/>
    <s v="en"/>
    <m/>
    <s v=""/>
    <b v="0"/>
    <n v="0"/>
    <s v=""/>
    <s v="ExecEd Navigator"/>
    <b v="0"/>
    <s v="1161445135705497601"/>
    <s v="Tweet"/>
    <n v="0"/>
    <n v="0"/>
    <m/>
    <m/>
    <m/>
    <m/>
    <m/>
    <m/>
    <m/>
    <m/>
    <n v="43"/>
    <s v="1"/>
    <s v="1"/>
    <n v="1"/>
    <n v="10"/>
    <n v="0"/>
    <n v="0"/>
    <n v="0"/>
    <n v="0"/>
    <n v="9"/>
    <n v="90"/>
    <n v="10"/>
  </r>
  <r>
    <s v="execedcourses"/>
    <s v="execedcourses"/>
    <m/>
    <m/>
    <m/>
    <m/>
    <m/>
    <m/>
    <m/>
    <m/>
    <s v="No"/>
    <n v="82"/>
    <m/>
    <m/>
    <x v="0"/>
    <d v="2019-08-14T03:05:15.000"/>
    <s v="Improve your Human Resources skills w/ Personnel Law - Classroom https://t.co/FrMD784noO #execed"/>
    <s v="http://po.st/scms/OrMCe04Lcp0lOFmbAka8Um6V2jAD7SYdZTjvhHbnYZ0lOA/fZR2tg"/>
    <s v="po.st"/>
    <x v="15"/>
    <m/>
    <s v="http://pbs.twimg.com/profile_images/720701486418784257/ScrgFKdc_normal.jpg"/>
    <x v="74"/>
    <s v="https://twitter.com/#!/execedcourses/status/1161473834660143104"/>
    <m/>
    <m/>
    <s v="1161473834660143104"/>
    <m/>
    <b v="0"/>
    <n v="0"/>
    <s v=""/>
    <b v="0"/>
    <s v="en"/>
    <m/>
    <s v=""/>
    <b v="0"/>
    <n v="0"/>
    <s v=""/>
    <s v="ExecEd Navigator"/>
    <b v="0"/>
    <s v="1161473834660143104"/>
    <s v="Tweet"/>
    <n v="0"/>
    <n v="0"/>
    <m/>
    <m/>
    <m/>
    <m/>
    <m/>
    <m/>
    <m/>
    <m/>
    <n v="43"/>
    <s v="1"/>
    <s v="1"/>
    <n v="1"/>
    <n v="10"/>
    <n v="0"/>
    <n v="0"/>
    <n v="0"/>
    <n v="0"/>
    <n v="9"/>
    <n v="90"/>
    <n v="10"/>
  </r>
  <r>
    <s v="execedcourses"/>
    <s v="execedcourses"/>
    <m/>
    <m/>
    <m/>
    <m/>
    <m/>
    <m/>
    <m/>
    <m/>
    <s v="No"/>
    <n v="83"/>
    <m/>
    <m/>
    <x v="0"/>
    <d v="2019-08-14T06:27:15.000"/>
    <s v="Great #execed course by Indian Institute of Management Calcutta on #Business Analytics: https://t.co/6GmVQnw5Xd"/>
    <s v="http://po.st/scms/OrMCe04Lcp0lOFmbAka8Um6V2jAD7SYdZTjvhHbnYZ0lOA/LAVCSM"/>
    <s v="po.st"/>
    <x v="30"/>
    <m/>
    <s v="http://pbs.twimg.com/profile_images/720701486418784257/ScrgFKdc_normal.jpg"/>
    <x v="75"/>
    <s v="https://twitter.com/#!/execedcourses/status/1161524667666042880"/>
    <m/>
    <m/>
    <s v="1161524667666042880"/>
    <m/>
    <b v="0"/>
    <n v="1"/>
    <s v=""/>
    <b v="0"/>
    <s v="en"/>
    <m/>
    <s v=""/>
    <b v="0"/>
    <n v="0"/>
    <s v=""/>
    <s v="ExecEd Navigator"/>
    <b v="0"/>
    <s v="1161524667666042880"/>
    <s v="Tweet"/>
    <n v="0"/>
    <n v="0"/>
    <m/>
    <m/>
    <m/>
    <m/>
    <m/>
    <m/>
    <m/>
    <m/>
    <n v="43"/>
    <s v="1"/>
    <s v="1"/>
    <n v="1"/>
    <n v="8.333333333333334"/>
    <n v="0"/>
    <n v="0"/>
    <n v="0"/>
    <n v="0"/>
    <n v="11"/>
    <n v="91.66666666666667"/>
    <n v="12"/>
  </r>
  <r>
    <s v="execedcourses"/>
    <s v="execedcourses"/>
    <m/>
    <m/>
    <m/>
    <m/>
    <m/>
    <m/>
    <m/>
    <m/>
    <s v="No"/>
    <n v="84"/>
    <m/>
    <m/>
    <x v="0"/>
    <d v="2019-08-14T12:05:17.000"/>
    <s v="Great #execed course by E. J. Ourso College of Business on #Leadership: https://t.co/aiNHXBqghH"/>
    <s v="http://po.st/scms/OrMCe04Lcp0lOFmbAka8Um6V2jAD7SYdZTjvhHbnYZ0lOA/SBIuuj"/>
    <s v="po.st"/>
    <x v="25"/>
    <m/>
    <s v="http://pbs.twimg.com/profile_images/720701486418784257/ScrgFKdc_normal.jpg"/>
    <x v="76"/>
    <s v="https://twitter.com/#!/execedcourses/status/1161609736795459584"/>
    <m/>
    <m/>
    <s v="1161609736795459584"/>
    <m/>
    <b v="0"/>
    <n v="0"/>
    <s v=""/>
    <b v="0"/>
    <s v="en"/>
    <m/>
    <s v=""/>
    <b v="0"/>
    <n v="0"/>
    <s v=""/>
    <s v="ExecEd Navigator"/>
    <b v="0"/>
    <s v="1161609736795459584"/>
    <s v="Tweet"/>
    <n v="0"/>
    <n v="0"/>
    <m/>
    <m/>
    <m/>
    <m/>
    <m/>
    <m/>
    <m/>
    <m/>
    <n v="43"/>
    <s v="1"/>
    <s v="1"/>
    <n v="1"/>
    <n v="8.333333333333334"/>
    <n v="0"/>
    <n v="0"/>
    <n v="0"/>
    <n v="0"/>
    <n v="11"/>
    <n v="91.66666666666667"/>
    <n v="12"/>
  </r>
  <r>
    <s v="execedcourses"/>
    <s v="execedcourses"/>
    <m/>
    <m/>
    <m/>
    <m/>
    <m/>
    <m/>
    <m/>
    <m/>
    <s v="No"/>
    <n v="85"/>
    <m/>
    <m/>
    <x v="0"/>
    <d v="2019-08-15T13:13:23.000"/>
    <s v="Improve your Business Analytics skills w/ Digital Strategy and Analytics https://t.co/LNywe0fk1s #execed"/>
    <s v="http://po.st/scms/OrMCe04Lcp0lOFmbAka8Um6V2jAD7SYdZTjvhHbnYZ0lOA/UMcKYv"/>
    <s v="po.st"/>
    <x v="15"/>
    <m/>
    <s v="http://pbs.twimg.com/profile_images/720701486418784257/ScrgFKdc_normal.jpg"/>
    <x v="77"/>
    <s v="https://twitter.com/#!/execedcourses/status/1161989263816216581"/>
    <m/>
    <m/>
    <s v="1161989263816216581"/>
    <m/>
    <b v="0"/>
    <n v="0"/>
    <s v=""/>
    <b v="0"/>
    <s v="en"/>
    <m/>
    <s v=""/>
    <b v="0"/>
    <n v="0"/>
    <s v=""/>
    <s v="ExecEd Navigator"/>
    <b v="0"/>
    <s v="1161989263816216581"/>
    <s v="Tweet"/>
    <n v="0"/>
    <n v="0"/>
    <m/>
    <m/>
    <m/>
    <m/>
    <m/>
    <m/>
    <m/>
    <m/>
    <n v="43"/>
    <s v="1"/>
    <s v="1"/>
    <n v="1"/>
    <n v="9.090909090909092"/>
    <n v="0"/>
    <n v="0"/>
    <n v="0"/>
    <n v="0"/>
    <n v="10"/>
    <n v="90.9090909090909"/>
    <n v="11"/>
  </r>
  <r>
    <s v="execedcourses"/>
    <s v="execedcourses"/>
    <m/>
    <m/>
    <m/>
    <m/>
    <m/>
    <m/>
    <m/>
    <m/>
    <s v="No"/>
    <n v="86"/>
    <m/>
    <m/>
    <x v="0"/>
    <d v="2019-08-15T16:11:24.000"/>
    <s v="New #execed Strategy course by MIT Sloan School of Management: https://t.co/vNvU59mtAI"/>
    <s v="http://po.st/scms/OrMCe04Lcp0lOFmbAka8Um6V2jAD7SYdZTjvhHbnYZ0lOA/ookiSO"/>
    <s v="po.st"/>
    <x v="15"/>
    <m/>
    <s v="http://pbs.twimg.com/profile_images/720701486418784257/ScrgFKdc_normal.jpg"/>
    <x v="78"/>
    <s v="https://twitter.com/#!/execedcourses/status/1162034061755314182"/>
    <m/>
    <m/>
    <s v="1162034061755314182"/>
    <m/>
    <b v="0"/>
    <n v="1"/>
    <s v=""/>
    <b v="0"/>
    <s v="en"/>
    <m/>
    <s v=""/>
    <b v="0"/>
    <n v="1"/>
    <s v=""/>
    <s v="ExecEd Navigator"/>
    <b v="0"/>
    <s v="1162034061755314182"/>
    <s v="Tweet"/>
    <n v="0"/>
    <n v="0"/>
    <m/>
    <m/>
    <m/>
    <m/>
    <m/>
    <m/>
    <m/>
    <m/>
    <n v="43"/>
    <s v="1"/>
    <s v="1"/>
    <n v="0"/>
    <n v="0"/>
    <n v="0"/>
    <n v="0"/>
    <n v="0"/>
    <n v="0"/>
    <n v="10"/>
    <n v="100"/>
    <n v="10"/>
  </r>
  <r>
    <s v="execedcourses"/>
    <s v="execedcourses"/>
    <m/>
    <m/>
    <m/>
    <m/>
    <m/>
    <m/>
    <m/>
    <m/>
    <s v="No"/>
    <n v="87"/>
    <m/>
    <m/>
    <x v="0"/>
    <d v="2019-08-15T19:27:25.000"/>
    <s v="New #execed Human Resources course by Bellarmine University: https://t.co/RnMQxLJRMu"/>
    <s v="http://po.st/scms/OrMCe04Lcp0lOFmbAka8Um6V2jAD7SYdZTjvhHbnYZ0lOA/ScKsJO"/>
    <s v="po.st"/>
    <x v="15"/>
    <m/>
    <s v="http://pbs.twimg.com/profile_images/720701486418784257/ScrgFKdc_normal.jpg"/>
    <x v="79"/>
    <s v="https://twitter.com/#!/execedcourses/status/1162083392365580288"/>
    <m/>
    <m/>
    <s v="1162083392365580288"/>
    <m/>
    <b v="0"/>
    <n v="0"/>
    <s v=""/>
    <b v="0"/>
    <s v="en"/>
    <m/>
    <s v=""/>
    <b v="0"/>
    <n v="0"/>
    <s v=""/>
    <s v="ExecEd Navigator"/>
    <b v="0"/>
    <s v="1162083392365580288"/>
    <s v="Tweet"/>
    <n v="0"/>
    <n v="0"/>
    <m/>
    <m/>
    <m/>
    <m/>
    <m/>
    <m/>
    <m/>
    <m/>
    <n v="43"/>
    <s v="1"/>
    <s v="1"/>
    <n v="0"/>
    <n v="0"/>
    <n v="0"/>
    <n v="0"/>
    <n v="0"/>
    <n v="0"/>
    <n v="8"/>
    <n v="100"/>
    <n v="8"/>
  </r>
  <r>
    <s v="execedcourses"/>
    <s v="execedcourses"/>
    <m/>
    <m/>
    <m/>
    <m/>
    <m/>
    <m/>
    <m/>
    <m/>
    <s v="No"/>
    <n v="88"/>
    <m/>
    <m/>
    <x v="0"/>
    <d v="2019-08-15T21:11:26.000"/>
    <s v="Great #execed course by Coles College of Business on #Women's Leadership: https://t.co/2JkzwWcEt2"/>
    <s v="http://po.st/scms/OrMCe04Lcp0lOFmbAka8Um6V2jAD7SYdZTjvhHbnYZ0lOA/SC9LuR"/>
    <s v="po.st"/>
    <x v="26"/>
    <m/>
    <s v="http://pbs.twimg.com/profile_images/720701486418784257/ScrgFKdc_normal.jpg"/>
    <x v="80"/>
    <s v="https://twitter.com/#!/execedcourses/status/1162109566634512384"/>
    <m/>
    <m/>
    <s v="1162109566634512384"/>
    <m/>
    <b v="0"/>
    <n v="0"/>
    <s v=""/>
    <b v="0"/>
    <s v="en"/>
    <m/>
    <s v=""/>
    <b v="0"/>
    <n v="0"/>
    <s v=""/>
    <s v="ExecEd Navigator"/>
    <b v="0"/>
    <s v="1162109566634512384"/>
    <s v="Tweet"/>
    <n v="0"/>
    <n v="0"/>
    <m/>
    <m/>
    <m/>
    <m/>
    <m/>
    <m/>
    <m/>
    <m/>
    <n v="43"/>
    <s v="1"/>
    <s v="1"/>
    <n v="1"/>
    <n v="9.090909090909092"/>
    <n v="0"/>
    <n v="0"/>
    <n v="0"/>
    <n v="0"/>
    <n v="10"/>
    <n v="90.9090909090909"/>
    <n v="11"/>
  </r>
  <r>
    <s v="execedcourses"/>
    <s v="execedcourses"/>
    <m/>
    <m/>
    <m/>
    <m/>
    <m/>
    <m/>
    <m/>
    <m/>
    <s v="No"/>
    <n v="89"/>
    <m/>
    <m/>
    <x v="0"/>
    <d v="2019-08-16T09:11:29.000"/>
    <s v="New #execed Leadership course by Center For Creative Leadership: https://t.co/OYe08bfDDJ"/>
    <s v="http://po.st/scms/OrMCe04Lcp0lOFmbAka8Um6V2jAD7SYdZTjvhHbnYZ0lOA/ghC8bD"/>
    <s v="po.st"/>
    <x v="15"/>
    <m/>
    <s v="http://pbs.twimg.com/profile_images/720701486418784257/ScrgFKdc_normal.jpg"/>
    <x v="81"/>
    <s v="https://twitter.com/#!/execedcourses/status/1162290773166972928"/>
    <m/>
    <m/>
    <s v="1162290773166972928"/>
    <m/>
    <b v="0"/>
    <n v="0"/>
    <s v=""/>
    <b v="0"/>
    <s v="en"/>
    <m/>
    <s v=""/>
    <b v="0"/>
    <n v="0"/>
    <s v=""/>
    <s v="ExecEd Navigator"/>
    <b v="0"/>
    <s v="1162290773166972928"/>
    <s v="Tweet"/>
    <n v="0"/>
    <n v="0"/>
    <m/>
    <m/>
    <m/>
    <m/>
    <m/>
    <m/>
    <m/>
    <m/>
    <n v="43"/>
    <s v="1"/>
    <s v="1"/>
    <n v="1"/>
    <n v="11.11111111111111"/>
    <n v="0"/>
    <n v="0"/>
    <n v="0"/>
    <n v="0"/>
    <n v="8"/>
    <n v="88.88888888888889"/>
    <n v="9"/>
  </r>
  <r>
    <s v="execedcourses"/>
    <s v="execedcourses"/>
    <m/>
    <m/>
    <m/>
    <m/>
    <m/>
    <m/>
    <m/>
    <m/>
    <s v="No"/>
    <n v="90"/>
    <m/>
    <m/>
    <x v="0"/>
    <d v="2019-08-16T14:05:31.000"/>
    <s v="Great #execed course by Carey Business School on #Leadership: https://t.co/g5TZcRXHAI"/>
    <s v="http://po.st/scms/OrMCe04Lcp0lOFmbAka8Um6V2jAD7SYdZTjvhHbnYZ0lOA/Stjy7l"/>
    <s v="po.st"/>
    <x v="25"/>
    <m/>
    <s v="http://pbs.twimg.com/profile_images/720701486418784257/ScrgFKdc_normal.jpg"/>
    <x v="82"/>
    <s v="https://twitter.com/#!/execedcourses/status/1162364769849896960"/>
    <m/>
    <m/>
    <s v="1162364769849896960"/>
    <m/>
    <b v="0"/>
    <n v="0"/>
    <s v=""/>
    <b v="0"/>
    <s v="en"/>
    <m/>
    <s v=""/>
    <b v="0"/>
    <n v="0"/>
    <s v=""/>
    <s v="ExecEd Navigator"/>
    <b v="0"/>
    <s v="1162364769849896960"/>
    <s v="Tweet"/>
    <n v="0"/>
    <n v="0"/>
    <m/>
    <m/>
    <m/>
    <m/>
    <m/>
    <m/>
    <m/>
    <m/>
    <n v="43"/>
    <s v="1"/>
    <s v="1"/>
    <n v="1"/>
    <n v="11.11111111111111"/>
    <n v="0"/>
    <n v="0"/>
    <n v="0"/>
    <n v="0"/>
    <n v="8"/>
    <n v="88.88888888888889"/>
    <n v="9"/>
  </r>
  <r>
    <s v="execedcourses"/>
    <s v="execedcourses"/>
    <m/>
    <m/>
    <m/>
    <m/>
    <m/>
    <m/>
    <m/>
    <m/>
    <s v="No"/>
    <n v="91"/>
    <m/>
    <m/>
    <x v="0"/>
    <d v="2019-08-16T15:05:33.000"/>
    <s v="New #execed Leadership course by Alberta School of Business: https://t.co/DEWJeTBEIx"/>
    <s v="http://po.st/scms/OrMCe04Lcp0lOFmbAka8Um6V2jAD7SYdZTjvhHbnYZ0lOA/FaU2RF"/>
    <s v="po.st"/>
    <x v="15"/>
    <m/>
    <s v="http://pbs.twimg.com/profile_images/720701486418784257/ScrgFKdc_normal.jpg"/>
    <x v="83"/>
    <s v="https://twitter.com/#!/execedcourses/status/1162379875841277952"/>
    <m/>
    <m/>
    <s v="1162379875841277952"/>
    <m/>
    <b v="0"/>
    <n v="0"/>
    <s v=""/>
    <b v="0"/>
    <s v="en"/>
    <m/>
    <s v=""/>
    <b v="0"/>
    <n v="0"/>
    <s v=""/>
    <s v="ExecEd Navigator"/>
    <b v="0"/>
    <s v="1162379875841277952"/>
    <s v="Tweet"/>
    <n v="0"/>
    <n v="0"/>
    <m/>
    <m/>
    <m/>
    <m/>
    <m/>
    <m/>
    <m/>
    <m/>
    <n v="43"/>
    <s v="1"/>
    <s v="1"/>
    <n v="0"/>
    <n v="0"/>
    <n v="0"/>
    <n v="0"/>
    <n v="0"/>
    <n v="0"/>
    <n v="9"/>
    <n v="100"/>
    <n v="9"/>
  </r>
  <r>
    <s v="execedcourses"/>
    <s v="execedcourses"/>
    <m/>
    <m/>
    <m/>
    <m/>
    <m/>
    <m/>
    <m/>
    <m/>
    <s v="No"/>
    <n v="92"/>
    <m/>
    <m/>
    <x v="0"/>
    <d v="2019-08-16T20:05:33.000"/>
    <s v="Improve your Human Resources skills w/ Strategic Human Resource Management - India https://t.co/wxWq7frhS6 #execed"/>
    <s v="http://po.st/scms/OrMCe04Lcp0lOFmbAka8Um6V2jAD7SYdZTjvhHbnYZ0lOA/mEdTjA"/>
    <s v="po.st"/>
    <x v="15"/>
    <m/>
    <s v="http://pbs.twimg.com/profile_images/720701486418784257/ScrgFKdc_normal.jpg"/>
    <x v="84"/>
    <s v="https://twitter.com/#!/execedcourses/status/1162455377012592640"/>
    <m/>
    <m/>
    <s v="1162455377012592640"/>
    <m/>
    <b v="0"/>
    <n v="0"/>
    <s v=""/>
    <b v="0"/>
    <s v="en"/>
    <m/>
    <s v=""/>
    <b v="0"/>
    <n v="0"/>
    <s v=""/>
    <s v="ExecEd Navigator"/>
    <b v="0"/>
    <s v="1162455377012592640"/>
    <s v="Tweet"/>
    <n v="0"/>
    <n v="0"/>
    <m/>
    <m/>
    <m/>
    <m/>
    <m/>
    <m/>
    <m/>
    <m/>
    <n v="43"/>
    <s v="1"/>
    <s v="1"/>
    <n v="1"/>
    <n v="8.333333333333334"/>
    <n v="0"/>
    <n v="0"/>
    <n v="0"/>
    <n v="0"/>
    <n v="11"/>
    <n v="91.66666666666667"/>
    <n v="12"/>
  </r>
  <r>
    <s v="execedcourses"/>
    <s v="execedcourses"/>
    <m/>
    <m/>
    <m/>
    <m/>
    <m/>
    <m/>
    <m/>
    <m/>
    <s v="No"/>
    <n v="93"/>
    <m/>
    <m/>
    <x v="0"/>
    <d v="2019-08-16T22:13:32.000"/>
    <s v="Improve your Management skills w/ Developing Management Practice https://t.co/OIkk8KFC07 #execed"/>
    <s v="http://po.st/scms/OrMCe04Lcp0lOFmbAka8Um6V2jAD7SYdZTjvhHbnYZ0lOA/yt28VO"/>
    <s v="po.st"/>
    <x v="15"/>
    <m/>
    <s v="http://pbs.twimg.com/profile_images/720701486418784257/ScrgFKdc_normal.jpg"/>
    <x v="85"/>
    <s v="https://twitter.com/#!/execedcourses/status/1162487585240862721"/>
    <m/>
    <m/>
    <s v="1162487585240862721"/>
    <m/>
    <b v="0"/>
    <n v="0"/>
    <s v=""/>
    <b v="0"/>
    <s v="en"/>
    <m/>
    <s v=""/>
    <b v="0"/>
    <n v="0"/>
    <s v=""/>
    <s v="ExecEd Navigator"/>
    <b v="0"/>
    <s v="1162487585240862721"/>
    <s v="Tweet"/>
    <n v="0"/>
    <n v="0"/>
    <m/>
    <m/>
    <m/>
    <m/>
    <m/>
    <m/>
    <m/>
    <m/>
    <n v="43"/>
    <s v="1"/>
    <s v="1"/>
    <n v="1"/>
    <n v="11.11111111111111"/>
    <n v="0"/>
    <n v="0"/>
    <n v="0"/>
    <n v="0"/>
    <n v="8"/>
    <n v="88.88888888888889"/>
    <n v="9"/>
  </r>
  <r>
    <s v="execedcourses"/>
    <s v="execedcourses"/>
    <m/>
    <m/>
    <m/>
    <m/>
    <m/>
    <m/>
    <m/>
    <m/>
    <s v="No"/>
    <n v="94"/>
    <m/>
    <m/>
    <x v="0"/>
    <d v="2019-08-17T15:05:39.000"/>
    <s v="Great #execed course by Rotman School of Management on #Leadership: https://t.co/Cn6Hkja9Ed"/>
    <s v="http://po.st/scms/OrMCe04Lcp0lOFmbAka8Um6V2jAD7SYdZTjvhHbnYZ0lOA/ep7Kgz"/>
    <s v="po.st"/>
    <x v="25"/>
    <m/>
    <s v="http://pbs.twimg.com/profile_images/720701486418784257/ScrgFKdc_normal.jpg"/>
    <x v="86"/>
    <s v="https://twitter.com/#!/execedcourses/status/1162742288994279424"/>
    <m/>
    <m/>
    <s v="1162742288994279424"/>
    <m/>
    <b v="0"/>
    <n v="0"/>
    <s v=""/>
    <b v="0"/>
    <s v="en"/>
    <m/>
    <s v=""/>
    <b v="0"/>
    <n v="0"/>
    <s v=""/>
    <s v="ExecEd Navigator"/>
    <b v="0"/>
    <s v="1162742288994279424"/>
    <s v="Tweet"/>
    <n v="0"/>
    <n v="0"/>
    <m/>
    <m/>
    <m/>
    <m/>
    <m/>
    <m/>
    <m/>
    <m/>
    <n v="43"/>
    <s v="1"/>
    <s v="1"/>
    <n v="1"/>
    <n v="10"/>
    <n v="0"/>
    <n v="0"/>
    <n v="0"/>
    <n v="0"/>
    <n v="9"/>
    <n v="90"/>
    <n v="10"/>
  </r>
  <r>
    <s v="execedcourses"/>
    <s v="execedcourses"/>
    <m/>
    <m/>
    <m/>
    <m/>
    <m/>
    <m/>
    <m/>
    <m/>
    <s v="No"/>
    <n v="95"/>
    <m/>
    <m/>
    <x v="0"/>
    <d v="2019-08-17T20:05:39.000"/>
    <s v="New #execed Project Management course by Katz School of Business: https://t.co/gs3InQUM6I"/>
    <s v="http://po.st/scms/OrMCe04Lcp0lOFmbAka8Um6V2jAD7SYdZTjvhHbnYZ0lOA/De50QE"/>
    <s v="po.st"/>
    <x v="15"/>
    <m/>
    <s v="http://pbs.twimg.com/profile_images/720701486418784257/ScrgFKdc_normal.jpg"/>
    <x v="87"/>
    <s v="https://twitter.com/#!/execedcourses/status/1162817789242949632"/>
    <m/>
    <m/>
    <s v="1162817789242949632"/>
    <m/>
    <b v="0"/>
    <n v="0"/>
    <s v=""/>
    <b v="0"/>
    <s v="en"/>
    <m/>
    <s v=""/>
    <b v="0"/>
    <n v="0"/>
    <s v=""/>
    <s v="ExecEd Navigator"/>
    <b v="0"/>
    <s v="1162817789242949632"/>
    <s v="Tweet"/>
    <n v="0"/>
    <n v="0"/>
    <m/>
    <m/>
    <m/>
    <m/>
    <m/>
    <m/>
    <m/>
    <m/>
    <n v="43"/>
    <s v="1"/>
    <s v="1"/>
    <n v="0"/>
    <n v="0"/>
    <n v="0"/>
    <n v="0"/>
    <n v="0"/>
    <n v="0"/>
    <n v="10"/>
    <n v="100"/>
    <n v="10"/>
  </r>
  <r>
    <s v="execedcourses"/>
    <s v="execedcourses"/>
    <m/>
    <m/>
    <m/>
    <m/>
    <m/>
    <m/>
    <m/>
    <m/>
    <s v="No"/>
    <n v="96"/>
    <m/>
    <m/>
    <x v="0"/>
    <d v="2019-08-18T04:13:40.000"/>
    <s v="Great #execed course by Rotterdam School of Management on #Management: https://t.co/nhN9CLvM44"/>
    <s v="http://po.st/scms/OrMCe04Lcp0lOFmbAka8Um6V2jAD7SYdZTjvhHbnYZ0lOA/rkQ9go"/>
    <s v="po.st"/>
    <x v="27"/>
    <m/>
    <s v="http://pbs.twimg.com/profile_images/720701486418784257/ScrgFKdc_normal.jpg"/>
    <x v="88"/>
    <s v="https://twitter.com/#!/execedcourses/status/1162940603249725440"/>
    <m/>
    <m/>
    <s v="1162940603249725440"/>
    <m/>
    <b v="0"/>
    <n v="0"/>
    <s v=""/>
    <b v="0"/>
    <s v="en"/>
    <m/>
    <s v=""/>
    <b v="0"/>
    <n v="0"/>
    <s v=""/>
    <s v="ExecEd Navigator"/>
    <b v="0"/>
    <s v="1162940603249725440"/>
    <s v="Tweet"/>
    <n v="0"/>
    <n v="0"/>
    <m/>
    <m/>
    <m/>
    <m/>
    <m/>
    <m/>
    <m/>
    <m/>
    <n v="43"/>
    <s v="1"/>
    <s v="1"/>
    <n v="1"/>
    <n v="10"/>
    <n v="0"/>
    <n v="0"/>
    <n v="0"/>
    <n v="0"/>
    <n v="9"/>
    <n v="90"/>
    <n v="10"/>
  </r>
  <r>
    <s v="execedcourses"/>
    <s v="execedcourses"/>
    <m/>
    <m/>
    <m/>
    <m/>
    <m/>
    <m/>
    <m/>
    <m/>
    <s v="No"/>
    <n v="97"/>
    <m/>
    <m/>
    <x v="0"/>
    <d v="2019-08-18T15:05:45.000"/>
    <s v="Improve your Leadership skills w/ Leading High Performance Teams https://t.co/BDT3rW7ccn #execed"/>
    <s v="http://po.st/scms/OrMCe04Lcp0lOFmbAka8Um6V2jAD7SYdZTjvhHbnYZ0lOA/eXbd0Q"/>
    <s v="po.st"/>
    <x v="15"/>
    <m/>
    <s v="http://pbs.twimg.com/profile_images/720701486418784257/ScrgFKdc_normal.jpg"/>
    <x v="89"/>
    <s v="https://twitter.com/#!/execedcourses/status/1163104704022245382"/>
    <m/>
    <m/>
    <s v="1163104704022245382"/>
    <m/>
    <b v="0"/>
    <n v="0"/>
    <s v=""/>
    <b v="0"/>
    <s v="en"/>
    <m/>
    <s v=""/>
    <b v="0"/>
    <n v="0"/>
    <s v=""/>
    <s v="ExecEd Navigator"/>
    <b v="0"/>
    <s v="1163104704022245382"/>
    <s v="Tweet"/>
    <n v="0"/>
    <n v="0"/>
    <m/>
    <m/>
    <m/>
    <m/>
    <m/>
    <m/>
    <m/>
    <m/>
    <n v="43"/>
    <s v="1"/>
    <s v="1"/>
    <n v="2"/>
    <n v="20"/>
    <n v="0"/>
    <n v="0"/>
    <n v="0"/>
    <n v="0"/>
    <n v="8"/>
    <n v="80"/>
    <n v="10"/>
  </r>
  <r>
    <s v="execedcourses"/>
    <s v="execedcourses"/>
    <m/>
    <m/>
    <m/>
    <m/>
    <m/>
    <m/>
    <m/>
    <m/>
    <s v="No"/>
    <n v="98"/>
    <m/>
    <m/>
    <x v="0"/>
    <d v="2019-08-18T19:27:45.000"/>
    <s v="Improve your Globalization skills w/ Globalization: Strategies for Your Enterprise Online https://t.co/DIj7doqnbM #execed"/>
    <s v="http://po.st/scms/OrMCe04Lcp0lOFmbAka8Um6V2jAD7SYdZTjvhHbnYZ0lOA/eVPC3m"/>
    <s v="po.st"/>
    <x v="15"/>
    <m/>
    <s v="http://pbs.twimg.com/profile_images/720701486418784257/ScrgFKdc_normal.jpg"/>
    <x v="90"/>
    <s v="https://twitter.com/#!/execedcourses/status/1163170638216888320"/>
    <m/>
    <m/>
    <s v="1163170638216888320"/>
    <m/>
    <b v="0"/>
    <n v="0"/>
    <s v=""/>
    <b v="0"/>
    <s v="en"/>
    <m/>
    <s v=""/>
    <b v="0"/>
    <n v="0"/>
    <s v=""/>
    <s v="ExecEd Navigator"/>
    <b v="0"/>
    <s v="1163170638216888320"/>
    <s v="Tweet"/>
    <n v="0"/>
    <n v="0"/>
    <m/>
    <m/>
    <m/>
    <m/>
    <m/>
    <m/>
    <m/>
    <m/>
    <n v="43"/>
    <s v="1"/>
    <s v="1"/>
    <n v="1"/>
    <n v="8.333333333333334"/>
    <n v="0"/>
    <n v="0"/>
    <n v="0"/>
    <n v="0"/>
    <n v="11"/>
    <n v="91.66666666666667"/>
    <n v="12"/>
  </r>
  <r>
    <s v="execedcourses"/>
    <s v="execedcourses"/>
    <m/>
    <m/>
    <m/>
    <m/>
    <m/>
    <m/>
    <m/>
    <m/>
    <s v="No"/>
    <n v="99"/>
    <m/>
    <m/>
    <x v="0"/>
    <d v="2019-08-18T22:13:45.000"/>
    <s v="Great #execed course by IMD Business School on #Leadership: https://t.co/nEW5Ms3uWz"/>
    <s v="http://po.st/scms/OrMCe04Lcp0lOFmbAka8Um6V2jAD7SYdZTjvhHbnYZ0lOA/3oXoir"/>
    <s v="po.st"/>
    <x v="25"/>
    <m/>
    <s v="http://pbs.twimg.com/profile_images/720701486418784257/ScrgFKdc_normal.jpg"/>
    <x v="91"/>
    <s v="https://twitter.com/#!/execedcourses/status/1163212415388962816"/>
    <m/>
    <m/>
    <s v="1163212415388962816"/>
    <m/>
    <b v="0"/>
    <n v="0"/>
    <s v=""/>
    <b v="0"/>
    <s v="en"/>
    <m/>
    <s v=""/>
    <b v="0"/>
    <n v="0"/>
    <s v=""/>
    <s v="ExecEd Navigator"/>
    <b v="0"/>
    <s v="1163212415388962816"/>
    <s v="Tweet"/>
    <n v="0"/>
    <n v="0"/>
    <m/>
    <m/>
    <m/>
    <m/>
    <m/>
    <m/>
    <m/>
    <m/>
    <n v="43"/>
    <s v="1"/>
    <s v="1"/>
    <n v="1"/>
    <n v="11.11111111111111"/>
    <n v="0"/>
    <n v="0"/>
    <n v="0"/>
    <n v="0"/>
    <n v="8"/>
    <n v="88.88888888888889"/>
    <n v="9"/>
  </r>
  <r>
    <s v="execedcourses"/>
    <s v="execedcourses"/>
    <m/>
    <m/>
    <m/>
    <m/>
    <m/>
    <m/>
    <m/>
    <m/>
    <s v="No"/>
    <n v="100"/>
    <m/>
    <m/>
    <x v="0"/>
    <d v="2019-08-19T10:05:51.000"/>
    <s v="New #execed Business Analytics course by McCombs School of Business: https://t.co/Zj3Dy94i6j"/>
    <s v="http://po.st/scms/OrMCe04Lcp0lOFmbAka8Um6V2jAD7SYdZTjvhHbnYZ0lOA/YxIjka"/>
    <s v="po.st"/>
    <x v="15"/>
    <m/>
    <s v="http://pbs.twimg.com/profile_images/720701486418784257/ScrgFKdc_normal.jpg"/>
    <x v="92"/>
    <s v="https://twitter.com/#!/execedcourses/status/1163391618822500352"/>
    <m/>
    <m/>
    <s v="1163391618822500352"/>
    <m/>
    <b v="0"/>
    <n v="0"/>
    <s v=""/>
    <b v="0"/>
    <s v="en"/>
    <m/>
    <s v=""/>
    <b v="0"/>
    <n v="0"/>
    <s v=""/>
    <s v="ExecEd Navigator"/>
    <b v="0"/>
    <s v="1163391618822500352"/>
    <s v="Tweet"/>
    <n v="0"/>
    <n v="0"/>
    <m/>
    <m/>
    <m/>
    <m/>
    <m/>
    <m/>
    <m/>
    <m/>
    <n v="43"/>
    <s v="1"/>
    <s v="1"/>
    <n v="0"/>
    <n v="0"/>
    <n v="0"/>
    <n v="0"/>
    <n v="0"/>
    <n v="0"/>
    <n v="10"/>
    <n v="100"/>
    <n v="10"/>
  </r>
  <r>
    <s v="execedcourses"/>
    <s v="execedcourses"/>
    <m/>
    <m/>
    <m/>
    <m/>
    <m/>
    <m/>
    <m/>
    <m/>
    <s v="No"/>
    <n v="101"/>
    <m/>
    <m/>
    <x v="0"/>
    <d v="2019-08-19T17:27:51.000"/>
    <s v="New #execed Healthcare course by Indian Institute of Management Calcutta: https://t.co/mYovh3wasZ"/>
    <s v="http://po.st/scms/OrMCe04Lcp0lOFmbAka8Um6V2jAD7SYdZTjvhHbnYZ0lOA/z3nRca"/>
    <s v="po.st"/>
    <x v="15"/>
    <m/>
    <s v="http://pbs.twimg.com/profile_images/720701486418784257/ScrgFKdc_normal.jpg"/>
    <x v="93"/>
    <s v="https://twitter.com/#!/execedcourses/status/1163502853454880768"/>
    <m/>
    <m/>
    <s v="1163502853454880768"/>
    <m/>
    <b v="0"/>
    <n v="0"/>
    <s v=""/>
    <b v="0"/>
    <s v="en"/>
    <m/>
    <s v=""/>
    <b v="0"/>
    <n v="0"/>
    <s v=""/>
    <s v="ExecEd Navigator"/>
    <b v="0"/>
    <s v="1163502853454880768"/>
    <s v="Tweet"/>
    <n v="0"/>
    <n v="0"/>
    <m/>
    <m/>
    <m/>
    <m/>
    <m/>
    <m/>
    <m/>
    <m/>
    <n v="43"/>
    <s v="1"/>
    <s v="1"/>
    <n v="0"/>
    <n v="0"/>
    <n v="0"/>
    <n v="0"/>
    <n v="0"/>
    <n v="0"/>
    <n v="10"/>
    <n v="100"/>
    <n v="10"/>
  </r>
  <r>
    <s v="execedcourses"/>
    <s v="execedcourses"/>
    <m/>
    <m/>
    <m/>
    <m/>
    <m/>
    <m/>
    <m/>
    <m/>
    <s v="No"/>
    <n v="102"/>
    <m/>
    <m/>
    <x v="0"/>
    <d v="2019-08-19T21:11:52.000"/>
    <s v="New #execed Leadership course by Texas Executive Education: https://t.co/ljnjf092Kw"/>
    <s v="http://po.st/scms/OrMCe04Lcp0lOFmbAka8Um6V2jAD7SYdZTjvhHbnYZ0lOA/irtXab"/>
    <s v="po.st"/>
    <x v="15"/>
    <m/>
    <s v="http://pbs.twimg.com/profile_images/720701486418784257/ScrgFKdc_normal.jpg"/>
    <x v="94"/>
    <s v="https://twitter.com/#!/execedcourses/status/1163559226758709250"/>
    <m/>
    <m/>
    <s v="1163559226758709250"/>
    <m/>
    <b v="0"/>
    <n v="0"/>
    <s v=""/>
    <b v="0"/>
    <s v="en"/>
    <m/>
    <s v=""/>
    <b v="0"/>
    <n v="0"/>
    <s v=""/>
    <s v="ExecEd Navigator"/>
    <b v="0"/>
    <s v="1163559226758709250"/>
    <s v="Tweet"/>
    <n v="0"/>
    <n v="0"/>
    <m/>
    <m/>
    <m/>
    <m/>
    <m/>
    <m/>
    <m/>
    <m/>
    <n v="43"/>
    <s v="1"/>
    <s v="1"/>
    <n v="0"/>
    <n v="0"/>
    <n v="0"/>
    <n v="0"/>
    <n v="0"/>
    <n v="0"/>
    <n v="8"/>
    <n v="100"/>
    <n v="8"/>
  </r>
  <r>
    <s v="execedcourses"/>
    <s v="execedcourses"/>
    <m/>
    <m/>
    <m/>
    <m/>
    <m/>
    <m/>
    <m/>
    <m/>
    <s v="No"/>
    <n v="103"/>
    <m/>
    <m/>
    <x v="0"/>
    <d v="2019-08-20T15:05:58.000"/>
    <s v="Great #execed course by Harvard Medical School on #Healthcare: https://t.co/Al93MQuo5y"/>
    <s v="http://po.st/scms/OrMCe04Lcp0lOFmbAka8Um6V2jAD7SYdZTjvhHbnYZ0lOA/FfTD9I"/>
    <s v="po.st"/>
    <x v="24"/>
    <m/>
    <s v="http://pbs.twimg.com/profile_images/720701486418784257/ScrgFKdc_normal.jpg"/>
    <x v="95"/>
    <s v="https://twitter.com/#!/execedcourses/status/1163829534522667008"/>
    <m/>
    <m/>
    <s v="1163829534522667008"/>
    <m/>
    <b v="0"/>
    <n v="0"/>
    <s v=""/>
    <b v="0"/>
    <s v="en"/>
    <m/>
    <s v=""/>
    <b v="0"/>
    <n v="0"/>
    <s v=""/>
    <s v="ExecEd Navigator"/>
    <b v="0"/>
    <s v="1163829534522667008"/>
    <s v="Tweet"/>
    <n v="0"/>
    <n v="0"/>
    <m/>
    <m/>
    <m/>
    <m/>
    <m/>
    <m/>
    <m/>
    <m/>
    <n v="43"/>
    <s v="1"/>
    <s v="1"/>
    <n v="1"/>
    <n v="11.11111111111111"/>
    <n v="0"/>
    <n v="0"/>
    <n v="0"/>
    <n v="0"/>
    <n v="8"/>
    <n v="88.88888888888889"/>
    <n v="9"/>
  </r>
  <r>
    <s v="execedcourses"/>
    <s v="execedcourses"/>
    <m/>
    <m/>
    <m/>
    <m/>
    <m/>
    <m/>
    <m/>
    <m/>
    <s v="No"/>
    <n v="104"/>
    <m/>
    <m/>
    <x v="0"/>
    <d v="2019-08-21T05:14:00.000"/>
    <s v="New #execed Communication course by Schulich School of Business: https://t.co/Dr92El6iKI"/>
    <s v="http://po.st/scms/OrMCe04Lcp0lOFmbAka8Um6V2jAD7SYdZTjvhHbnYZ0lOA/bMLzr6"/>
    <s v="po.st"/>
    <x v="15"/>
    <m/>
    <s v="http://pbs.twimg.com/profile_images/720701486418784257/ScrgFKdc_normal.jpg"/>
    <x v="96"/>
    <s v="https://twitter.com/#!/execedcourses/status/1164042950554243078"/>
    <m/>
    <m/>
    <s v="1164042950554243078"/>
    <m/>
    <b v="0"/>
    <n v="0"/>
    <s v=""/>
    <b v="0"/>
    <s v="en"/>
    <m/>
    <s v=""/>
    <b v="0"/>
    <n v="0"/>
    <s v=""/>
    <s v="ExecEd Navigator"/>
    <b v="0"/>
    <s v="1164042950554243078"/>
    <s v="Tweet"/>
    <n v="0"/>
    <n v="0"/>
    <m/>
    <m/>
    <m/>
    <m/>
    <m/>
    <m/>
    <m/>
    <m/>
    <n v="43"/>
    <s v="1"/>
    <s v="1"/>
    <n v="0"/>
    <n v="0"/>
    <n v="0"/>
    <n v="0"/>
    <n v="0"/>
    <n v="0"/>
    <n v="9"/>
    <n v="100"/>
    <n v="9"/>
  </r>
  <r>
    <s v="execedcourses"/>
    <s v="execedcourses"/>
    <m/>
    <m/>
    <m/>
    <m/>
    <m/>
    <m/>
    <m/>
    <m/>
    <s v="No"/>
    <n v="105"/>
    <m/>
    <m/>
    <x v="0"/>
    <d v="2019-08-21T07:06:03.000"/>
    <s v="New #execed Leadership course by HEC Montreal: https://t.co/ubekyTI2YR"/>
    <s v="http://po.st/scms/OrMCe04Lcp0lOFmbAka8Um6V2jAD7SYdZTjvhHbnYZ0lOA/pV2N3j"/>
    <s v="po.st"/>
    <x v="15"/>
    <m/>
    <s v="http://pbs.twimg.com/profile_images/720701486418784257/ScrgFKdc_normal.jpg"/>
    <x v="97"/>
    <s v="https://twitter.com/#!/execedcourses/status/1164071145651314688"/>
    <m/>
    <m/>
    <s v="1164071145651314688"/>
    <m/>
    <b v="0"/>
    <n v="0"/>
    <s v=""/>
    <b v="0"/>
    <s v="en"/>
    <m/>
    <s v=""/>
    <b v="0"/>
    <n v="0"/>
    <s v=""/>
    <s v="ExecEd Navigator"/>
    <b v="0"/>
    <s v="1164071145651314688"/>
    <s v="Tweet"/>
    <n v="0"/>
    <n v="0"/>
    <m/>
    <m/>
    <m/>
    <m/>
    <m/>
    <m/>
    <m/>
    <m/>
    <n v="43"/>
    <s v="1"/>
    <s v="1"/>
    <n v="0"/>
    <n v="0"/>
    <n v="0"/>
    <n v="0"/>
    <n v="0"/>
    <n v="0"/>
    <n v="7"/>
    <n v="100"/>
    <n v="7"/>
  </r>
  <r>
    <s v="execedcourses"/>
    <s v="execedcourses"/>
    <m/>
    <m/>
    <m/>
    <m/>
    <m/>
    <m/>
    <m/>
    <m/>
    <s v="No"/>
    <n v="106"/>
    <m/>
    <m/>
    <x v="0"/>
    <d v="2019-08-21T15:06:04.000"/>
    <s v="Great #execed course by Frankfurt School of Finance &amp;amp; Management on #Finance: https://t.co/JEqUpCSrFo"/>
    <s v="http://po.st/scms/OrMCe04Lcp0lOFmbAka8Um6V2jAD7SYdZTjvhHbnYZ0lOA/ZcBQUC"/>
    <s v="po.st"/>
    <x v="28"/>
    <m/>
    <s v="http://pbs.twimg.com/profile_images/720701486418784257/ScrgFKdc_normal.jpg"/>
    <x v="98"/>
    <s v="https://twitter.com/#!/execedcourses/status/1164191948535554049"/>
    <m/>
    <m/>
    <s v="1164191948535554049"/>
    <m/>
    <b v="0"/>
    <n v="0"/>
    <s v=""/>
    <b v="0"/>
    <s v="en"/>
    <m/>
    <s v=""/>
    <b v="0"/>
    <n v="0"/>
    <s v=""/>
    <s v="ExecEd Navigator"/>
    <b v="0"/>
    <s v="1164191948535554049"/>
    <s v="Tweet"/>
    <n v="0"/>
    <n v="0"/>
    <m/>
    <m/>
    <m/>
    <m/>
    <m/>
    <m/>
    <m/>
    <m/>
    <n v="43"/>
    <s v="1"/>
    <s v="1"/>
    <n v="1"/>
    <n v="8.333333333333334"/>
    <n v="0"/>
    <n v="0"/>
    <n v="0"/>
    <n v="0"/>
    <n v="11"/>
    <n v="91.66666666666667"/>
    <n v="12"/>
  </r>
  <r>
    <s v="pivotcloud"/>
    <s v="ieexeceducation"/>
    <m/>
    <m/>
    <m/>
    <m/>
    <m/>
    <m/>
    <m/>
    <m/>
    <s v="No"/>
    <n v="107"/>
    <m/>
    <m/>
    <x v="1"/>
    <d v="2019-08-21T17:20:50.000"/>
    <s v="RT @IEExecEducation: How can small and medium-sized enterprises overcome the challenge of digital transformation? A change in strategy and…"/>
    <m/>
    <m/>
    <x v="2"/>
    <m/>
    <s v="http://pbs.twimg.com/profile_images/1040227290691653633/Z1g-upCw_normal.jpg"/>
    <x v="99"/>
    <s v="https://twitter.com/#!/pivotcloud/status/1164225863849783296"/>
    <m/>
    <m/>
    <s v="1164225863849783296"/>
    <m/>
    <b v="0"/>
    <n v="0"/>
    <s v=""/>
    <b v="0"/>
    <s v="en"/>
    <m/>
    <s v=""/>
    <b v="0"/>
    <n v="3"/>
    <s v="1164129799343955968"/>
    <s v="PCStwitterApp"/>
    <b v="0"/>
    <s v="1164129799343955968"/>
    <s v="Tweet"/>
    <n v="0"/>
    <n v="0"/>
    <m/>
    <m/>
    <m/>
    <m/>
    <m/>
    <m/>
    <m/>
    <m/>
    <n v="1"/>
    <s v="2"/>
    <s v="2"/>
    <n v="0"/>
    <n v="0"/>
    <n v="0"/>
    <n v="0"/>
    <n v="0"/>
    <n v="0"/>
    <n v="20"/>
    <n v="100"/>
    <n v="20"/>
  </r>
  <r>
    <s v="ieexeceducation"/>
    <s v="ieexeceducation"/>
    <m/>
    <m/>
    <m/>
    <m/>
    <m/>
    <m/>
    <m/>
    <m/>
    <s v="No"/>
    <n v="108"/>
    <m/>
    <m/>
    <x v="0"/>
    <d v="2019-08-08T10:59:00.000"/>
    <s v="The ability to express an idea is as important as the idea itself. Learn more about the four types of communication you should optimize to capture your audience’s attention and keep them engaged. https://t.co/WHK8bqxRb5_x000a__x000a_#IEExecutiveEducation | #ExecEd | #Communication https://t.co/QQDvnurcVx"/>
    <s v="https://www.ie.edu/insights/articles/communication-substance-and-form/"/>
    <s v="ie.edu"/>
    <x v="31"/>
    <s v="https://pbs.twimg.com/media/EBbmn2NW4AArIjx.jpg"/>
    <s v="https://pbs.twimg.com/media/EBbmn2NW4AArIjx.jpg"/>
    <x v="100"/>
    <s v="https://twitter.com/#!/ieexeceducation/status/1159418727592579072"/>
    <m/>
    <m/>
    <s v="1159418727592579072"/>
    <m/>
    <b v="0"/>
    <n v="0"/>
    <s v=""/>
    <b v="0"/>
    <s v="en"/>
    <m/>
    <s v=""/>
    <b v="0"/>
    <n v="0"/>
    <s v=""/>
    <s v="TweetDeck"/>
    <b v="0"/>
    <s v="1159418727592579072"/>
    <s v="Tweet"/>
    <n v="0"/>
    <n v="0"/>
    <m/>
    <m/>
    <m/>
    <m/>
    <m/>
    <m/>
    <m/>
    <m/>
    <n v="6"/>
    <s v="2"/>
    <s v="2"/>
    <n v="1"/>
    <n v="2.7027027027027026"/>
    <n v="0"/>
    <n v="0"/>
    <n v="0"/>
    <n v="0"/>
    <n v="36"/>
    <n v="97.29729729729729"/>
    <n v="37"/>
  </r>
  <r>
    <s v="ieexeceducation"/>
    <s v="ieexeceducation"/>
    <m/>
    <m/>
    <m/>
    <m/>
    <m/>
    <m/>
    <m/>
    <m/>
    <s v="No"/>
    <n v="109"/>
    <m/>
    <m/>
    <x v="0"/>
    <d v="2019-08-12T10:59:00.000"/>
    <s v="Project management offices work to close the gap between project planning and execution, turning words and targets into measurable achievements. Read more: https://t.co/2JXrPkGuoc_x000a__x000a_#IEExecutiveEducation | #ExecEd | #Management https://t.co/Khh998T8rR"/>
    <s v="https://www.ie.edu/insights/articles/strategies-from-words-to-deeds-thanks-to-pmos/"/>
    <s v="ie.edu"/>
    <x v="32"/>
    <s v="https://pbs.twimg.com/media/EBwL4FPX4AA30Ho.jpg"/>
    <s v="https://pbs.twimg.com/media/EBwL4FPX4AA30Ho.jpg"/>
    <x v="101"/>
    <s v="https://twitter.com/#!/ieexeceducation/status/1160868278937554944"/>
    <m/>
    <m/>
    <s v="1160868278937554944"/>
    <m/>
    <b v="0"/>
    <n v="0"/>
    <s v=""/>
    <b v="0"/>
    <s v="en"/>
    <m/>
    <s v=""/>
    <b v="0"/>
    <n v="1"/>
    <s v=""/>
    <s v="TweetDeck"/>
    <b v="0"/>
    <s v="1160868278937554944"/>
    <s v="Tweet"/>
    <n v="0"/>
    <n v="0"/>
    <m/>
    <m/>
    <m/>
    <m/>
    <m/>
    <m/>
    <m/>
    <m/>
    <n v="6"/>
    <s v="2"/>
    <s v="2"/>
    <n v="2"/>
    <n v="8"/>
    <n v="0"/>
    <n v="0"/>
    <n v="0"/>
    <n v="0"/>
    <n v="23"/>
    <n v="92"/>
    <n v="25"/>
  </r>
  <r>
    <s v="ieexeceducation"/>
    <s v="ieexeceducation"/>
    <m/>
    <m/>
    <m/>
    <m/>
    <m/>
    <m/>
    <m/>
    <m/>
    <s v="No"/>
    <n v="110"/>
    <m/>
    <m/>
    <x v="0"/>
    <d v="2019-08-14T10:59:00.000"/>
    <s v="You’ve probably heard of blockchain, but what exactly is it, and what is it not?_x000a__x000a_#IEExecutiveEducation | #ExecEd | #Blockchain https://t.co/ekUApX8AGt"/>
    <m/>
    <m/>
    <x v="33"/>
    <s v="https://pbs.twimg.com/ext_tw_video_thumb/1161182263784198144/pu/img/hkYofTTXRT75CEh8.jpg"/>
    <s v="https://pbs.twimg.com/ext_tw_video_thumb/1161182263784198144/pu/img/hkYofTTXRT75CEh8.jpg"/>
    <x v="102"/>
    <s v="https://twitter.com/#!/ieexeceducation/status/1161593054706335746"/>
    <m/>
    <m/>
    <s v="1161593054706335746"/>
    <m/>
    <b v="0"/>
    <n v="0"/>
    <s v=""/>
    <b v="0"/>
    <s v="en"/>
    <m/>
    <s v=""/>
    <b v="0"/>
    <n v="0"/>
    <s v=""/>
    <s v="TweetDeck"/>
    <b v="0"/>
    <s v="1161593054706335746"/>
    <s v="Tweet"/>
    <n v="0"/>
    <n v="0"/>
    <m/>
    <m/>
    <m/>
    <m/>
    <m/>
    <m/>
    <m/>
    <m/>
    <n v="6"/>
    <s v="2"/>
    <s v="2"/>
    <n v="0"/>
    <n v="0"/>
    <n v="0"/>
    <n v="0"/>
    <n v="0"/>
    <n v="0"/>
    <n v="19"/>
    <n v="100"/>
    <n v="19"/>
  </r>
  <r>
    <s v="ieexeceducation"/>
    <s v="ieexeceducation"/>
    <m/>
    <m/>
    <m/>
    <m/>
    <m/>
    <m/>
    <m/>
    <m/>
    <s v="No"/>
    <n v="111"/>
    <m/>
    <m/>
    <x v="0"/>
    <d v="2019-08-19T11:00:33.000"/>
    <s v="We all seek greater meaning in our lives and careers, but how exactly can we find it? Step one is moving out of our comfort zone. See what comes next: https://t.co/5Kgm1u4fDZ_x000a__x000a_#IEExecutiveEducation | #ExecEd | #Challenges https://t.co/Yi1uI9jMtL"/>
    <s v="https://www.ie.edu/insights/articles/transformation-with-purpose-through-striving-and-stretching/"/>
    <s v="ie.edu"/>
    <x v="34"/>
    <s v="https://pbs.twimg.com/media/ECU_Bu1X4AAqkiF.jpg"/>
    <s v="https://pbs.twimg.com/media/ECU_Bu1X4AAqkiF.jpg"/>
    <x v="103"/>
    <s v="https://twitter.com/#!/ieexeceducation/status/1163405386776567808"/>
    <m/>
    <m/>
    <s v="1163405386776567808"/>
    <m/>
    <b v="0"/>
    <n v="0"/>
    <s v=""/>
    <b v="0"/>
    <s v="en"/>
    <m/>
    <s v=""/>
    <b v="0"/>
    <n v="0"/>
    <s v=""/>
    <s v="TweetDeck"/>
    <b v="0"/>
    <s v="1163405386776567808"/>
    <s v="Tweet"/>
    <n v="0"/>
    <n v="0"/>
    <m/>
    <m/>
    <m/>
    <m/>
    <m/>
    <m/>
    <m/>
    <m/>
    <n v="6"/>
    <s v="2"/>
    <s v="2"/>
    <n v="1"/>
    <n v="3.0303030303030303"/>
    <n v="0"/>
    <n v="0"/>
    <n v="0"/>
    <n v="0"/>
    <n v="32"/>
    <n v="96.96969696969697"/>
    <n v="33"/>
  </r>
  <r>
    <s v="ieexeceducation"/>
    <s v="ieexeceducation"/>
    <m/>
    <m/>
    <m/>
    <m/>
    <m/>
    <m/>
    <m/>
    <m/>
    <s v="No"/>
    <n v="112"/>
    <m/>
    <m/>
    <x v="0"/>
    <d v="2019-08-20T10:59:00.000"/>
    <s v="¿Puede una compañía ser rentable y no ser viable? ¿Y viceversa? El profesor del Advanced Management Program Manuel Romera nos lo cuenta en el siguiente vídeo._x000a__x000a_#IEExecutiveEducation | #ExecEd | #Viabilidad | #Rentabilidad https://t.co/oEmVf7wUZf"/>
    <m/>
    <m/>
    <x v="35"/>
    <s v="https://pbs.twimg.com/ext_tw_video_thumb/1163735264189132800/pu/img/BqXhcE_VLdD_ooS0.jpg"/>
    <s v="https://pbs.twimg.com/ext_tw_video_thumb/1163735264189132800/pu/img/BqXhcE_VLdD_ooS0.jpg"/>
    <x v="104"/>
    <s v="https://twitter.com/#!/ieexeceducation/status/1163767381770063872"/>
    <m/>
    <m/>
    <s v="1163767381770063872"/>
    <m/>
    <b v="0"/>
    <n v="1"/>
    <s v=""/>
    <b v="0"/>
    <s v="es"/>
    <m/>
    <s v=""/>
    <b v="0"/>
    <n v="2"/>
    <s v=""/>
    <s v="TweetDeck"/>
    <b v="0"/>
    <s v="1163767381770063872"/>
    <s v="Tweet"/>
    <n v="0"/>
    <n v="0"/>
    <m/>
    <m/>
    <m/>
    <m/>
    <m/>
    <m/>
    <m/>
    <m/>
    <n v="6"/>
    <s v="2"/>
    <s v="2"/>
    <n v="1"/>
    <n v="3.3333333333333335"/>
    <n v="0"/>
    <n v="0"/>
    <n v="0"/>
    <n v="0"/>
    <n v="29"/>
    <n v="96.66666666666667"/>
    <n v="30"/>
  </r>
  <r>
    <s v="ieexeceducation"/>
    <s v="ieexeceducation"/>
    <m/>
    <m/>
    <m/>
    <m/>
    <m/>
    <m/>
    <m/>
    <m/>
    <s v="No"/>
    <n v="113"/>
    <m/>
    <m/>
    <x v="0"/>
    <d v="2019-08-21T10:59:07.000"/>
    <s v="How can small and medium-sized enterprises overcome the challenge of digital transformation? A change in strategy and mindset is needed. Take a look at our Ten Commandments for SMEs! _x000a__x000a_#IEExecutiveEducation | #ExecEd | #DigitalTransformation https://t.co/c3OcLa3MxL"/>
    <m/>
    <m/>
    <x v="36"/>
    <s v="https://pbs.twimg.com/ext_tw_video_thumb/1164129612491894784/pu/img/LO6BPdmCoBMtDmWK.jpg"/>
    <s v="https://pbs.twimg.com/ext_tw_video_thumb/1164129612491894784/pu/img/LO6BPdmCoBMtDmWK.jpg"/>
    <x v="105"/>
    <s v="https://twitter.com/#!/ieexeceducation/status/1164129799343955968"/>
    <m/>
    <m/>
    <s v="1164129799343955968"/>
    <m/>
    <b v="0"/>
    <n v="3"/>
    <s v=""/>
    <b v="0"/>
    <s v="en"/>
    <m/>
    <s v=""/>
    <b v="0"/>
    <n v="0"/>
    <s v=""/>
    <s v="TweetDeck"/>
    <b v="0"/>
    <s v="1164129799343955968"/>
    <s v="Tweet"/>
    <n v="0"/>
    <n v="0"/>
    <m/>
    <m/>
    <m/>
    <m/>
    <m/>
    <m/>
    <m/>
    <m/>
    <n v="6"/>
    <s v="2"/>
    <s v="2"/>
    <n v="0"/>
    <n v="0"/>
    <n v="0"/>
    <n v="0"/>
    <n v="0"/>
    <n v="0"/>
    <n v="33"/>
    <n v="100"/>
    <n v="33"/>
  </r>
  <r>
    <s v="lnhuka"/>
    <s v="ieexeceducation"/>
    <m/>
    <m/>
    <m/>
    <m/>
    <m/>
    <m/>
    <m/>
    <m/>
    <s v="No"/>
    <n v="114"/>
    <m/>
    <m/>
    <x v="1"/>
    <d v="2019-08-21T17:24:01.000"/>
    <s v="RT @IEExecEducation: How can small and medium-sized enterprises overcome the challenge of digital transformation? A change in strategy and…"/>
    <m/>
    <m/>
    <x v="2"/>
    <m/>
    <s v="http://pbs.twimg.com/profile_images/1081944172289056769/stYk-XHr_normal.jpg"/>
    <x v="106"/>
    <s v="https://twitter.com/#!/lnhuka/status/1164226664659861510"/>
    <m/>
    <m/>
    <s v="1164226664659861510"/>
    <m/>
    <b v="0"/>
    <n v="0"/>
    <s v=""/>
    <b v="0"/>
    <s v="en"/>
    <m/>
    <s v=""/>
    <b v="0"/>
    <n v="3"/>
    <s v="1164129799343955968"/>
    <s v="Twitter for Android"/>
    <b v="0"/>
    <s v="1164129799343955968"/>
    <s v="Tweet"/>
    <n v="0"/>
    <n v="0"/>
    <m/>
    <m/>
    <m/>
    <m/>
    <m/>
    <m/>
    <m/>
    <m/>
    <n v="1"/>
    <s v="2"/>
    <s v="2"/>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1">
    <i>
      <x v="1"/>
    </i>
    <i r="1">
      <x v="8"/>
    </i>
    <i r="2">
      <x v="214"/>
    </i>
    <i r="3">
      <x v="8"/>
    </i>
    <i r="2">
      <x v="216"/>
    </i>
    <i r="3">
      <x v="2"/>
    </i>
    <i r="2">
      <x v="218"/>
    </i>
    <i r="3">
      <x v="13"/>
    </i>
    <i r="2">
      <x v="220"/>
    </i>
    <i r="3">
      <x v="10"/>
    </i>
    <i r="3">
      <x v="13"/>
    </i>
    <i r="2">
      <x v="221"/>
    </i>
    <i r="3">
      <x v="2"/>
    </i>
    <i r="3">
      <x v="10"/>
    </i>
    <i r="3">
      <x v="11"/>
    </i>
    <i r="3">
      <x v="19"/>
    </i>
    <i r="3">
      <x v="24"/>
    </i>
    <i r="2">
      <x v="222"/>
    </i>
    <i r="3">
      <x v="5"/>
    </i>
    <i r="3">
      <x v="9"/>
    </i>
    <i r="3">
      <x v="14"/>
    </i>
    <i r="3">
      <x v="22"/>
    </i>
    <i r="3">
      <x v="24"/>
    </i>
    <i r="2">
      <x v="223"/>
    </i>
    <i r="3">
      <x v="4"/>
    </i>
    <i r="3">
      <x v="11"/>
    </i>
    <i r="3">
      <x v="18"/>
    </i>
    <i r="2">
      <x v="224"/>
    </i>
    <i r="3">
      <x v="6"/>
    </i>
    <i r="3">
      <x v="9"/>
    </i>
    <i r="3">
      <x v="20"/>
    </i>
    <i r="2">
      <x v="225"/>
    </i>
    <i r="3">
      <x v="3"/>
    </i>
    <i r="3">
      <x v="4"/>
    </i>
    <i r="3">
      <x v="9"/>
    </i>
    <i r="3">
      <x v="11"/>
    </i>
    <i r="3">
      <x v="12"/>
    </i>
    <i r="3">
      <x v="19"/>
    </i>
    <i r="3">
      <x v="20"/>
    </i>
    <i r="3">
      <x v="24"/>
    </i>
    <i r="2">
      <x v="226"/>
    </i>
    <i r="3">
      <x v="10"/>
    </i>
    <i r="3">
      <x v="13"/>
    </i>
    <i r="3">
      <x v="18"/>
    </i>
    <i r="3">
      <x v="19"/>
    </i>
    <i r="3">
      <x v="20"/>
    </i>
    <i r="3">
      <x v="22"/>
    </i>
    <i r="2">
      <x v="227"/>
    </i>
    <i r="3">
      <x v="1"/>
    </i>
    <i r="3">
      <x v="2"/>
    </i>
    <i r="3">
      <x v="4"/>
    </i>
    <i r="3">
      <x v="7"/>
    </i>
    <i r="3">
      <x v="8"/>
    </i>
    <i r="3">
      <x v="10"/>
    </i>
    <i r="3">
      <x v="11"/>
    </i>
    <i r="3">
      <x v="13"/>
    </i>
    <i r="3">
      <x v="14"/>
    </i>
    <i r="3">
      <x v="15"/>
    </i>
    <i r="3">
      <x v="20"/>
    </i>
    <i r="3">
      <x v="21"/>
    </i>
    <i r="2">
      <x v="228"/>
    </i>
    <i r="3">
      <x v="10"/>
    </i>
    <i r="3">
      <x v="14"/>
    </i>
    <i r="3">
      <x v="17"/>
    </i>
    <i r="3">
      <x v="18"/>
    </i>
    <i r="3">
      <x v="20"/>
    </i>
    <i r="3">
      <x v="22"/>
    </i>
    <i r="2">
      <x v="229"/>
    </i>
    <i r="3">
      <x v="8"/>
    </i>
    <i r="3">
      <x v="9"/>
    </i>
    <i r="3">
      <x v="10"/>
    </i>
    <i r="3">
      <x v="13"/>
    </i>
    <i r="3">
      <x v="15"/>
    </i>
    <i r="3">
      <x v="16"/>
    </i>
    <i r="3">
      <x v="18"/>
    </i>
    <i r="3">
      <x v="21"/>
    </i>
    <i r="3">
      <x v="23"/>
    </i>
    <i r="2">
      <x v="230"/>
    </i>
    <i r="3">
      <x v="16"/>
    </i>
    <i r="3">
      <x v="18"/>
    </i>
    <i r="3">
      <x v="21"/>
    </i>
    <i r="2">
      <x v="231"/>
    </i>
    <i r="3">
      <x v="5"/>
    </i>
    <i r="3">
      <x v="16"/>
    </i>
    <i r="3">
      <x v="20"/>
    </i>
    <i r="3">
      <x v="23"/>
    </i>
    <i r="2">
      <x v="232"/>
    </i>
    <i r="3">
      <x v="8"/>
    </i>
    <i r="3">
      <x v="11"/>
    </i>
    <i r="3">
      <x v="12"/>
    </i>
    <i r="3">
      <x v="18"/>
    </i>
    <i r="3">
      <x v="22"/>
    </i>
    <i r="2">
      <x v="233"/>
    </i>
    <i r="3">
      <x v="6"/>
    </i>
    <i r="3">
      <x v="11"/>
    </i>
    <i r="3">
      <x v="14"/>
    </i>
    <i r="3">
      <x v="15"/>
    </i>
    <i r="3">
      <x v="16"/>
    </i>
    <i r="3">
      <x v="21"/>
    </i>
    <i r="2">
      <x v="234"/>
    </i>
    <i r="3">
      <x v="6"/>
    </i>
    <i r="3">
      <x v="7"/>
    </i>
    <i r="3">
      <x v="8"/>
    </i>
    <i r="3">
      <x v="9"/>
    </i>
    <i r="3">
      <x v="10"/>
    </i>
    <i r="3">
      <x v="11"/>
    </i>
    <i r="3">
      <x v="15"/>
    </i>
    <i r="3">
      <x v="16"/>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7">
        <i x="6" s="1"/>
        <i x="5" s="1"/>
        <i x="12" s="1"/>
        <i x="18" s="1"/>
        <i x="15" s="1"/>
        <i x="30" s="1"/>
        <i x="20" s="1"/>
        <i x="13" s="1"/>
        <i x="28" s="1"/>
        <i x="10" s="1"/>
        <i x="24" s="1"/>
        <i x="19" s="1"/>
        <i x="8" s="1"/>
        <i x="25" s="1"/>
        <i x="4" s="1"/>
        <i x="27" s="1"/>
        <i x="17" s="1"/>
        <i x="29" s="1"/>
        <i x="0" s="1"/>
        <i x="23" s="1"/>
        <i x="3" s="1"/>
        <i x="26" s="1"/>
        <i x="7" s="1"/>
        <i x="33" s="1"/>
        <i x="34" s="1"/>
        <i x="31" s="1"/>
        <i x="36" s="1"/>
        <i x="32" s="1"/>
        <i x="35" s="1"/>
        <i x="9" s="1"/>
        <i x="1" s="1"/>
        <i x="16" s="1"/>
        <i x="11" s="1"/>
        <i x="14" s="1"/>
        <i x="22" s="1"/>
        <i x="2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4" totalsRowShown="0" headerRowDxfId="496" dataDxfId="495">
  <autoFilter ref="A2:BL114"/>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223" dataDxfId="222">
  <autoFilter ref="A69:V7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76" dataDxfId="175">
  <autoFilter ref="A82:V9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27" totalsRowShown="0" headerRowDxfId="141" dataDxfId="140">
  <autoFilter ref="A1:G52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6" totalsRowShown="0" headerRowDxfId="443" dataDxfId="442">
  <autoFilter ref="A2:BS56"/>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11" totalsRowShown="0" headerRowDxfId="132" dataDxfId="131">
  <autoFilter ref="A1:L51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88" dataDxfId="87">
  <autoFilter ref="A2:C1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09" totalsRowShown="0" headerRowDxfId="64" dataDxfId="63">
  <autoFilter ref="A2:BL10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97" dataDxfId="396">
  <autoFilter ref="A1:C55"/>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mu.ca/academics/sobey/for-business-training-and-development.html?utm_source=Twitter&amp;utm_medium=social&amp;utm_campaign=execed&amp;utm_content=BVad" TargetMode="External" /><Relationship Id="rId2" Type="http://schemas.openxmlformats.org/officeDocument/2006/relationships/hyperlink" Target="https://www.entrepreneur.com/article/337275" TargetMode="External" /><Relationship Id="rId3" Type="http://schemas.openxmlformats.org/officeDocument/2006/relationships/hyperlink" Target="http://po.st/scms/OrMCe04Lcp0lOFmbAka8Um6V2jAD7SYdZTjvhHbnYZ0lOA/PNr4iq" TargetMode="External" /><Relationship Id="rId4" Type="http://schemas.openxmlformats.org/officeDocument/2006/relationships/hyperlink" Target="http://po.st/scms/OrMCe04Lcp0lOFmbAka8Um6V2jAD7SYdZTjvhHbnYZ0lOA/4Vygqh" TargetMode="External" /><Relationship Id="rId5" Type="http://schemas.openxmlformats.org/officeDocument/2006/relationships/hyperlink" Target="http://po.st/scms/OrMCe04Lcp0lOFmbAka8Um6V2jAD7SYdZTjvhHbnYZ0lOA/PNr4iq" TargetMode="External" /><Relationship Id="rId6" Type="http://schemas.openxmlformats.org/officeDocument/2006/relationships/hyperlink" Target="https://twitter.com/HarvardNPLI/status/1160244418110218242" TargetMode="External" /><Relationship Id="rId7" Type="http://schemas.openxmlformats.org/officeDocument/2006/relationships/hyperlink" Target="https://twitter.com/HarvardNPLI/status/1160244418110218242" TargetMode="External" /><Relationship Id="rId8" Type="http://schemas.openxmlformats.org/officeDocument/2006/relationships/hyperlink" Target="https://executiveeducation.wharton.upenn.edu/for-individuals/all-programs/customer-analytics-for-growth-using-machine-learning-ai-and-big-data/?utm_source=wcai&amp;utm_medium=display&amp;utm_content=baev&amp;utm_campaign=wcaide20baev" TargetMode="External" /><Relationship Id="rId9" Type="http://schemas.openxmlformats.org/officeDocument/2006/relationships/hyperlink" Target="https://executiveeducation.wharton.upenn.edu/for-individuals/all-programs/customer-analytics-for-growth-using-machine-learning-ai-and-big-data/?utm_source=wcai&amp;utm_medium=display&amp;utm_content=baev&amp;utm_campaign=wcaide20baev" TargetMode="External" /><Relationship Id="rId10" Type="http://schemas.openxmlformats.org/officeDocument/2006/relationships/hyperlink" Target="https://www.parlonsrh.com/comment-les-francais-percoivent-ils-la-formation-en-2019/" TargetMode="External" /><Relationship Id="rId11" Type="http://schemas.openxmlformats.org/officeDocument/2006/relationships/hyperlink" Target="https://app.amazingcontent.io/best-content/monthly/ThJeanjean/2019/july" TargetMode="External" /><Relationship Id="rId12" Type="http://schemas.openxmlformats.org/officeDocument/2006/relationships/hyperlink" Target="https://solutions.lesechos.fr/equipe-management/c/ia-travail-en-pleine-mutation-17957/" TargetMode="External" /><Relationship Id="rId13" Type="http://schemas.openxmlformats.org/officeDocument/2006/relationships/hyperlink" Target="https://www.lesechos.fr/economie-france/social/le-gouvernement-va-faire-la-publicite-du-compte-personnel-de-formation-1124068" TargetMode="External" /><Relationship Id="rId14" Type="http://schemas.openxmlformats.org/officeDocument/2006/relationships/hyperlink" Target="https://www.gsb.stanford.edu/exec-ed/programs/directors-consortium" TargetMode="External" /><Relationship Id="rId15" Type="http://schemas.openxmlformats.org/officeDocument/2006/relationships/hyperlink" Target="https://www.gsb.stanford.edu/exec-ed/programs/directors-consortium" TargetMode="External" /><Relationship Id="rId16" Type="http://schemas.openxmlformats.org/officeDocument/2006/relationships/hyperlink" Target="https://www.gsb.stanford.edu/exec-ed/programs/directors-consortium" TargetMode="External" /><Relationship Id="rId17" Type="http://schemas.openxmlformats.org/officeDocument/2006/relationships/hyperlink" Target="https://www.youtube.com/watch?v=67Ng11IM2a4" TargetMode="External" /><Relationship Id="rId18" Type="http://schemas.openxmlformats.org/officeDocument/2006/relationships/hyperlink" Target="http://po.st/scms/OrMCe04Lcp0lOFmbAka8Um6V2jAD7SYdZTjvhHbnYZ0lOA/ookiSO" TargetMode="External" /><Relationship Id="rId19" Type="http://schemas.openxmlformats.org/officeDocument/2006/relationships/hyperlink" Target="https://www.hult.edu/en/executive-education/insights/new-speaking-truth-to-power/?utm_source=twitter&amp;utm_medium=social&amp;utm_campaign=organicsocialtwitter&amp;utm_content=speakingtruth_research" TargetMode="External" /><Relationship Id="rId20" Type="http://schemas.openxmlformats.org/officeDocument/2006/relationships/hyperlink" Target="https://www.hult.edu/en/executive-education/events/?utm_source=twitter&amp;utm_medium=social&amp;utm_campaign=organicsocialtwitter&amp;utm_content=generic_events" TargetMode="External" /><Relationship Id="rId21" Type="http://schemas.openxmlformats.org/officeDocument/2006/relationships/hyperlink" Target="https://www.hult.edu/en/executive-education/events/speaking-truth-london-17-sept/?utm_source=twitter&amp;utm_medium=social&amp;utm_campaign=organicsocialtwitter&amp;utm_content=ash_ev_190917_speakingtruth" TargetMode="External" /><Relationship Id="rId22" Type="http://schemas.openxmlformats.org/officeDocument/2006/relationships/hyperlink" Target="https://business.lesechos.fr/directions-financieres/metier-et-carriere/parcours/0601512264403-la-formation-a-suivre-le-master-management-immobilier-de-l-essec-331075.php#xtor=CS1-35" TargetMode="External" /><Relationship Id="rId23" Type="http://schemas.openxmlformats.org/officeDocument/2006/relationships/hyperlink" Target="https://www.lesechos.fr/economie-france/social/le-gouvernement-va-faire-la-publicite-du-compte-personnel-de-formation-1124068" TargetMode="External" /><Relationship Id="rId24" Type="http://schemas.openxmlformats.org/officeDocument/2006/relationships/hyperlink" Target="https://solutions.lesechos.fr/equipe-management/c/ia-travail-en-pleine-mutation-17957/" TargetMode="External" /><Relationship Id="rId25" Type="http://schemas.openxmlformats.org/officeDocument/2006/relationships/hyperlink" Target="https://www.lesechos.fr/economie-france/social/le-gouvernement-va-faire-la-publicite-du-compte-personnel-de-formation-1124068" TargetMode="External" /><Relationship Id="rId26" Type="http://schemas.openxmlformats.org/officeDocument/2006/relationships/hyperlink" Target="https://solutions.lesechos.fr/equipe-management/c/ia-travail-en-pleine-mutation-17957/" TargetMode="External" /><Relationship Id="rId27" Type="http://schemas.openxmlformats.org/officeDocument/2006/relationships/hyperlink" Target="https://www.ieseg.fr/news/entretien-directrices-deux-formations-diplomantes/" TargetMode="External" /><Relationship Id="rId28" Type="http://schemas.openxmlformats.org/officeDocument/2006/relationships/hyperlink" Target="https://www.uniconexed.org/members/university-usc-marshall/?utm_source=twitter&amp;utm_medium=sasocial&amp;utm_campaign=unicon" TargetMode="External" /><Relationship Id="rId29" Type="http://schemas.openxmlformats.org/officeDocument/2006/relationships/hyperlink" Target="https://www.uniconexed.org/2019-leadership-academy-application/?utm_source=twitter&amp;utm_medium=sasocial&amp;utm_campaign=unicon" TargetMode="External" /><Relationship Id="rId30" Type="http://schemas.openxmlformats.org/officeDocument/2006/relationships/hyperlink" Target="http://po.st/scms/OrMCe04Lcp0lOFmbAka8Um6V2jAD7SYdZTjvhHbnYZ0lOA/HJcZwb" TargetMode="External" /><Relationship Id="rId31" Type="http://schemas.openxmlformats.org/officeDocument/2006/relationships/hyperlink" Target="http://po.st/scms/OrMCe04Lcp0lOFmbAka8Um6V2jAD7SYdZTjvhHbnYZ0lOA/HJcZwb" TargetMode="External" /><Relationship Id="rId32" Type="http://schemas.openxmlformats.org/officeDocument/2006/relationships/hyperlink" Target="http://po.st/scms/OrMCe04Lcp0lOFmbAka8Um6V2jAD7SYdZTjvhHbnYZ0lOA/ILEEKv" TargetMode="External" /><Relationship Id="rId33" Type="http://schemas.openxmlformats.org/officeDocument/2006/relationships/hyperlink" Target="http://po.st/scms/OrMCe04Lcp0lOFmbAka8Um6V2jAD7SYdZTjvhHbnYZ0lOA/5TJgj9" TargetMode="External" /><Relationship Id="rId34" Type="http://schemas.openxmlformats.org/officeDocument/2006/relationships/hyperlink" Target="http://po.st/scms/OrMCe04Lcp0lOFmbAka8Um6V2jAD7SYdZTjvhHbnYZ0lOA/zb5T2F" TargetMode="External" /><Relationship Id="rId35" Type="http://schemas.openxmlformats.org/officeDocument/2006/relationships/hyperlink" Target="http://po.st/scms/OrMCe04Lcp0lOFmbAka8Um6V2jAD7SYdZTjvhHbnYZ0lOA/ZXgQyT" TargetMode="External" /><Relationship Id="rId36" Type="http://schemas.openxmlformats.org/officeDocument/2006/relationships/hyperlink" Target="http://po.st/scms/OrMCe04Lcp0lOFmbAka8Um6V2jAD7SYdZTjvhHbnYZ0lOA/tyDSKZ" TargetMode="External" /><Relationship Id="rId37" Type="http://schemas.openxmlformats.org/officeDocument/2006/relationships/hyperlink" Target="http://po.st/scms/OrMCe04Lcp0lOFmbAka8Um6V2jAD7SYdZTjvhHbnYZ0lOA/p29olp" TargetMode="External" /><Relationship Id="rId38" Type="http://schemas.openxmlformats.org/officeDocument/2006/relationships/hyperlink" Target="http://po.st/scms/OrMCe04Lcp0lOFmbAka8Um6V2jAD7SYdZTjvhHbnYZ0lOA/Z1NtiA" TargetMode="External" /><Relationship Id="rId39" Type="http://schemas.openxmlformats.org/officeDocument/2006/relationships/hyperlink" Target="http://po.st/scms/OrMCe04Lcp0lOFmbAka8Um6V2jAD7SYdZTjvhHbnYZ0lOA/U91o7G" TargetMode="External" /><Relationship Id="rId40" Type="http://schemas.openxmlformats.org/officeDocument/2006/relationships/hyperlink" Target="http://po.st/scms/OrMCe04Lcp0lOFmbAka8Um6V2jAD7SYdZTjvhHbnYZ0lOA/URbKIo" TargetMode="External" /><Relationship Id="rId41" Type="http://schemas.openxmlformats.org/officeDocument/2006/relationships/hyperlink" Target="http://po.st/scms/OrMCe04Lcp0lOFmbAka8Um6V2jAD7SYdZTjvhHbnYZ0lOA/6PVWA1" TargetMode="External" /><Relationship Id="rId42" Type="http://schemas.openxmlformats.org/officeDocument/2006/relationships/hyperlink" Target="http://po.st/scms/OrMCe04Lcp0lOFmbAka8Um6V2jAD7SYdZTjvhHbnYZ0lOA/z4A5NN" TargetMode="External" /><Relationship Id="rId43" Type="http://schemas.openxmlformats.org/officeDocument/2006/relationships/hyperlink" Target="http://po.st/scms/OrMCe04Lcp0lOFmbAka8Um6V2jAD7SYdZTjvhHbnYZ0lOA/a3g72o" TargetMode="External" /><Relationship Id="rId44" Type="http://schemas.openxmlformats.org/officeDocument/2006/relationships/hyperlink" Target="http://po.st/scms/OrMCe04Lcp0lOFmbAka8Um6V2jAD7SYdZTjvhHbnYZ0lOA/6pTZ5M" TargetMode="External" /><Relationship Id="rId45" Type="http://schemas.openxmlformats.org/officeDocument/2006/relationships/hyperlink" Target="http://po.st/scms/OrMCe04Lcp0lOFmbAka8Um6V2jAD7SYdZTjvhHbnYZ0lOA/5Wm7Or" TargetMode="External" /><Relationship Id="rId46" Type="http://schemas.openxmlformats.org/officeDocument/2006/relationships/hyperlink" Target="http://po.st/scms/OrMCe04Lcp0lOFmbAka8Um6V2jAD7SYdZTjvhHbnYZ0lOA/qJ7MNr" TargetMode="External" /><Relationship Id="rId47" Type="http://schemas.openxmlformats.org/officeDocument/2006/relationships/hyperlink" Target="http://po.st/scms/OrMCe04Lcp0lOFmbAka8Um6V2jAD7SYdZTjvhHbnYZ0lOA/q2AiAl" TargetMode="External" /><Relationship Id="rId48" Type="http://schemas.openxmlformats.org/officeDocument/2006/relationships/hyperlink" Target="http://po.st/scms/OrMCe04Lcp0lOFmbAka8Um6V2jAD7SYdZTjvhHbnYZ0lOA/PNr4iq" TargetMode="External" /><Relationship Id="rId49" Type="http://schemas.openxmlformats.org/officeDocument/2006/relationships/hyperlink" Target="http://po.st/scms/OrMCe04Lcp0lOFmbAka8Um6V2jAD7SYdZTjvhHbnYZ0lOA/wLviLD" TargetMode="External" /><Relationship Id="rId50" Type="http://schemas.openxmlformats.org/officeDocument/2006/relationships/hyperlink" Target="http://po.st/scms/OrMCe04Lcp0lOFmbAka8Um6V2jAD7SYdZTjvhHbnYZ0lOA/DBuxK1" TargetMode="External" /><Relationship Id="rId51" Type="http://schemas.openxmlformats.org/officeDocument/2006/relationships/hyperlink" Target="http://po.st/scms/OrMCe04Lcp0lOFmbAka8Um6V2jAD7SYdZTjvhHbnYZ0lOA/4Vygqh" TargetMode="External" /><Relationship Id="rId52" Type="http://schemas.openxmlformats.org/officeDocument/2006/relationships/hyperlink" Target="http://po.st/scms/OrMCe04Lcp0lOFmbAka8Um6V2jAD7SYdZTjvhHbnYZ0lOA/KG99fL" TargetMode="External" /><Relationship Id="rId53" Type="http://schemas.openxmlformats.org/officeDocument/2006/relationships/hyperlink" Target="http://po.st/scms/OrMCe04Lcp0lOFmbAka8Um6V2jAD7SYdZTjvhHbnYZ0lOA/uQOqkB" TargetMode="External" /><Relationship Id="rId54" Type="http://schemas.openxmlformats.org/officeDocument/2006/relationships/hyperlink" Target="http://po.st/scms/OrMCe04Lcp0lOFmbAka8Um6V2jAD7SYdZTjvhHbnYZ0lOA/NWrIUq" TargetMode="External" /><Relationship Id="rId55" Type="http://schemas.openxmlformats.org/officeDocument/2006/relationships/hyperlink" Target="http://po.st/scms/OrMCe04Lcp0lOFmbAka8Um6V2jAD7SYdZTjvhHbnYZ0lOA/8WCCVZ" TargetMode="External" /><Relationship Id="rId56" Type="http://schemas.openxmlformats.org/officeDocument/2006/relationships/hyperlink" Target="http://po.st/scms/OrMCe04Lcp0lOFmbAka8Um6V2jAD7SYdZTjvhHbnYZ0lOA/HGMbXH" TargetMode="External" /><Relationship Id="rId57" Type="http://schemas.openxmlformats.org/officeDocument/2006/relationships/hyperlink" Target="http://po.st/scms/OrMCe04Lcp0lOFmbAka8Um6V2jAD7SYdZTjvhHbnYZ0lOA/8DUK5F" TargetMode="External" /><Relationship Id="rId58" Type="http://schemas.openxmlformats.org/officeDocument/2006/relationships/hyperlink" Target="http://po.st/scms/OrMCe04Lcp0lOFmbAka8Um6V2jAD7SYdZTjvhHbnYZ0lOA/lvymZK" TargetMode="External" /><Relationship Id="rId59" Type="http://schemas.openxmlformats.org/officeDocument/2006/relationships/hyperlink" Target="http://po.st/scms/OrMCe04Lcp0lOFmbAka8Um6V2jAD7SYdZTjvhHbnYZ0lOA/fZR2tg" TargetMode="External" /><Relationship Id="rId60" Type="http://schemas.openxmlformats.org/officeDocument/2006/relationships/hyperlink" Target="http://po.st/scms/OrMCe04Lcp0lOFmbAka8Um6V2jAD7SYdZTjvhHbnYZ0lOA/LAVCSM" TargetMode="External" /><Relationship Id="rId61" Type="http://schemas.openxmlformats.org/officeDocument/2006/relationships/hyperlink" Target="http://po.st/scms/OrMCe04Lcp0lOFmbAka8Um6V2jAD7SYdZTjvhHbnYZ0lOA/SBIuuj" TargetMode="External" /><Relationship Id="rId62" Type="http://schemas.openxmlformats.org/officeDocument/2006/relationships/hyperlink" Target="http://po.st/scms/OrMCe04Lcp0lOFmbAka8Um6V2jAD7SYdZTjvhHbnYZ0lOA/UMcKYv" TargetMode="External" /><Relationship Id="rId63" Type="http://schemas.openxmlformats.org/officeDocument/2006/relationships/hyperlink" Target="http://po.st/scms/OrMCe04Lcp0lOFmbAka8Um6V2jAD7SYdZTjvhHbnYZ0lOA/ookiSO" TargetMode="External" /><Relationship Id="rId64" Type="http://schemas.openxmlformats.org/officeDocument/2006/relationships/hyperlink" Target="http://po.st/scms/OrMCe04Lcp0lOFmbAka8Um6V2jAD7SYdZTjvhHbnYZ0lOA/ScKsJO" TargetMode="External" /><Relationship Id="rId65" Type="http://schemas.openxmlformats.org/officeDocument/2006/relationships/hyperlink" Target="http://po.st/scms/OrMCe04Lcp0lOFmbAka8Um6V2jAD7SYdZTjvhHbnYZ0lOA/SC9LuR" TargetMode="External" /><Relationship Id="rId66" Type="http://schemas.openxmlformats.org/officeDocument/2006/relationships/hyperlink" Target="http://po.st/scms/OrMCe04Lcp0lOFmbAka8Um6V2jAD7SYdZTjvhHbnYZ0lOA/ghC8bD" TargetMode="External" /><Relationship Id="rId67" Type="http://schemas.openxmlformats.org/officeDocument/2006/relationships/hyperlink" Target="http://po.st/scms/OrMCe04Lcp0lOFmbAka8Um6V2jAD7SYdZTjvhHbnYZ0lOA/Stjy7l" TargetMode="External" /><Relationship Id="rId68" Type="http://schemas.openxmlformats.org/officeDocument/2006/relationships/hyperlink" Target="http://po.st/scms/OrMCe04Lcp0lOFmbAka8Um6V2jAD7SYdZTjvhHbnYZ0lOA/FaU2RF" TargetMode="External" /><Relationship Id="rId69" Type="http://schemas.openxmlformats.org/officeDocument/2006/relationships/hyperlink" Target="http://po.st/scms/OrMCe04Lcp0lOFmbAka8Um6V2jAD7SYdZTjvhHbnYZ0lOA/mEdTjA" TargetMode="External" /><Relationship Id="rId70" Type="http://schemas.openxmlformats.org/officeDocument/2006/relationships/hyperlink" Target="http://po.st/scms/OrMCe04Lcp0lOFmbAka8Um6V2jAD7SYdZTjvhHbnYZ0lOA/yt28VO" TargetMode="External" /><Relationship Id="rId71" Type="http://schemas.openxmlformats.org/officeDocument/2006/relationships/hyperlink" Target="http://po.st/scms/OrMCe04Lcp0lOFmbAka8Um6V2jAD7SYdZTjvhHbnYZ0lOA/ep7Kgz" TargetMode="External" /><Relationship Id="rId72" Type="http://schemas.openxmlformats.org/officeDocument/2006/relationships/hyperlink" Target="http://po.st/scms/OrMCe04Lcp0lOFmbAka8Um6V2jAD7SYdZTjvhHbnYZ0lOA/De50QE" TargetMode="External" /><Relationship Id="rId73" Type="http://schemas.openxmlformats.org/officeDocument/2006/relationships/hyperlink" Target="http://po.st/scms/OrMCe04Lcp0lOFmbAka8Um6V2jAD7SYdZTjvhHbnYZ0lOA/rkQ9go" TargetMode="External" /><Relationship Id="rId74" Type="http://schemas.openxmlformats.org/officeDocument/2006/relationships/hyperlink" Target="http://po.st/scms/OrMCe04Lcp0lOFmbAka8Um6V2jAD7SYdZTjvhHbnYZ0lOA/eXbd0Q" TargetMode="External" /><Relationship Id="rId75" Type="http://schemas.openxmlformats.org/officeDocument/2006/relationships/hyperlink" Target="http://po.st/scms/OrMCe04Lcp0lOFmbAka8Um6V2jAD7SYdZTjvhHbnYZ0lOA/eVPC3m" TargetMode="External" /><Relationship Id="rId76" Type="http://schemas.openxmlformats.org/officeDocument/2006/relationships/hyperlink" Target="http://po.st/scms/OrMCe04Lcp0lOFmbAka8Um6V2jAD7SYdZTjvhHbnYZ0lOA/3oXoir" TargetMode="External" /><Relationship Id="rId77" Type="http://schemas.openxmlformats.org/officeDocument/2006/relationships/hyperlink" Target="http://po.st/scms/OrMCe04Lcp0lOFmbAka8Um6V2jAD7SYdZTjvhHbnYZ0lOA/YxIjka" TargetMode="External" /><Relationship Id="rId78" Type="http://schemas.openxmlformats.org/officeDocument/2006/relationships/hyperlink" Target="http://po.st/scms/OrMCe04Lcp0lOFmbAka8Um6V2jAD7SYdZTjvhHbnYZ0lOA/z3nRca" TargetMode="External" /><Relationship Id="rId79" Type="http://schemas.openxmlformats.org/officeDocument/2006/relationships/hyperlink" Target="http://po.st/scms/OrMCe04Lcp0lOFmbAka8Um6V2jAD7SYdZTjvhHbnYZ0lOA/irtXab" TargetMode="External" /><Relationship Id="rId80" Type="http://schemas.openxmlformats.org/officeDocument/2006/relationships/hyperlink" Target="http://po.st/scms/OrMCe04Lcp0lOFmbAka8Um6V2jAD7SYdZTjvhHbnYZ0lOA/FfTD9I" TargetMode="External" /><Relationship Id="rId81" Type="http://schemas.openxmlformats.org/officeDocument/2006/relationships/hyperlink" Target="http://po.st/scms/OrMCe04Lcp0lOFmbAka8Um6V2jAD7SYdZTjvhHbnYZ0lOA/bMLzr6" TargetMode="External" /><Relationship Id="rId82" Type="http://schemas.openxmlformats.org/officeDocument/2006/relationships/hyperlink" Target="http://po.st/scms/OrMCe04Lcp0lOFmbAka8Um6V2jAD7SYdZTjvhHbnYZ0lOA/pV2N3j" TargetMode="External" /><Relationship Id="rId83" Type="http://schemas.openxmlformats.org/officeDocument/2006/relationships/hyperlink" Target="http://po.st/scms/OrMCe04Lcp0lOFmbAka8Um6V2jAD7SYdZTjvhHbnYZ0lOA/ZcBQUC" TargetMode="External" /><Relationship Id="rId84" Type="http://schemas.openxmlformats.org/officeDocument/2006/relationships/hyperlink" Target="https://www.ie.edu/insights/articles/communication-substance-and-form/" TargetMode="External" /><Relationship Id="rId85" Type="http://schemas.openxmlformats.org/officeDocument/2006/relationships/hyperlink" Target="https://www.ie.edu/insights/articles/strategies-from-words-to-deeds-thanks-to-pmos/" TargetMode="External" /><Relationship Id="rId86" Type="http://schemas.openxmlformats.org/officeDocument/2006/relationships/hyperlink" Target="https://www.ie.edu/insights/articles/transformation-with-purpose-through-striving-and-stretching/" TargetMode="External" /><Relationship Id="rId87" Type="http://schemas.openxmlformats.org/officeDocument/2006/relationships/hyperlink" Target="https://pbs.twimg.com/media/EBd1v8AXUAAdppw.jpg" TargetMode="External" /><Relationship Id="rId88" Type="http://schemas.openxmlformats.org/officeDocument/2006/relationships/hyperlink" Target="https://pbs.twimg.com/media/EB3yY3ZU8AAk_lJ.jpg" TargetMode="External" /><Relationship Id="rId89" Type="http://schemas.openxmlformats.org/officeDocument/2006/relationships/hyperlink" Target="https://pbs.twimg.com/media/EB3yY3ZU8AAk_lJ.jpg" TargetMode="External" /><Relationship Id="rId90" Type="http://schemas.openxmlformats.org/officeDocument/2006/relationships/hyperlink" Target="https://pbs.twimg.com/media/EB7xTDoX4AAJtWC.png" TargetMode="External" /><Relationship Id="rId91" Type="http://schemas.openxmlformats.org/officeDocument/2006/relationships/hyperlink" Target="https://pbs.twimg.com/media/EA3beu7X4AAGWjE.jpg" TargetMode="External" /><Relationship Id="rId92" Type="http://schemas.openxmlformats.org/officeDocument/2006/relationships/hyperlink" Target="https://pbs.twimg.com/media/EB6YM-tW4AEhDVJ.jpg" TargetMode="External" /><Relationship Id="rId93" Type="http://schemas.openxmlformats.org/officeDocument/2006/relationships/hyperlink" Target="https://pbs.twimg.com/media/ECErZ4cVAAEnBZP.jpg" TargetMode="External" /><Relationship Id="rId94" Type="http://schemas.openxmlformats.org/officeDocument/2006/relationships/hyperlink" Target="https://pbs.twimg.com/media/D95WOM1XkAAHqcb.png" TargetMode="External" /><Relationship Id="rId95" Type="http://schemas.openxmlformats.org/officeDocument/2006/relationships/hyperlink" Target="https://pbs.twimg.com/media/ECgWyVeWsAAXQ9h.jpg" TargetMode="External" /><Relationship Id="rId96" Type="http://schemas.openxmlformats.org/officeDocument/2006/relationships/hyperlink" Target="https://pbs.twimg.com/ext_tw_video_thumb/1161729227651276802/pu/img/htoWS-VyBiR-ieYG.jpg" TargetMode="External" /><Relationship Id="rId97" Type="http://schemas.openxmlformats.org/officeDocument/2006/relationships/hyperlink" Target="https://pbs.twimg.com/media/EBbmn2NW4AArIjx.jpg" TargetMode="External" /><Relationship Id="rId98" Type="http://schemas.openxmlformats.org/officeDocument/2006/relationships/hyperlink" Target="https://pbs.twimg.com/media/EBwL4FPX4AA30Ho.jpg" TargetMode="External" /><Relationship Id="rId99" Type="http://schemas.openxmlformats.org/officeDocument/2006/relationships/hyperlink" Target="https://pbs.twimg.com/ext_tw_video_thumb/1161182263784198144/pu/img/hkYofTTXRT75CEh8.jpg" TargetMode="External" /><Relationship Id="rId100" Type="http://schemas.openxmlformats.org/officeDocument/2006/relationships/hyperlink" Target="https://pbs.twimg.com/media/ECU_Bu1X4AAqkiF.jpg" TargetMode="External" /><Relationship Id="rId101" Type="http://schemas.openxmlformats.org/officeDocument/2006/relationships/hyperlink" Target="https://pbs.twimg.com/ext_tw_video_thumb/1163735264189132800/pu/img/BqXhcE_VLdD_ooS0.jpg" TargetMode="External" /><Relationship Id="rId102" Type="http://schemas.openxmlformats.org/officeDocument/2006/relationships/hyperlink" Target="https://pbs.twimg.com/ext_tw_video_thumb/1164129612491894784/pu/img/LO6BPdmCoBMtDmWK.jpg" TargetMode="External" /><Relationship Id="rId103" Type="http://schemas.openxmlformats.org/officeDocument/2006/relationships/hyperlink" Target="https://pbs.twimg.com/media/EBd1v8AXUAAdppw.jpg" TargetMode="External" /><Relationship Id="rId104" Type="http://schemas.openxmlformats.org/officeDocument/2006/relationships/hyperlink" Target="http://pbs.twimg.com/profile_images/1093073004450537472/JNb8TxAi_normal.jpg" TargetMode="External" /><Relationship Id="rId105" Type="http://schemas.openxmlformats.org/officeDocument/2006/relationships/hyperlink" Target="http://pbs.twimg.com/profile_images/996501145639116800/uxObekHS_normal.jpg" TargetMode="External" /><Relationship Id="rId106" Type="http://schemas.openxmlformats.org/officeDocument/2006/relationships/hyperlink" Target="http://pbs.twimg.com/profile_images/1064235369665835008/Ey7qsA0I_normal.jpg" TargetMode="External" /><Relationship Id="rId107" Type="http://schemas.openxmlformats.org/officeDocument/2006/relationships/hyperlink" Target="http://pbs.twimg.com/profile_images/1064709504393072641/pI0lZvUw_normal.jpg" TargetMode="External" /><Relationship Id="rId108" Type="http://schemas.openxmlformats.org/officeDocument/2006/relationships/hyperlink" Target="http://pbs.twimg.com/profile_images/773909130352402432/XKlKwdPG_normal.jpg" TargetMode="External" /><Relationship Id="rId109" Type="http://schemas.openxmlformats.org/officeDocument/2006/relationships/hyperlink" Target="http://pbs.twimg.com/profile_images/578573926370009088/TdxmQgH0_normal.png" TargetMode="External" /><Relationship Id="rId110" Type="http://schemas.openxmlformats.org/officeDocument/2006/relationships/hyperlink" Target="http://pbs.twimg.com/profile_images/798471349241049088/41FJ3NU9_normal.jpg" TargetMode="External" /><Relationship Id="rId111" Type="http://schemas.openxmlformats.org/officeDocument/2006/relationships/hyperlink" Target="https://pbs.twimg.com/media/EB3yY3ZU8AAk_lJ.jpg" TargetMode="External" /><Relationship Id="rId112" Type="http://schemas.openxmlformats.org/officeDocument/2006/relationships/hyperlink" Target="http://pbs.twimg.com/profile_images/1123667394067599363/LKAVk5qV_normal.png" TargetMode="External" /><Relationship Id="rId113" Type="http://schemas.openxmlformats.org/officeDocument/2006/relationships/hyperlink" Target="http://pbs.twimg.com/profile_images/1123667394067599363/LKAVk5qV_normal.png" TargetMode="External" /><Relationship Id="rId114" Type="http://schemas.openxmlformats.org/officeDocument/2006/relationships/hyperlink" Target="http://pbs.twimg.com/profile_images/464232281708560384/LdYtreCd_normal.jpeg" TargetMode="External" /><Relationship Id="rId115" Type="http://schemas.openxmlformats.org/officeDocument/2006/relationships/hyperlink" Target="http://pbs.twimg.com/profile_images/464232281708560384/LdYtreCd_normal.jpeg" TargetMode="External" /><Relationship Id="rId116" Type="http://schemas.openxmlformats.org/officeDocument/2006/relationships/hyperlink" Target="https://pbs.twimg.com/media/EB3yY3ZU8AAk_lJ.jpg" TargetMode="External" /><Relationship Id="rId117" Type="http://schemas.openxmlformats.org/officeDocument/2006/relationships/hyperlink" Target="http://pbs.twimg.com/profile_images/519520860479049728/4wf8ol-K_normal.jpeg" TargetMode="External" /><Relationship Id="rId118" Type="http://schemas.openxmlformats.org/officeDocument/2006/relationships/hyperlink" Target="http://pbs.twimg.com/profile_images/519520860479049728/4wf8ol-K_normal.jpeg" TargetMode="External" /><Relationship Id="rId119" Type="http://schemas.openxmlformats.org/officeDocument/2006/relationships/hyperlink" Target="http://pbs.twimg.com/profile_images/608703287471120385/k7MVslch_normal.jpg" TargetMode="External" /><Relationship Id="rId120" Type="http://schemas.openxmlformats.org/officeDocument/2006/relationships/hyperlink" Target="http://pbs.twimg.com/profile_images/608703287471120385/k7MVslch_normal.jpg" TargetMode="External" /><Relationship Id="rId121" Type="http://schemas.openxmlformats.org/officeDocument/2006/relationships/hyperlink" Target="http://pbs.twimg.com/profile_images/608703287471120385/k7MVslch_normal.jpg" TargetMode="External" /><Relationship Id="rId122" Type="http://schemas.openxmlformats.org/officeDocument/2006/relationships/hyperlink" Target="http://pbs.twimg.com/profile_images/608703287471120385/k7MVslch_normal.jpg" TargetMode="External" /><Relationship Id="rId123" Type="http://schemas.openxmlformats.org/officeDocument/2006/relationships/hyperlink" Target="http://pbs.twimg.com/profile_images/1049621338825080833/69KVz__u_normal.jpg" TargetMode="External" /><Relationship Id="rId124" Type="http://schemas.openxmlformats.org/officeDocument/2006/relationships/hyperlink" Target="https://pbs.twimg.com/media/EB7xTDoX4AAJtWC.png" TargetMode="External" /><Relationship Id="rId125" Type="http://schemas.openxmlformats.org/officeDocument/2006/relationships/hyperlink" Target="http://pbs.twimg.com/profile_images/669883489391611904/uIRhWVh8_normal.jpg" TargetMode="External" /><Relationship Id="rId126" Type="http://schemas.openxmlformats.org/officeDocument/2006/relationships/hyperlink" Target="http://pbs.twimg.com/profile_images/430975427071311873/lWnRamv6_normal.png" TargetMode="External" /><Relationship Id="rId127" Type="http://schemas.openxmlformats.org/officeDocument/2006/relationships/hyperlink" Target="http://pbs.twimg.com/profile_images/1151620952540639232/IvQzY405_normal.png" TargetMode="External" /><Relationship Id="rId128" Type="http://schemas.openxmlformats.org/officeDocument/2006/relationships/hyperlink" Target="http://pbs.twimg.com/profile_images/2562638327/uak9lyp3a3or43tp11ni_normal.png" TargetMode="External" /><Relationship Id="rId129" Type="http://schemas.openxmlformats.org/officeDocument/2006/relationships/hyperlink" Target="http://pbs.twimg.com/profile_images/842957932463620096/VMYTGfjD_normal.jpg" TargetMode="External" /><Relationship Id="rId130" Type="http://schemas.openxmlformats.org/officeDocument/2006/relationships/hyperlink" Target="http://pbs.twimg.com/profile_images/1104216946487234561/JIZwXk9z_normal.jpg" TargetMode="External" /><Relationship Id="rId131" Type="http://schemas.openxmlformats.org/officeDocument/2006/relationships/hyperlink" Target="http://pbs.twimg.com/profile_images/3566631514/7c199066d3a2f78f78f6ad9fe3dd7cbf_normal.jpeg" TargetMode="External" /><Relationship Id="rId132" Type="http://schemas.openxmlformats.org/officeDocument/2006/relationships/hyperlink" Target="http://pbs.twimg.com/profile_images/1877102832/Thinkers50_Logo_CMYK72dpi_normal.jpg" TargetMode="External" /><Relationship Id="rId133" Type="http://schemas.openxmlformats.org/officeDocument/2006/relationships/hyperlink" Target="https://pbs.twimg.com/media/EA3beu7X4AAGWjE.jpg" TargetMode="External" /><Relationship Id="rId134" Type="http://schemas.openxmlformats.org/officeDocument/2006/relationships/hyperlink" Target="https://pbs.twimg.com/media/EB6YM-tW4AEhDVJ.jpg" TargetMode="External" /><Relationship Id="rId135" Type="http://schemas.openxmlformats.org/officeDocument/2006/relationships/hyperlink" Target="https://pbs.twimg.com/media/ECErZ4cVAAEnBZP.jpg" TargetMode="External" /><Relationship Id="rId136" Type="http://schemas.openxmlformats.org/officeDocument/2006/relationships/hyperlink" Target="http://pbs.twimg.com/profile_images/739902014377893888/r6h6pcLb_normal.jpg" TargetMode="External" /><Relationship Id="rId137" Type="http://schemas.openxmlformats.org/officeDocument/2006/relationships/hyperlink" Target="http://pbs.twimg.com/profile_images/710214028572884992/mqUCvHSr_normal.jpg" TargetMode="External" /><Relationship Id="rId138" Type="http://schemas.openxmlformats.org/officeDocument/2006/relationships/hyperlink" Target="http://pbs.twimg.com/profile_images/378800000180521922/122c8897fd195d391a779e9ab4023ef1_normal.jpeg" TargetMode="External" /><Relationship Id="rId139" Type="http://schemas.openxmlformats.org/officeDocument/2006/relationships/hyperlink" Target="http://pbs.twimg.com/profile_images/871775748713058307/20MNipJo_normal.jpg" TargetMode="External" /><Relationship Id="rId140" Type="http://schemas.openxmlformats.org/officeDocument/2006/relationships/hyperlink" Target="http://pbs.twimg.com/profile_images/1056070310196400129/5RSnKwhv_normal.jpg" TargetMode="External" /><Relationship Id="rId141" Type="http://schemas.openxmlformats.org/officeDocument/2006/relationships/hyperlink" Target="http://pbs.twimg.com/profile_images/1056070310196400129/5RSnKwhv_normal.jpg" TargetMode="External" /><Relationship Id="rId142" Type="http://schemas.openxmlformats.org/officeDocument/2006/relationships/hyperlink" Target="http://pbs.twimg.com/profile_images/1024432340783775744/Fb1y1eid_normal.jpg" TargetMode="External" /><Relationship Id="rId143" Type="http://schemas.openxmlformats.org/officeDocument/2006/relationships/hyperlink" Target="http://pbs.twimg.com/profile_images/1024432340783775744/Fb1y1eid_normal.jpg" TargetMode="External" /><Relationship Id="rId144" Type="http://schemas.openxmlformats.org/officeDocument/2006/relationships/hyperlink" Target="http://pbs.twimg.com/profile_images/1024432340783775744/Fb1y1eid_normal.jpg" TargetMode="External" /><Relationship Id="rId145" Type="http://schemas.openxmlformats.org/officeDocument/2006/relationships/hyperlink" Target="http://pbs.twimg.com/profile_images/1158071856114614273/cdrONuTw_normal.jpg" TargetMode="External" /><Relationship Id="rId146" Type="http://schemas.openxmlformats.org/officeDocument/2006/relationships/hyperlink" Target="http://pbs.twimg.com/profile_images/1158071856114614273/cdrONuTw_normal.jpg" TargetMode="External" /><Relationship Id="rId147" Type="http://schemas.openxmlformats.org/officeDocument/2006/relationships/hyperlink" Target="http://pbs.twimg.com/profile_images/1158071856114614273/cdrONuTw_normal.jpg" TargetMode="External" /><Relationship Id="rId148" Type="http://schemas.openxmlformats.org/officeDocument/2006/relationships/hyperlink" Target="https://pbs.twimg.com/media/D95WOM1XkAAHqcb.png" TargetMode="External" /><Relationship Id="rId149" Type="http://schemas.openxmlformats.org/officeDocument/2006/relationships/hyperlink" Target="http://pbs.twimg.com/profile_images/723186926916911104/T0_e8v4G_normal.jpg" TargetMode="External" /><Relationship Id="rId150" Type="http://schemas.openxmlformats.org/officeDocument/2006/relationships/hyperlink" Target="http://pbs.twimg.com/profile_images/1139898022995910664/ZPxDJAZb_normal.png" TargetMode="External" /><Relationship Id="rId151" Type="http://schemas.openxmlformats.org/officeDocument/2006/relationships/hyperlink" Target="https://pbs.twimg.com/media/ECgWyVeWsAAXQ9h.jpg" TargetMode="External" /><Relationship Id="rId152" Type="http://schemas.openxmlformats.org/officeDocument/2006/relationships/hyperlink" Target="https://pbs.twimg.com/ext_tw_video_thumb/1161729227651276802/pu/img/htoWS-VyBiR-ieYG.jpg" TargetMode="External" /><Relationship Id="rId153" Type="http://schemas.openxmlformats.org/officeDocument/2006/relationships/hyperlink" Target="http://pbs.twimg.com/profile_images/973565434581733376/idIuhkwm_normal.jpg" TargetMode="External" /><Relationship Id="rId154" Type="http://schemas.openxmlformats.org/officeDocument/2006/relationships/hyperlink" Target="http://pbs.twimg.com/profile_images/720701486418784257/ScrgFKdc_normal.jpg" TargetMode="External" /><Relationship Id="rId155" Type="http://schemas.openxmlformats.org/officeDocument/2006/relationships/hyperlink" Target="http://pbs.twimg.com/profile_images/720701486418784257/ScrgFKdc_normal.jpg" TargetMode="External" /><Relationship Id="rId156" Type="http://schemas.openxmlformats.org/officeDocument/2006/relationships/hyperlink" Target="http://pbs.twimg.com/profile_images/720701486418784257/ScrgFKdc_normal.jpg" TargetMode="External" /><Relationship Id="rId157" Type="http://schemas.openxmlformats.org/officeDocument/2006/relationships/hyperlink" Target="http://pbs.twimg.com/profile_images/720701486418784257/ScrgFKdc_normal.jpg" TargetMode="External" /><Relationship Id="rId158" Type="http://schemas.openxmlformats.org/officeDocument/2006/relationships/hyperlink" Target="http://pbs.twimg.com/profile_images/720701486418784257/ScrgFKdc_normal.jpg" TargetMode="External" /><Relationship Id="rId159" Type="http://schemas.openxmlformats.org/officeDocument/2006/relationships/hyperlink" Target="http://pbs.twimg.com/profile_images/720701486418784257/ScrgFKdc_normal.jpg" TargetMode="External" /><Relationship Id="rId160" Type="http://schemas.openxmlformats.org/officeDocument/2006/relationships/hyperlink" Target="http://pbs.twimg.com/profile_images/720701486418784257/ScrgFKdc_normal.jpg" TargetMode="External" /><Relationship Id="rId161" Type="http://schemas.openxmlformats.org/officeDocument/2006/relationships/hyperlink" Target="http://pbs.twimg.com/profile_images/720701486418784257/ScrgFKdc_normal.jpg" TargetMode="External" /><Relationship Id="rId162" Type="http://schemas.openxmlformats.org/officeDocument/2006/relationships/hyperlink" Target="http://pbs.twimg.com/profile_images/720701486418784257/ScrgFKdc_normal.jpg" TargetMode="External" /><Relationship Id="rId163" Type="http://schemas.openxmlformats.org/officeDocument/2006/relationships/hyperlink" Target="http://pbs.twimg.com/profile_images/720701486418784257/ScrgFKdc_normal.jpg" TargetMode="External" /><Relationship Id="rId164" Type="http://schemas.openxmlformats.org/officeDocument/2006/relationships/hyperlink" Target="http://pbs.twimg.com/profile_images/720701486418784257/ScrgFKdc_normal.jpg" TargetMode="External" /><Relationship Id="rId165" Type="http://schemas.openxmlformats.org/officeDocument/2006/relationships/hyperlink" Target="http://pbs.twimg.com/profile_images/720701486418784257/ScrgFKdc_normal.jpg" TargetMode="External" /><Relationship Id="rId166" Type="http://schemas.openxmlformats.org/officeDocument/2006/relationships/hyperlink" Target="http://pbs.twimg.com/profile_images/720701486418784257/ScrgFKdc_normal.jpg" TargetMode="External" /><Relationship Id="rId167" Type="http://schemas.openxmlformats.org/officeDocument/2006/relationships/hyperlink" Target="http://pbs.twimg.com/profile_images/720701486418784257/ScrgFKdc_normal.jpg" TargetMode="External" /><Relationship Id="rId168" Type="http://schemas.openxmlformats.org/officeDocument/2006/relationships/hyperlink" Target="http://pbs.twimg.com/profile_images/720701486418784257/ScrgFKdc_normal.jpg" TargetMode="External" /><Relationship Id="rId169" Type="http://schemas.openxmlformats.org/officeDocument/2006/relationships/hyperlink" Target="http://pbs.twimg.com/profile_images/720701486418784257/ScrgFKdc_normal.jpg" TargetMode="External" /><Relationship Id="rId170" Type="http://schemas.openxmlformats.org/officeDocument/2006/relationships/hyperlink" Target="http://pbs.twimg.com/profile_images/720701486418784257/ScrgFKdc_normal.jpg" TargetMode="External" /><Relationship Id="rId171" Type="http://schemas.openxmlformats.org/officeDocument/2006/relationships/hyperlink" Target="http://pbs.twimg.com/profile_images/720701486418784257/ScrgFKdc_normal.jpg" TargetMode="External" /><Relationship Id="rId172" Type="http://schemas.openxmlformats.org/officeDocument/2006/relationships/hyperlink" Target="http://pbs.twimg.com/profile_images/720701486418784257/ScrgFKdc_normal.jpg" TargetMode="External" /><Relationship Id="rId173" Type="http://schemas.openxmlformats.org/officeDocument/2006/relationships/hyperlink" Target="http://pbs.twimg.com/profile_images/720701486418784257/ScrgFKdc_normal.jpg" TargetMode="External" /><Relationship Id="rId174" Type="http://schemas.openxmlformats.org/officeDocument/2006/relationships/hyperlink" Target="http://pbs.twimg.com/profile_images/720701486418784257/ScrgFKdc_normal.jpg" TargetMode="External" /><Relationship Id="rId175" Type="http://schemas.openxmlformats.org/officeDocument/2006/relationships/hyperlink" Target="http://pbs.twimg.com/profile_images/720701486418784257/ScrgFKdc_normal.jpg" TargetMode="External" /><Relationship Id="rId176" Type="http://schemas.openxmlformats.org/officeDocument/2006/relationships/hyperlink" Target="http://pbs.twimg.com/profile_images/720701486418784257/ScrgFKdc_normal.jpg" TargetMode="External" /><Relationship Id="rId177" Type="http://schemas.openxmlformats.org/officeDocument/2006/relationships/hyperlink" Target="http://pbs.twimg.com/profile_images/720701486418784257/ScrgFKdc_normal.jpg" TargetMode="External" /><Relationship Id="rId178" Type="http://schemas.openxmlformats.org/officeDocument/2006/relationships/hyperlink" Target="http://pbs.twimg.com/profile_images/720701486418784257/ScrgFKdc_normal.jpg" TargetMode="External" /><Relationship Id="rId179" Type="http://schemas.openxmlformats.org/officeDocument/2006/relationships/hyperlink" Target="http://pbs.twimg.com/profile_images/720701486418784257/ScrgFKdc_normal.jpg" TargetMode="External" /><Relationship Id="rId180" Type="http://schemas.openxmlformats.org/officeDocument/2006/relationships/hyperlink" Target="http://pbs.twimg.com/profile_images/720701486418784257/ScrgFKdc_normal.jpg" TargetMode="External" /><Relationship Id="rId181" Type="http://schemas.openxmlformats.org/officeDocument/2006/relationships/hyperlink" Target="http://pbs.twimg.com/profile_images/720701486418784257/ScrgFKdc_normal.jpg" TargetMode="External" /><Relationship Id="rId182" Type="http://schemas.openxmlformats.org/officeDocument/2006/relationships/hyperlink" Target="http://pbs.twimg.com/profile_images/720701486418784257/ScrgFKdc_normal.jpg" TargetMode="External" /><Relationship Id="rId183" Type="http://schemas.openxmlformats.org/officeDocument/2006/relationships/hyperlink" Target="http://pbs.twimg.com/profile_images/720701486418784257/ScrgFKdc_normal.jpg" TargetMode="External" /><Relationship Id="rId184" Type="http://schemas.openxmlformats.org/officeDocument/2006/relationships/hyperlink" Target="http://pbs.twimg.com/profile_images/720701486418784257/ScrgFKdc_normal.jpg" TargetMode="External" /><Relationship Id="rId185" Type="http://schemas.openxmlformats.org/officeDocument/2006/relationships/hyperlink" Target="http://pbs.twimg.com/profile_images/720701486418784257/ScrgFKdc_normal.jpg" TargetMode="External" /><Relationship Id="rId186" Type="http://schemas.openxmlformats.org/officeDocument/2006/relationships/hyperlink" Target="http://pbs.twimg.com/profile_images/720701486418784257/ScrgFKdc_normal.jpg" TargetMode="External" /><Relationship Id="rId187" Type="http://schemas.openxmlformats.org/officeDocument/2006/relationships/hyperlink" Target="http://pbs.twimg.com/profile_images/720701486418784257/ScrgFKdc_normal.jpg" TargetMode="External" /><Relationship Id="rId188" Type="http://schemas.openxmlformats.org/officeDocument/2006/relationships/hyperlink" Target="http://pbs.twimg.com/profile_images/720701486418784257/ScrgFKdc_normal.jpg" TargetMode="External" /><Relationship Id="rId189" Type="http://schemas.openxmlformats.org/officeDocument/2006/relationships/hyperlink" Target="http://pbs.twimg.com/profile_images/720701486418784257/ScrgFKdc_normal.jpg" TargetMode="External" /><Relationship Id="rId190" Type="http://schemas.openxmlformats.org/officeDocument/2006/relationships/hyperlink" Target="http://pbs.twimg.com/profile_images/720701486418784257/ScrgFKdc_normal.jpg" TargetMode="External" /><Relationship Id="rId191" Type="http://schemas.openxmlformats.org/officeDocument/2006/relationships/hyperlink" Target="http://pbs.twimg.com/profile_images/720701486418784257/ScrgFKdc_normal.jpg" TargetMode="External" /><Relationship Id="rId192" Type="http://schemas.openxmlformats.org/officeDocument/2006/relationships/hyperlink" Target="http://pbs.twimg.com/profile_images/720701486418784257/ScrgFKdc_normal.jpg" TargetMode="External" /><Relationship Id="rId193" Type="http://schemas.openxmlformats.org/officeDocument/2006/relationships/hyperlink" Target="http://pbs.twimg.com/profile_images/720701486418784257/ScrgFKdc_normal.jpg" TargetMode="External" /><Relationship Id="rId194" Type="http://schemas.openxmlformats.org/officeDocument/2006/relationships/hyperlink" Target="http://pbs.twimg.com/profile_images/720701486418784257/ScrgFKdc_normal.jpg" TargetMode="External" /><Relationship Id="rId195" Type="http://schemas.openxmlformats.org/officeDocument/2006/relationships/hyperlink" Target="http://pbs.twimg.com/profile_images/720701486418784257/ScrgFKdc_normal.jpg" TargetMode="External" /><Relationship Id="rId196" Type="http://schemas.openxmlformats.org/officeDocument/2006/relationships/hyperlink" Target="http://pbs.twimg.com/profile_images/720701486418784257/ScrgFKdc_normal.jpg" TargetMode="External" /><Relationship Id="rId197" Type="http://schemas.openxmlformats.org/officeDocument/2006/relationships/hyperlink" Target="http://pbs.twimg.com/profile_images/720701486418784257/ScrgFKdc_normal.jpg" TargetMode="External" /><Relationship Id="rId198" Type="http://schemas.openxmlformats.org/officeDocument/2006/relationships/hyperlink" Target="http://pbs.twimg.com/profile_images/720701486418784257/ScrgFKdc_normal.jpg" TargetMode="External" /><Relationship Id="rId199" Type="http://schemas.openxmlformats.org/officeDocument/2006/relationships/hyperlink" Target="http://pbs.twimg.com/profile_images/720701486418784257/ScrgFKdc_normal.jpg" TargetMode="External" /><Relationship Id="rId200" Type="http://schemas.openxmlformats.org/officeDocument/2006/relationships/hyperlink" Target="http://pbs.twimg.com/profile_images/720701486418784257/ScrgFKdc_normal.jpg" TargetMode="External" /><Relationship Id="rId201" Type="http://schemas.openxmlformats.org/officeDocument/2006/relationships/hyperlink" Target="http://pbs.twimg.com/profile_images/720701486418784257/ScrgFKdc_normal.jpg" TargetMode="External" /><Relationship Id="rId202" Type="http://schemas.openxmlformats.org/officeDocument/2006/relationships/hyperlink" Target="http://pbs.twimg.com/profile_images/720701486418784257/ScrgFKdc_normal.jpg" TargetMode="External" /><Relationship Id="rId203" Type="http://schemas.openxmlformats.org/officeDocument/2006/relationships/hyperlink" Target="http://pbs.twimg.com/profile_images/720701486418784257/ScrgFKdc_normal.jpg" TargetMode="External" /><Relationship Id="rId204" Type="http://schemas.openxmlformats.org/officeDocument/2006/relationships/hyperlink" Target="http://pbs.twimg.com/profile_images/720701486418784257/ScrgFKdc_normal.jpg" TargetMode="External" /><Relationship Id="rId205" Type="http://schemas.openxmlformats.org/officeDocument/2006/relationships/hyperlink" Target="http://pbs.twimg.com/profile_images/720701486418784257/ScrgFKdc_normal.jpg" TargetMode="External" /><Relationship Id="rId206" Type="http://schemas.openxmlformats.org/officeDocument/2006/relationships/hyperlink" Target="http://pbs.twimg.com/profile_images/720701486418784257/ScrgFKdc_normal.jpg" TargetMode="External" /><Relationship Id="rId207" Type="http://schemas.openxmlformats.org/officeDocument/2006/relationships/hyperlink" Target="http://pbs.twimg.com/profile_images/1040227290691653633/Z1g-upCw_normal.jpg" TargetMode="External" /><Relationship Id="rId208" Type="http://schemas.openxmlformats.org/officeDocument/2006/relationships/hyperlink" Target="https://pbs.twimg.com/media/EBbmn2NW4AArIjx.jpg" TargetMode="External" /><Relationship Id="rId209" Type="http://schemas.openxmlformats.org/officeDocument/2006/relationships/hyperlink" Target="https://pbs.twimg.com/media/EBwL4FPX4AA30Ho.jpg" TargetMode="External" /><Relationship Id="rId210" Type="http://schemas.openxmlformats.org/officeDocument/2006/relationships/hyperlink" Target="https://pbs.twimg.com/ext_tw_video_thumb/1161182263784198144/pu/img/hkYofTTXRT75CEh8.jpg" TargetMode="External" /><Relationship Id="rId211" Type="http://schemas.openxmlformats.org/officeDocument/2006/relationships/hyperlink" Target="https://pbs.twimg.com/media/ECU_Bu1X4AAqkiF.jpg" TargetMode="External" /><Relationship Id="rId212" Type="http://schemas.openxmlformats.org/officeDocument/2006/relationships/hyperlink" Target="https://pbs.twimg.com/ext_tw_video_thumb/1163735264189132800/pu/img/BqXhcE_VLdD_ooS0.jpg" TargetMode="External" /><Relationship Id="rId213" Type="http://schemas.openxmlformats.org/officeDocument/2006/relationships/hyperlink" Target="https://pbs.twimg.com/ext_tw_video_thumb/1164129612491894784/pu/img/LO6BPdmCoBMtDmWK.jpg" TargetMode="External" /><Relationship Id="rId214" Type="http://schemas.openxmlformats.org/officeDocument/2006/relationships/hyperlink" Target="http://pbs.twimg.com/profile_images/1081944172289056769/stYk-XHr_normal.jpg" TargetMode="External" /><Relationship Id="rId215" Type="http://schemas.openxmlformats.org/officeDocument/2006/relationships/hyperlink" Target="https://twitter.com/#!/sobeyschool_smu/status/1159524900358545413" TargetMode="External" /><Relationship Id="rId216" Type="http://schemas.openxmlformats.org/officeDocument/2006/relationships/hyperlink" Target="https://twitter.com/#!/entmagazineme/status/1159681962006724608" TargetMode="External" /><Relationship Id="rId217" Type="http://schemas.openxmlformats.org/officeDocument/2006/relationships/hyperlink" Target="https://twitter.com/#!/julia_parnaby/status/1159815244438548481" TargetMode="External" /><Relationship Id="rId218" Type="http://schemas.openxmlformats.org/officeDocument/2006/relationships/hyperlink" Target="https://twitter.com/#!/digitaltransf11/status/1160420444639498240" TargetMode="External" /><Relationship Id="rId219" Type="http://schemas.openxmlformats.org/officeDocument/2006/relationships/hyperlink" Target="https://twitter.com/#!/mba_buddy/status/1160749968010993664" TargetMode="External" /><Relationship Id="rId220" Type="http://schemas.openxmlformats.org/officeDocument/2006/relationships/hyperlink" Target="https://twitter.com/#!/nicochan33/status/1160833377303482368" TargetMode="External" /><Relationship Id="rId221" Type="http://schemas.openxmlformats.org/officeDocument/2006/relationships/hyperlink" Target="https://twitter.com/#!/harvardnpli/status/1161332021274087424" TargetMode="External" /><Relationship Id="rId222" Type="http://schemas.openxmlformats.org/officeDocument/2006/relationships/hyperlink" Target="https://twitter.com/#!/leaderrepeater/status/1161339437550362625" TargetMode="External" /><Relationship Id="rId223" Type="http://schemas.openxmlformats.org/officeDocument/2006/relationships/hyperlink" Target="https://twitter.com/#!/whartoncai/status/1161350795394031616" TargetMode="External" /><Relationship Id="rId224" Type="http://schemas.openxmlformats.org/officeDocument/2006/relationships/hyperlink" Target="https://twitter.com/#!/warrencntrpenn/status/1161351080208297984" TargetMode="External" /><Relationship Id="rId225" Type="http://schemas.openxmlformats.org/officeDocument/2006/relationships/hyperlink" Target="https://twitter.com/#!/warrencntrpenn/status/1161351080208297984" TargetMode="External" /><Relationship Id="rId226" Type="http://schemas.openxmlformats.org/officeDocument/2006/relationships/hyperlink" Target="https://twitter.com/#!/valerieblassey/status/1161357809738342400" TargetMode="External" /><Relationship Id="rId227" Type="http://schemas.openxmlformats.org/officeDocument/2006/relationships/hyperlink" Target="https://twitter.com/#!/valerieblassey/status/1161357809738342400" TargetMode="External" /><Relationship Id="rId228" Type="http://schemas.openxmlformats.org/officeDocument/2006/relationships/hyperlink" Target="https://twitter.com/#!/whartoncai/status/1161350795394031616" TargetMode="External" /><Relationship Id="rId229" Type="http://schemas.openxmlformats.org/officeDocument/2006/relationships/hyperlink" Target="https://twitter.com/#!/maryepurk/status/1161430962628124673" TargetMode="External" /><Relationship Id="rId230" Type="http://schemas.openxmlformats.org/officeDocument/2006/relationships/hyperlink" Target="https://twitter.com/#!/maryepurk/status/1161430962628124673" TargetMode="External" /><Relationship Id="rId231" Type="http://schemas.openxmlformats.org/officeDocument/2006/relationships/hyperlink" Target="https://twitter.com/#!/thjeanjean/status/1159026441889222656" TargetMode="External" /><Relationship Id="rId232" Type="http://schemas.openxmlformats.org/officeDocument/2006/relationships/hyperlink" Target="https://twitter.com/#!/thjeanjean/status/1158346962825093121" TargetMode="External" /><Relationship Id="rId233" Type="http://schemas.openxmlformats.org/officeDocument/2006/relationships/hyperlink" Target="https://twitter.com/#!/thjeanjean/status/1159071724920561664" TargetMode="External" /><Relationship Id="rId234" Type="http://schemas.openxmlformats.org/officeDocument/2006/relationships/hyperlink" Target="https://twitter.com/#!/thjeanjean/status/1161563158487719937" TargetMode="External" /><Relationship Id="rId235" Type="http://schemas.openxmlformats.org/officeDocument/2006/relationships/hyperlink" Target="https://twitter.com/#!/hult_business/status/1161565080196173824" TargetMode="External" /><Relationship Id="rId236" Type="http://schemas.openxmlformats.org/officeDocument/2006/relationships/hyperlink" Target="https://twitter.com/#!/bayfield_sonia/status/1161631064936341504" TargetMode="External" /><Relationship Id="rId237" Type="http://schemas.openxmlformats.org/officeDocument/2006/relationships/hyperlink" Target="https://twitter.com/#!/bayfield_kendal/status/1161631425352937473" TargetMode="External" /><Relationship Id="rId238" Type="http://schemas.openxmlformats.org/officeDocument/2006/relationships/hyperlink" Target="https://twitter.com/#!/corpgovuk/status/1161643225528053760" TargetMode="External" /><Relationship Id="rId239" Type="http://schemas.openxmlformats.org/officeDocument/2006/relationships/hyperlink" Target="https://twitter.com/#!/stanfordcorpgov/status/1161630970501636097" TargetMode="External" /><Relationship Id="rId240" Type="http://schemas.openxmlformats.org/officeDocument/2006/relationships/hyperlink" Target="https://twitter.com/#!/excellencia_ltd/status/1161649358904930309" TargetMode="External" /><Relationship Id="rId241" Type="http://schemas.openxmlformats.org/officeDocument/2006/relationships/hyperlink" Target="https://twitter.com/#!/tracy19671/status/1161938426867924994" TargetMode="External" /><Relationship Id="rId242" Type="http://schemas.openxmlformats.org/officeDocument/2006/relationships/hyperlink" Target="https://twitter.com/#!/cameliailie/status/1161986349613953024" TargetMode="External" /><Relationship Id="rId243" Type="http://schemas.openxmlformats.org/officeDocument/2006/relationships/hyperlink" Target="https://twitter.com/#!/henryzino22/status/1162056375662514180" TargetMode="External" /><Relationship Id="rId244" Type="http://schemas.openxmlformats.org/officeDocument/2006/relationships/hyperlink" Target="https://twitter.com/#!/thinkers50/status/1162276891450998784" TargetMode="External" /><Relationship Id="rId245" Type="http://schemas.openxmlformats.org/officeDocument/2006/relationships/hyperlink" Target="https://twitter.com/#!/ashridge_biz/status/1156822001790672896" TargetMode="External" /><Relationship Id="rId246" Type="http://schemas.openxmlformats.org/officeDocument/2006/relationships/hyperlink" Target="https://twitter.com/#!/ashridge_biz/status/1161533104210751489" TargetMode="External" /><Relationship Id="rId247" Type="http://schemas.openxmlformats.org/officeDocument/2006/relationships/hyperlink" Target="https://twitter.com/#!/ashridge_biz/status/1162257904902135808" TargetMode="External" /><Relationship Id="rId248" Type="http://schemas.openxmlformats.org/officeDocument/2006/relationships/hyperlink" Target="https://twitter.com/#!/claraday13/status/1162340168701026304" TargetMode="External" /><Relationship Id="rId249" Type="http://schemas.openxmlformats.org/officeDocument/2006/relationships/hyperlink" Target="https://twitter.com/#!/sonia_lakehal/status/1162774466608402433" TargetMode="External" /><Relationship Id="rId250" Type="http://schemas.openxmlformats.org/officeDocument/2006/relationships/hyperlink" Target="https://twitter.com/#!/peter_t_bryant/status/1163682062014013440" TargetMode="External" /><Relationship Id="rId251" Type="http://schemas.openxmlformats.org/officeDocument/2006/relationships/hyperlink" Target="https://twitter.com/#!/frsardina/status/1163810501572214784" TargetMode="External" /><Relationship Id="rId252" Type="http://schemas.openxmlformats.org/officeDocument/2006/relationships/hyperlink" Target="https://twitter.com/#!/tripgiu5/status/1160876146671665152" TargetMode="External" /><Relationship Id="rId253" Type="http://schemas.openxmlformats.org/officeDocument/2006/relationships/hyperlink" Target="https://twitter.com/#!/tripgiu5/status/1163838567459840000" TargetMode="External" /><Relationship Id="rId254" Type="http://schemas.openxmlformats.org/officeDocument/2006/relationships/hyperlink" Target="https://twitter.com/#!/gennever_/status/1163913954755776512" TargetMode="External" /><Relationship Id="rId255" Type="http://schemas.openxmlformats.org/officeDocument/2006/relationships/hyperlink" Target="https://twitter.com/#!/gennever_/status/1163914005473300486" TargetMode="External" /><Relationship Id="rId256" Type="http://schemas.openxmlformats.org/officeDocument/2006/relationships/hyperlink" Target="https://twitter.com/#!/gennever_/status/1163914054991327234" TargetMode="External" /><Relationship Id="rId257" Type="http://schemas.openxmlformats.org/officeDocument/2006/relationships/hyperlink" Target="https://twitter.com/#!/lydie_2lorraine/status/1164056818974416896" TargetMode="External" /><Relationship Id="rId258" Type="http://schemas.openxmlformats.org/officeDocument/2006/relationships/hyperlink" Target="https://twitter.com/#!/lydie_2lorraine/status/1164056801073139712" TargetMode="External" /><Relationship Id="rId259" Type="http://schemas.openxmlformats.org/officeDocument/2006/relationships/hyperlink" Target="https://twitter.com/#!/lydie_2lorraine/status/1164056818974416896" TargetMode="External" /><Relationship Id="rId260" Type="http://schemas.openxmlformats.org/officeDocument/2006/relationships/hyperlink" Target="https://twitter.com/#!/candidatsieseg/status/1164096047498461186" TargetMode="External" /><Relationship Id="rId261" Type="http://schemas.openxmlformats.org/officeDocument/2006/relationships/hyperlink" Target="https://twitter.com/#!/ieseg/status/1164104833038716928" TargetMode="External" /><Relationship Id="rId262" Type="http://schemas.openxmlformats.org/officeDocument/2006/relationships/hyperlink" Target="https://twitter.com/#!/robertotorena/status/1164177475787792385" TargetMode="External" /><Relationship Id="rId263" Type="http://schemas.openxmlformats.org/officeDocument/2006/relationships/hyperlink" Target="https://twitter.com/#!/uniconexed/status/1164205566119567361" TargetMode="External" /><Relationship Id="rId264" Type="http://schemas.openxmlformats.org/officeDocument/2006/relationships/hyperlink" Target="https://twitter.com/#!/uniconexed/status/1161729309586989057" TargetMode="External" /><Relationship Id="rId265" Type="http://schemas.openxmlformats.org/officeDocument/2006/relationships/hyperlink" Target="https://twitter.com/#!/thegcsp/status/1161211588298383361" TargetMode="External" /><Relationship Id="rId266" Type="http://schemas.openxmlformats.org/officeDocument/2006/relationships/hyperlink" Target="https://twitter.com/#!/execedcourses/status/1157458564476104704" TargetMode="External" /><Relationship Id="rId267" Type="http://schemas.openxmlformats.org/officeDocument/2006/relationships/hyperlink" Target="https://twitter.com/#!/execedcourses/status/1159391451186229248" TargetMode="External" /><Relationship Id="rId268" Type="http://schemas.openxmlformats.org/officeDocument/2006/relationships/hyperlink" Target="https://twitter.com/#!/execedcourses/status/1160241112184868865" TargetMode="External" /><Relationship Id="rId269" Type="http://schemas.openxmlformats.org/officeDocument/2006/relationships/hyperlink" Target="https://twitter.com/#!/execedcourses/status/1161052518442340355" TargetMode="External" /><Relationship Id="rId270" Type="http://schemas.openxmlformats.org/officeDocument/2006/relationships/hyperlink" Target="https://twitter.com/#!/execedcourses/status/1161720972149346304" TargetMode="External" /><Relationship Id="rId271" Type="http://schemas.openxmlformats.org/officeDocument/2006/relationships/hyperlink" Target="https://twitter.com/#!/execedcourses/status/1162415602176126976" TargetMode="External" /><Relationship Id="rId272" Type="http://schemas.openxmlformats.org/officeDocument/2006/relationships/hyperlink" Target="https://twitter.com/#!/execedcourses/status/1159602855939960832" TargetMode="External" /><Relationship Id="rId273" Type="http://schemas.openxmlformats.org/officeDocument/2006/relationships/hyperlink" Target="https://twitter.com/#!/execedcourses/status/1163346314899230720" TargetMode="External" /><Relationship Id="rId274" Type="http://schemas.openxmlformats.org/officeDocument/2006/relationships/hyperlink" Target="https://twitter.com/#!/execedcourses/status/1163814435279912963" TargetMode="External" /><Relationship Id="rId275" Type="http://schemas.openxmlformats.org/officeDocument/2006/relationships/hyperlink" Target="https://twitter.com/#!/execedcourses/status/1164208554313576448" TargetMode="External" /><Relationship Id="rId276" Type="http://schemas.openxmlformats.org/officeDocument/2006/relationships/hyperlink" Target="https://twitter.com/#!/execedcourses/status/1159270644246122496" TargetMode="External" /><Relationship Id="rId277" Type="http://schemas.openxmlformats.org/officeDocument/2006/relationships/hyperlink" Target="https://twitter.com/#!/execedcourses/status/1159678862529159168" TargetMode="External" /><Relationship Id="rId278" Type="http://schemas.openxmlformats.org/officeDocument/2006/relationships/hyperlink" Target="https://twitter.com/#!/execedcourses/status/1159742788704985088" TargetMode="External" /><Relationship Id="rId279" Type="http://schemas.openxmlformats.org/officeDocument/2006/relationships/hyperlink" Target="https://twitter.com/#!/execedcourses/status/1159935071601586176" TargetMode="External" /><Relationship Id="rId280" Type="http://schemas.openxmlformats.org/officeDocument/2006/relationships/hyperlink" Target="https://twitter.com/#!/execedcourses/status/1159965270040907776" TargetMode="External" /><Relationship Id="rId281" Type="http://schemas.openxmlformats.org/officeDocument/2006/relationships/hyperlink" Target="https://twitter.com/#!/execedcourses/status/1160024170706563072" TargetMode="External" /><Relationship Id="rId282" Type="http://schemas.openxmlformats.org/officeDocument/2006/relationships/hyperlink" Target="https://twitter.com/#!/execedcourses/status/1160129876512296960" TargetMode="External" /><Relationship Id="rId283" Type="http://schemas.openxmlformats.org/officeDocument/2006/relationships/hyperlink" Target="https://twitter.com/#!/execedcourses/status/1160418793262157825" TargetMode="External" /><Relationship Id="rId284" Type="http://schemas.openxmlformats.org/officeDocument/2006/relationships/hyperlink" Target="https://twitter.com/#!/execedcourses/status/1160467618525958146" TargetMode="External" /><Relationship Id="rId285" Type="http://schemas.openxmlformats.org/officeDocument/2006/relationships/hyperlink" Target="https://twitter.com/#!/execedcourses/status/1160633725857624066" TargetMode="External" /><Relationship Id="rId286" Type="http://schemas.openxmlformats.org/officeDocument/2006/relationships/hyperlink" Target="https://twitter.com/#!/execedcourses/status/1160735909991469061" TargetMode="External" /><Relationship Id="rId287" Type="http://schemas.openxmlformats.org/officeDocument/2006/relationships/hyperlink" Target="https://twitter.com/#!/execedcourses/status/1160749000800124928" TargetMode="External" /><Relationship Id="rId288" Type="http://schemas.openxmlformats.org/officeDocument/2006/relationships/hyperlink" Target="https://twitter.com/#!/execedcourses/status/1160977517139783680" TargetMode="External" /><Relationship Id="rId289" Type="http://schemas.openxmlformats.org/officeDocument/2006/relationships/hyperlink" Target="https://twitter.com/#!/execedcourses/status/1160996143871848448" TargetMode="External" /><Relationship Id="rId290" Type="http://schemas.openxmlformats.org/officeDocument/2006/relationships/hyperlink" Target="https://twitter.com/#!/execedcourses/status/1161203525390651392" TargetMode="External" /><Relationship Id="rId291" Type="http://schemas.openxmlformats.org/officeDocument/2006/relationships/hyperlink" Target="https://twitter.com/#!/execedcourses/status/1161247325118853120" TargetMode="External" /><Relationship Id="rId292" Type="http://schemas.openxmlformats.org/officeDocument/2006/relationships/hyperlink" Target="https://twitter.com/#!/execedcourses/status/1161384733143552000" TargetMode="External" /><Relationship Id="rId293" Type="http://schemas.openxmlformats.org/officeDocument/2006/relationships/hyperlink" Target="https://twitter.com/#!/execedcourses/status/1161445135705497601" TargetMode="External" /><Relationship Id="rId294" Type="http://schemas.openxmlformats.org/officeDocument/2006/relationships/hyperlink" Target="https://twitter.com/#!/execedcourses/status/1161473834660143104" TargetMode="External" /><Relationship Id="rId295" Type="http://schemas.openxmlformats.org/officeDocument/2006/relationships/hyperlink" Target="https://twitter.com/#!/execedcourses/status/1161524667666042880" TargetMode="External" /><Relationship Id="rId296" Type="http://schemas.openxmlformats.org/officeDocument/2006/relationships/hyperlink" Target="https://twitter.com/#!/execedcourses/status/1161609736795459584" TargetMode="External" /><Relationship Id="rId297" Type="http://schemas.openxmlformats.org/officeDocument/2006/relationships/hyperlink" Target="https://twitter.com/#!/execedcourses/status/1161989263816216581" TargetMode="External" /><Relationship Id="rId298" Type="http://schemas.openxmlformats.org/officeDocument/2006/relationships/hyperlink" Target="https://twitter.com/#!/execedcourses/status/1162034061755314182" TargetMode="External" /><Relationship Id="rId299" Type="http://schemas.openxmlformats.org/officeDocument/2006/relationships/hyperlink" Target="https://twitter.com/#!/execedcourses/status/1162083392365580288" TargetMode="External" /><Relationship Id="rId300" Type="http://schemas.openxmlformats.org/officeDocument/2006/relationships/hyperlink" Target="https://twitter.com/#!/execedcourses/status/1162109566634512384" TargetMode="External" /><Relationship Id="rId301" Type="http://schemas.openxmlformats.org/officeDocument/2006/relationships/hyperlink" Target="https://twitter.com/#!/execedcourses/status/1162290773166972928" TargetMode="External" /><Relationship Id="rId302" Type="http://schemas.openxmlformats.org/officeDocument/2006/relationships/hyperlink" Target="https://twitter.com/#!/execedcourses/status/1162364769849896960" TargetMode="External" /><Relationship Id="rId303" Type="http://schemas.openxmlformats.org/officeDocument/2006/relationships/hyperlink" Target="https://twitter.com/#!/execedcourses/status/1162379875841277952" TargetMode="External" /><Relationship Id="rId304" Type="http://schemas.openxmlformats.org/officeDocument/2006/relationships/hyperlink" Target="https://twitter.com/#!/execedcourses/status/1162455377012592640" TargetMode="External" /><Relationship Id="rId305" Type="http://schemas.openxmlformats.org/officeDocument/2006/relationships/hyperlink" Target="https://twitter.com/#!/execedcourses/status/1162487585240862721" TargetMode="External" /><Relationship Id="rId306" Type="http://schemas.openxmlformats.org/officeDocument/2006/relationships/hyperlink" Target="https://twitter.com/#!/execedcourses/status/1162742288994279424" TargetMode="External" /><Relationship Id="rId307" Type="http://schemas.openxmlformats.org/officeDocument/2006/relationships/hyperlink" Target="https://twitter.com/#!/execedcourses/status/1162817789242949632" TargetMode="External" /><Relationship Id="rId308" Type="http://schemas.openxmlformats.org/officeDocument/2006/relationships/hyperlink" Target="https://twitter.com/#!/execedcourses/status/1162940603249725440" TargetMode="External" /><Relationship Id="rId309" Type="http://schemas.openxmlformats.org/officeDocument/2006/relationships/hyperlink" Target="https://twitter.com/#!/execedcourses/status/1163104704022245382" TargetMode="External" /><Relationship Id="rId310" Type="http://schemas.openxmlformats.org/officeDocument/2006/relationships/hyperlink" Target="https://twitter.com/#!/execedcourses/status/1163170638216888320" TargetMode="External" /><Relationship Id="rId311" Type="http://schemas.openxmlformats.org/officeDocument/2006/relationships/hyperlink" Target="https://twitter.com/#!/execedcourses/status/1163212415388962816" TargetMode="External" /><Relationship Id="rId312" Type="http://schemas.openxmlformats.org/officeDocument/2006/relationships/hyperlink" Target="https://twitter.com/#!/execedcourses/status/1163391618822500352" TargetMode="External" /><Relationship Id="rId313" Type="http://schemas.openxmlformats.org/officeDocument/2006/relationships/hyperlink" Target="https://twitter.com/#!/execedcourses/status/1163502853454880768" TargetMode="External" /><Relationship Id="rId314" Type="http://schemas.openxmlformats.org/officeDocument/2006/relationships/hyperlink" Target="https://twitter.com/#!/execedcourses/status/1163559226758709250" TargetMode="External" /><Relationship Id="rId315" Type="http://schemas.openxmlformats.org/officeDocument/2006/relationships/hyperlink" Target="https://twitter.com/#!/execedcourses/status/1163829534522667008" TargetMode="External" /><Relationship Id="rId316" Type="http://schemas.openxmlformats.org/officeDocument/2006/relationships/hyperlink" Target="https://twitter.com/#!/execedcourses/status/1164042950554243078" TargetMode="External" /><Relationship Id="rId317" Type="http://schemas.openxmlformats.org/officeDocument/2006/relationships/hyperlink" Target="https://twitter.com/#!/execedcourses/status/1164071145651314688" TargetMode="External" /><Relationship Id="rId318" Type="http://schemas.openxmlformats.org/officeDocument/2006/relationships/hyperlink" Target="https://twitter.com/#!/execedcourses/status/1164191948535554049" TargetMode="External" /><Relationship Id="rId319" Type="http://schemas.openxmlformats.org/officeDocument/2006/relationships/hyperlink" Target="https://twitter.com/#!/pivotcloud/status/1164225863849783296" TargetMode="External" /><Relationship Id="rId320" Type="http://schemas.openxmlformats.org/officeDocument/2006/relationships/hyperlink" Target="https://twitter.com/#!/ieexeceducation/status/1159418727592579072" TargetMode="External" /><Relationship Id="rId321" Type="http://schemas.openxmlformats.org/officeDocument/2006/relationships/hyperlink" Target="https://twitter.com/#!/ieexeceducation/status/1160868278937554944" TargetMode="External" /><Relationship Id="rId322" Type="http://schemas.openxmlformats.org/officeDocument/2006/relationships/hyperlink" Target="https://twitter.com/#!/ieexeceducation/status/1161593054706335746" TargetMode="External" /><Relationship Id="rId323" Type="http://schemas.openxmlformats.org/officeDocument/2006/relationships/hyperlink" Target="https://twitter.com/#!/ieexeceducation/status/1163405386776567808" TargetMode="External" /><Relationship Id="rId324" Type="http://schemas.openxmlformats.org/officeDocument/2006/relationships/hyperlink" Target="https://twitter.com/#!/ieexeceducation/status/1163767381770063872" TargetMode="External" /><Relationship Id="rId325" Type="http://schemas.openxmlformats.org/officeDocument/2006/relationships/hyperlink" Target="https://twitter.com/#!/ieexeceducation/status/1164129799343955968" TargetMode="External" /><Relationship Id="rId326" Type="http://schemas.openxmlformats.org/officeDocument/2006/relationships/hyperlink" Target="https://twitter.com/#!/lnhuka/status/1164226664659861510" TargetMode="External" /><Relationship Id="rId327" Type="http://schemas.openxmlformats.org/officeDocument/2006/relationships/comments" Target="../comments1.xml" /><Relationship Id="rId328" Type="http://schemas.openxmlformats.org/officeDocument/2006/relationships/vmlDrawing" Target="../drawings/vmlDrawing1.vml" /><Relationship Id="rId329" Type="http://schemas.openxmlformats.org/officeDocument/2006/relationships/table" Target="../tables/table1.xml" /><Relationship Id="rId3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mu.ca/academics/sobey/for-business-training-and-development.html?utm_source=Twitter&amp;utm_medium=social&amp;utm_campaign=execed&amp;utm_content=BVad" TargetMode="External" /><Relationship Id="rId2" Type="http://schemas.openxmlformats.org/officeDocument/2006/relationships/hyperlink" Target="https://www.entrepreneur.com/article/337275" TargetMode="External" /><Relationship Id="rId3" Type="http://schemas.openxmlformats.org/officeDocument/2006/relationships/hyperlink" Target="http://po.st/scms/OrMCe04Lcp0lOFmbAka8Um6V2jAD7SYdZTjvhHbnYZ0lOA/PNr4iq" TargetMode="External" /><Relationship Id="rId4" Type="http://schemas.openxmlformats.org/officeDocument/2006/relationships/hyperlink" Target="http://po.st/scms/OrMCe04Lcp0lOFmbAka8Um6V2jAD7SYdZTjvhHbnYZ0lOA/4Vygqh" TargetMode="External" /><Relationship Id="rId5" Type="http://schemas.openxmlformats.org/officeDocument/2006/relationships/hyperlink" Target="http://po.st/scms/OrMCe04Lcp0lOFmbAka8Um6V2jAD7SYdZTjvhHbnYZ0lOA/PNr4iq" TargetMode="External" /><Relationship Id="rId6" Type="http://schemas.openxmlformats.org/officeDocument/2006/relationships/hyperlink" Target="https://twitter.com/HarvardNPLI/status/1160244418110218242" TargetMode="External" /><Relationship Id="rId7" Type="http://schemas.openxmlformats.org/officeDocument/2006/relationships/hyperlink" Target="https://twitter.com/HarvardNPLI/status/1160244418110218242" TargetMode="External" /><Relationship Id="rId8" Type="http://schemas.openxmlformats.org/officeDocument/2006/relationships/hyperlink" Target="https://executiveeducation.wharton.upenn.edu/for-individuals/all-programs/customer-analytics-for-growth-using-machine-learning-ai-and-big-data/?utm_source=wcai&amp;utm_medium=display&amp;utm_content=baev&amp;utm_campaign=wcaide20baev" TargetMode="External" /><Relationship Id="rId9" Type="http://schemas.openxmlformats.org/officeDocument/2006/relationships/hyperlink" Target="https://www.parlonsrh.com/comment-les-francais-percoivent-ils-la-formation-en-2019/" TargetMode="External" /><Relationship Id="rId10" Type="http://schemas.openxmlformats.org/officeDocument/2006/relationships/hyperlink" Target="https://app.amazingcontent.io/best-content/monthly/ThJeanjean/2019/july" TargetMode="External" /><Relationship Id="rId11" Type="http://schemas.openxmlformats.org/officeDocument/2006/relationships/hyperlink" Target="https://solutions.lesechos.fr/equipe-management/c/ia-travail-en-pleine-mutation-17957/" TargetMode="External" /><Relationship Id="rId12" Type="http://schemas.openxmlformats.org/officeDocument/2006/relationships/hyperlink" Target="https://www.lesechos.fr/economie-france/social/le-gouvernement-va-faire-la-publicite-du-compte-personnel-de-formation-1124068" TargetMode="External" /><Relationship Id="rId13" Type="http://schemas.openxmlformats.org/officeDocument/2006/relationships/hyperlink" Target="https://www.gsb.stanford.edu/exec-ed/programs/directors-consortium" TargetMode="External" /><Relationship Id="rId14" Type="http://schemas.openxmlformats.org/officeDocument/2006/relationships/hyperlink" Target="https://www.gsb.stanford.edu/exec-ed/programs/directors-consortium" TargetMode="External" /><Relationship Id="rId15" Type="http://schemas.openxmlformats.org/officeDocument/2006/relationships/hyperlink" Target="https://www.gsb.stanford.edu/exec-ed/programs/directors-consortium" TargetMode="External" /><Relationship Id="rId16" Type="http://schemas.openxmlformats.org/officeDocument/2006/relationships/hyperlink" Target="https://www.youtube.com/watch?v=67Ng11IM2a4" TargetMode="External" /><Relationship Id="rId17" Type="http://schemas.openxmlformats.org/officeDocument/2006/relationships/hyperlink" Target="http://po.st/scms/OrMCe04Lcp0lOFmbAka8Um6V2jAD7SYdZTjvhHbnYZ0lOA/ookiSO" TargetMode="External" /><Relationship Id="rId18" Type="http://schemas.openxmlformats.org/officeDocument/2006/relationships/hyperlink" Target="https://www.hult.edu/en/executive-education/insights/new-speaking-truth-to-power/?utm_source=twitter&amp;utm_medium=social&amp;utm_campaign=organicsocialtwitter&amp;utm_content=speakingtruth_research" TargetMode="External" /><Relationship Id="rId19" Type="http://schemas.openxmlformats.org/officeDocument/2006/relationships/hyperlink" Target="https://www.hult.edu/en/executive-education/events/?utm_source=twitter&amp;utm_medium=social&amp;utm_campaign=organicsocialtwitter&amp;utm_content=generic_events" TargetMode="External" /><Relationship Id="rId20" Type="http://schemas.openxmlformats.org/officeDocument/2006/relationships/hyperlink" Target="https://www.hult.edu/en/executive-education/events/speaking-truth-london-17-sept/?utm_source=twitter&amp;utm_medium=social&amp;utm_campaign=organicsocialtwitter&amp;utm_content=ash_ev_190917_speakingtruth" TargetMode="External" /><Relationship Id="rId21" Type="http://schemas.openxmlformats.org/officeDocument/2006/relationships/hyperlink" Target="https://business.lesechos.fr/directions-financieres/metier-et-carriere/parcours/0601512264403-la-formation-a-suivre-le-master-management-immobilier-de-l-essec-331075.php#xtor=CS1-35" TargetMode="External" /><Relationship Id="rId22" Type="http://schemas.openxmlformats.org/officeDocument/2006/relationships/hyperlink" Target="https://www.lesechos.fr/economie-france/social/le-gouvernement-va-faire-la-publicite-du-compte-personnel-de-formation-1124068" TargetMode="External" /><Relationship Id="rId23" Type="http://schemas.openxmlformats.org/officeDocument/2006/relationships/hyperlink" Target="https://solutions.lesechos.fr/equipe-management/c/ia-travail-en-pleine-mutation-17957/" TargetMode="External" /><Relationship Id="rId24" Type="http://schemas.openxmlformats.org/officeDocument/2006/relationships/hyperlink" Target="https://www.lesechos.fr/economie-france/social/le-gouvernement-va-faire-la-publicite-du-compte-personnel-de-formation-1124068" TargetMode="External" /><Relationship Id="rId25" Type="http://schemas.openxmlformats.org/officeDocument/2006/relationships/hyperlink" Target="https://www.ieseg.fr/news/entretien-directrices-deux-formations-diplomantes/" TargetMode="External" /><Relationship Id="rId26" Type="http://schemas.openxmlformats.org/officeDocument/2006/relationships/hyperlink" Target="https://www.uniconexed.org/members/university-usc-marshall/?utm_source=twitter&amp;utm_medium=sasocial&amp;utm_campaign=unicon" TargetMode="External" /><Relationship Id="rId27" Type="http://schemas.openxmlformats.org/officeDocument/2006/relationships/hyperlink" Target="https://www.uniconexed.org/2019-leadership-academy-application/?utm_source=twitter&amp;utm_medium=sasocial&amp;utm_campaign=unicon" TargetMode="External" /><Relationship Id="rId28" Type="http://schemas.openxmlformats.org/officeDocument/2006/relationships/hyperlink" Target="http://po.st/scms/OrMCe04Lcp0lOFmbAka8Um6V2jAD7SYdZTjvhHbnYZ0lOA/HJcZwb" TargetMode="External" /><Relationship Id="rId29" Type="http://schemas.openxmlformats.org/officeDocument/2006/relationships/hyperlink" Target="http://po.st/scms/OrMCe04Lcp0lOFmbAka8Um6V2jAD7SYdZTjvhHbnYZ0lOA/HJcZwb" TargetMode="External" /><Relationship Id="rId30" Type="http://schemas.openxmlformats.org/officeDocument/2006/relationships/hyperlink" Target="http://po.st/scms/OrMCe04Lcp0lOFmbAka8Um6V2jAD7SYdZTjvhHbnYZ0lOA/ILEEKv" TargetMode="External" /><Relationship Id="rId31" Type="http://schemas.openxmlformats.org/officeDocument/2006/relationships/hyperlink" Target="http://po.st/scms/OrMCe04Lcp0lOFmbAka8Um6V2jAD7SYdZTjvhHbnYZ0lOA/5TJgj9" TargetMode="External" /><Relationship Id="rId32" Type="http://schemas.openxmlformats.org/officeDocument/2006/relationships/hyperlink" Target="http://po.st/scms/OrMCe04Lcp0lOFmbAka8Um6V2jAD7SYdZTjvhHbnYZ0lOA/zb5T2F" TargetMode="External" /><Relationship Id="rId33" Type="http://schemas.openxmlformats.org/officeDocument/2006/relationships/hyperlink" Target="http://po.st/scms/OrMCe04Lcp0lOFmbAka8Um6V2jAD7SYdZTjvhHbnYZ0lOA/ZXgQyT" TargetMode="External" /><Relationship Id="rId34" Type="http://schemas.openxmlformats.org/officeDocument/2006/relationships/hyperlink" Target="http://po.st/scms/OrMCe04Lcp0lOFmbAka8Um6V2jAD7SYdZTjvhHbnYZ0lOA/tyDSKZ" TargetMode="External" /><Relationship Id="rId35" Type="http://schemas.openxmlformats.org/officeDocument/2006/relationships/hyperlink" Target="http://po.st/scms/OrMCe04Lcp0lOFmbAka8Um6V2jAD7SYdZTjvhHbnYZ0lOA/p29olp" TargetMode="External" /><Relationship Id="rId36" Type="http://schemas.openxmlformats.org/officeDocument/2006/relationships/hyperlink" Target="http://po.st/scms/OrMCe04Lcp0lOFmbAka8Um6V2jAD7SYdZTjvhHbnYZ0lOA/Z1NtiA" TargetMode="External" /><Relationship Id="rId37" Type="http://schemas.openxmlformats.org/officeDocument/2006/relationships/hyperlink" Target="http://po.st/scms/OrMCe04Lcp0lOFmbAka8Um6V2jAD7SYdZTjvhHbnYZ0lOA/U91o7G" TargetMode="External" /><Relationship Id="rId38" Type="http://schemas.openxmlformats.org/officeDocument/2006/relationships/hyperlink" Target="http://po.st/scms/OrMCe04Lcp0lOFmbAka8Um6V2jAD7SYdZTjvhHbnYZ0lOA/URbKIo" TargetMode="External" /><Relationship Id="rId39" Type="http://schemas.openxmlformats.org/officeDocument/2006/relationships/hyperlink" Target="http://po.st/scms/OrMCe04Lcp0lOFmbAka8Um6V2jAD7SYdZTjvhHbnYZ0lOA/6PVWA1" TargetMode="External" /><Relationship Id="rId40" Type="http://schemas.openxmlformats.org/officeDocument/2006/relationships/hyperlink" Target="http://po.st/scms/OrMCe04Lcp0lOFmbAka8Um6V2jAD7SYdZTjvhHbnYZ0lOA/z4A5NN" TargetMode="External" /><Relationship Id="rId41" Type="http://schemas.openxmlformats.org/officeDocument/2006/relationships/hyperlink" Target="http://po.st/scms/OrMCe04Lcp0lOFmbAka8Um6V2jAD7SYdZTjvhHbnYZ0lOA/a3g72o" TargetMode="External" /><Relationship Id="rId42" Type="http://schemas.openxmlformats.org/officeDocument/2006/relationships/hyperlink" Target="http://po.st/scms/OrMCe04Lcp0lOFmbAka8Um6V2jAD7SYdZTjvhHbnYZ0lOA/6pTZ5M" TargetMode="External" /><Relationship Id="rId43" Type="http://schemas.openxmlformats.org/officeDocument/2006/relationships/hyperlink" Target="http://po.st/scms/OrMCe04Lcp0lOFmbAka8Um6V2jAD7SYdZTjvhHbnYZ0lOA/5Wm7Or" TargetMode="External" /><Relationship Id="rId44" Type="http://schemas.openxmlformats.org/officeDocument/2006/relationships/hyperlink" Target="http://po.st/scms/OrMCe04Lcp0lOFmbAka8Um6V2jAD7SYdZTjvhHbnYZ0lOA/qJ7MNr" TargetMode="External" /><Relationship Id="rId45" Type="http://schemas.openxmlformats.org/officeDocument/2006/relationships/hyperlink" Target="http://po.st/scms/OrMCe04Lcp0lOFmbAka8Um6V2jAD7SYdZTjvhHbnYZ0lOA/q2AiAl" TargetMode="External" /><Relationship Id="rId46" Type="http://schemas.openxmlformats.org/officeDocument/2006/relationships/hyperlink" Target="http://po.st/scms/OrMCe04Lcp0lOFmbAka8Um6V2jAD7SYdZTjvhHbnYZ0lOA/PNr4iq" TargetMode="External" /><Relationship Id="rId47" Type="http://schemas.openxmlformats.org/officeDocument/2006/relationships/hyperlink" Target="http://po.st/scms/OrMCe04Lcp0lOFmbAka8Um6V2jAD7SYdZTjvhHbnYZ0lOA/wLviLD" TargetMode="External" /><Relationship Id="rId48" Type="http://schemas.openxmlformats.org/officeDocument/2006/relationships/hyperlink" Target="http://po.st/scms/OrMCe04Lcp0lOFmbAka8Um6V2jAD7SYdZTjvhHbnYZ0lOA/DBuxK1" TargetMode="External" /><Relationship Id="rId49" Type="http://schemas.openxmlformats.org/officeDocument/2006/relationships/hyperlink" Target="http://po.st/scms/OrMCe04Lcp0lOFmbAka8Um6V2jAD7SYdZTjvhHbnYZ0lOA/4Vygqh" TargetMode="External" /><Relationship Id="rId50" Type="http://schemas.openxmlformats.org/officeDocument/2006/relationships/hyperlink" Target="http://po.st/scms/OrMCe04Lcp0lOFmbAka8Um6V2jAD7SYdZTjvhHbnYZ0lOA/KG99fL" TargetMode="External" /><Relationship Id="rId51" Type="http://schemas.openxmlformats.org/officeDocument/2006/relationships/hyperlink" Target="http://po.st/scms/OrMCe04Lcp0lOFmbAka8Um6V2jAD7SYdZTjvhHbnYZ0lOA/uQOqkB" TargetMode="External" /><Relationship Id="rId52" Type="http://schemas.openxmlformats.org/officeDocument/2006/relationships/hyperlink" Target="http://po.st/scms/OrMCe04Lcp0lOFmbAka8Um6V2jAD7SYdZTjvhHbnYZ0lOA/NWrIUq" TargetMode="External" /><Relationship Id="rId53" Type="http://schemas.openxmlformats.org/officeDocument/2006/relationships/hyperlink" Target="http://po.st/scms/OrMCe04Lcp0lOFmbAka8Um6V2jAD7SYdZTjvhHbnYZ0lOA/8WCCVZ" TargetMode="External" /><Relationship Id="rId54" Type="http://schemas.openxmlformats.org/officeDocument/2006/relationships/hyperlink" Target="http://po.st/scms/OrMCe04Lcp0lOFmbAka8Um6V2jAD7SYdZTjvhHbnYZ0lOA/HGMbXH" TargetMode="External" /><Relationship Id="rId55" Type="http://schemas.openxmlformats.org/officeDocument/2006/relationships/hyperlink" Target="http://po.st/scms/OrMCe04Lcp0lOFmbAka8Um6V2jAD7SYdZTjvhHbnYZ0lOA/8DUK5F" TargetMode="External" /><Relationship Id="rId56" Type="http://schemas.openxmlformats.org/officeDocument/2006/relationships/hyperlink" Target="http://po.st/scms/OrMCe04Lcp0lOFmbAka8Um6V2jAD7SYdZTjvhHbnYZ0lOA/lvymZK" TargetMode="External" /><Relationship Id="rId57" Type="http://schemas.openxmlformats.org/officeDocument/2006/relationships/hyperlink" Target="http://po.st/scms/OrMCe04Lcp0lOFmbAka8Um6V2jAD7SYdZTjvhHbnYZ0lOA/fZR2tg" TargetMode="External" /><Relationship Id="rId58" Type="http://schemas.openxmlformats.org/officeDocument/2006/relationships/hyperlink" Target="http://po.st/scms/OrMCe04Lcp0lOFmbAka8Um6V2jAD7SYdZTjvhHbnYZ0lOA/LAVCSM" TargetMode="External" /><Relationship Id="rId59" Type="http://schemas.openxmlformats.org/officeDocument/2006/relationships/hyperlink" Target="http://po.st/scms/OrMCe04Lcp0lOFmbAka8Um6V2jAD7SYdZTjvhHbnYZ0lOA/SBIuuj" TargetMode="External" /><Relationship Id="rId60" Type="http://schemas.openxmlformats.org/officeDocument/2006/relationships/hyperlink" Target="http://po.st/scms/OrMCe04Lcp0lOFmbAka8Um6V2jAD7SYdZTjvhHbnYZ0lOA/UMcKYv" TargetMode="External" /><Relationship Id="rId61" Type="http://schemas.openxmlformats.org/officeDocument/2006/relationships/hyperlink" Target="http://po.st/scms/OrMCe04Lcp0lOFmbAka8Um6V2jAD7SYdZTjvhHbnYZ0lOA/ookiSO" TargetMode="External" /><Relationship Id="rId62" Type="http://schemas.openxmlformats.org/officeDocument/2006/relationships/hyperlink" Target="http://po.st/scms/OrMCe04Lcp0lOFmbAka8Um6V2jAD7SYdZTjvhHbnYZ0lOA/ScKsJO" TargetMode="External" /><Relationship Id="rId63" Type="http://schemas.openxmlformats.org/officeDocument/2006/relationships/hyperlink" Target="http://po.st/scms/OrMCe04Lcp0lOFmbAka8Um6V2jAD7SYdZTjvhHbnYZ0lOA/SC9LuR" TargetMode="External" /><Relationship Id="rId64" Type="http://schemas.openxmlformats.org/officeDocument/2006/relationships/hyperlink" Target="http://po.st/scms/OrMCe04Lcp0lOFmbAka8Um6V2jAD7SYdZTjvhHbnYZ0lOA/ghC8bD" TargetMode="External" /><Relationship Id="rId65" Type="http://schemas.openxmlformats.org/officeDocument/2006/relationships/hyperlink" Target="http://po.st/scms/OrMCe04Lcp0lOFmbAka8Um6V2jAD7SYdZTjvhHbnYZ0lOA/Stjy7l" TargetMode="External" /><Relationship Id="rId66" Type="http://schemas.openxmlformats.org/officeDocument/2006/relationships/hyperlink" Target="http://po.st/scms/OrMCe04Lcp0lOFmbAka8Um6V2jAD7SYdZTjvhHbnYZ0lOA/FaU2RF" TargetMode="External" /><Relationship Id="rId67" Type="http://schemas.openxmlformats.org/officeDocument/2006/relationships/hyperlink" Target="http://po.st/scms/OrMCe04Lcp0lOFmbAka8Um6V2jAD7SYdZTjvhHbnYZ0lOA/mEdTjA" TargetMode="External" /><Relationship Id="rId68" Type="http://schemas.openxmlformats.org/officeDocument/2006/relationships/hyperlink" Target="http://po.st/scms/OrMCe04Lcp0lOFmbAka8Um6V2jAD7SYdZTjvhHbnYZ0lOA/yt28VO" TargetMode="External" /><Relationship Id="rId69" Type="http://schemas.openxmlformats.org/officeDocument/2006/relationships/hyperlink" Target="http://po.st/scms/OrMCe04Lcp0lOFmbAka8Um6V2jAD7SYdZTjvhHbnYZ0lOA/ep7Kgz" TargetMode="External" /><Relationship Id="rId70" Type="http://schemas.openxmlformats.org/officeDocument/2006/relationships/hyperlink" Target="http://po.st/scms/OrMCe04Lcp0lOFmbAka8Um6V2jAD7SYdZTjvhHbnYZ0lOA/De50QE" TargetMode="External" /><Relationship Id="rId71" Type="http://schemas.openxmlformats.org/officeDocument/2006/relationships/hyperlink" Target="http://po.st/scms/OrMCe04Lcp0lOFmbAka8Um6V2jAD7SYdZTjvhHbnYZ0lOA/rkQ9go" TargetMode="External" /><Relationship Id="rId72" Type="http://schemas.openxmlformats.org/officeDocument/2006/relationships/hyperlink" Target="http://po.st/scms/OrMCe04Lcp0lOFmbAka8Um6V2jAD7SYdZTjvhHbnYZ0lOA/eXbd0Q" TargetMode="External" /><Relationship Id="rId73" Type="http://schemas.openxmlformats.org/officeDocument/2006/relationships/hyperlink" Target="http://po.st/scms/OrMCe04Lcp0lOFmbAka8Um6V2jAD7SYdZTjvhHbnYZ0lOA/eVPC3m" TargetMode="External" /><Relationship Id="rId74" Type="http://schemas.openxmlformats.org/officeDocument/2006/relationships/hyperlink" Target="http://po.st/scms/OrMCe04Lcp0lOFmbAka8Um6V2jAD7SYdZTjvhHbnYZ0lOA/3oXoir" TargetMode="External" /><Relationship Id="rId75" Type="http://schemas.openxmlformats.org/officeDocument/2006/relationships/hyperlink" Target="http://po.st/scms/OrMCe04Lcp0lOFmbAka8Um6V2jAD7SYdZTjvhHbnYZ0lOA/YxIjka" TargetMode="External" /><Relationship Id="rId76" Type="http://schemas.openxmlformats.org/officeDocument/2006/relationships/hyperlink" Target="http://po.st/scms/OrMCe04Lcp0lOFmbAka8Um6V2jAD7SYdZTjvhHbnYZ0lOA/z3nRca" TargetMode="External" /><Relationship Id="rId77" Type="http://schemas.openxmlformats.org/officeDocument/2006/relationships/hyperlink" Target="http://po.st/scms/OrMCe04Lcp0lOFmbAka8Um6V2jAD7SYdZTjvhHbnYZ0lOA/irtXab" TargetMode="External" /><Relationship Id="rId78" Type="http://schemas.openxmlformats.org/officeDocument/2006/relationships/hyperlink" Target="http://po.st/scms/OrMCe04Lcp0lOFmbAka8Um6V2jAD7SYdZTjvhHbnYZ0lOA/FfTD9I" TargetMode="External" /><Relationship Id="rId79" Type="http://schemas.openxmlformats.org/officeDocument/2006/relationships/hyperlink" Target="http://po.st/scms/OrMCe04Lcp0lOFmbAka8Um6V2jAD7SYdZTjvhHbnYZ0lOA/bMLzr6" TargetMode="External" /><Relationship Id="rId80" Type="http://schemas.openxmlformats.org/officeDocument/2006/relationships/hyperlink" Target="http://po.st/scms/OrMCe04Lcp0lOFmbAka8Um6V2jAD7SYdZTjvhHbnYZ0lOA/pV2N3j" TargetMode="External" /><Relationship Id="rId81" Type="http://schemas.openxmlformats.org/officeDocument/2006/relationships/hyperlink" Target="http://po.st/scms/OrMCe04Lcp0lOFmbAka8Um6V2jAD7SYdZTjvhHbnYZ0lOA/ZcBQUC" TargetMode="External" /><Relationship Id="rId82" Type="http://schemas.openxmlformats.org/officeDocument/2006/relationships/hyperlink" Target="https://www.ie.edu/insights/articles/communication-substance-and-form/" TargetMode="External" /><Relationship Id="rId83" Type="http://schemas.openxmlformats.org/officeDocument/2006/relationships/hyperlink" Target="https://www.ie.edu/insights/articles/strategies-from-words-to-deeds-thanks-to-pmos/" TargetMode="External" /><Relationship Id="rId84" Type="http://schemas.openxmlformats.org/officeDocument/2006/relationships/hyperlink" Target="https://www.ie.edu/insights/articles/transformation-with-purpose-through-striving-and-stretching/" TargetMode="External" /><Relationship Id="rId85" Type="http://schemas.openxmlformats.org/officeDocument/2006/relationships/hyperlink" Target="https://pbs.twimg.com/media/EBd1v8AXUAAdppw.jpg" TargetMode="External" /><Relationship Id="rId86" Type="http://schemas.openxmlformats.org/officeDocument/2006/relationships/hyperlink" Target="https://pbs.twimg.com/media/EB3yY3ZU8AAk_lJ.jpg" TargetMode="External" /><Relationship Id="rId87" Type="http://schemas.openxmlformats.org/officeDocument/2006/relationships/hyperlink" Target="https://pbs.twimg.com/media/EB7xTDoX4AAJtWC.png" TargetMode="External" /><Relationship Id="rId88" Type="http://schemas.openxmlformats.org/officeDocument/2006/relationships/hyperlink" Target="https://pbs.twimg.com/media/EA3beu7X4AAGWjE.jpg" TargetMode="External" /><Relationship Id="rId89" Type="http://schemas.openxmlformats.org/officeDocument/2006/relationships/hyperlink" Target="https://pbs.twimg.com/media/EB6YM-tW4AEhDVJ.jpg" TargetMode="External" /><Relationship Id="rId90" Type="http://schemas.openxmlformats.org/officeDocument/2006/relationships/hyperlink" Target="https://pbs.twimg.com/media/ECErZ4cVAAEnBZP.jpg" TargetMode="External" /><Relationship Id="rId91" Type="http://schemas.openxmlformats.org/officeDocument/2006/relationships/hyperlink" Target="https://pbs.twimg.com/media/D95WOM1XkAAHqcb.png" TargetMode="External" /><Relationship Id="rId92" Type="http://schemas.openxmlformats.org/officeDocument/2006/relationships/hyperlink" Target="https://pbs.twimg.com/media/ECgWyVeWsAAXQ9h.jpg" TargetMode="External" /><Relationship Id="rId93" Type="http://schemas.openxmlformats.org/officeDocument/2006/relationships/hyperlink" Target="https://pbs.twimg.com/ext_tw_video_thumb/1161729227651276802/pu/img/htoWS-VyBiR-ieYG.jpg" TargetMode="External" /><Relationship Id="rId94" Type="http://schemas.openxmlformats.org/officeDocument/2006/relationships/hyperlink" Target="https://pbs.twimg.com/media/EBbmn2NW4AArIjx.jpg" TargetMode="External" /><Relationship Id="rId95" Type="http://schemas.openxmlformats.org/officeDocument/2006/relationships/hyperlink" Target="https://pbs.twimg.com/media/EBwL4FPX4AA30Ho.jpg" TargetMode="External" /><Relationship Id="rId96" Type="http://schemas.openxmlformats.org/officeDocument/2006/relationships/hyperlink" Target="https://pbs.twimg.com/ext_tw_video_thumb/1161182263784198144/pu/img/hkYofTTXRT75CEh8.jpg" TargetMode="External" /><Relationship Id="rId97" Type="http://schemas.openxmlformats.org/officeDocument/2006/relationships/hyperlink" Target="https://pbs.twimg.com/media/ECU_Bu1X4AAqkiF.jpg" TargetMode="External" /><Relationship Id="rId98" Type="http://schemas.openxmlformats.org/officeDocument/2006/relationships/hyperlink" Target="https://pbs.twimg.com/ext_tw_video_thumb/1163735264189132800/pu/img/BqXhcE_VLdD_ooS0.jpg" TargetMode="External" /><Relationship Id="rId99" Type="http://schemas.openxmlformats.org/officeDocument/2006/relationships/hyperlink" Target="https://pbs.twimg.com/ext_tw_video_thumb/1164129612491894784/pu/img/LO6BPdmCoBMtDmWK.jpg" TargetMode="External" /><Relationship Id="rId100" Type="http://schemas.openxmlformats.org/officeDocument/2006/relationships/hyperlink" Target="https://pbs.twimg.com/media/EBd1v8AXUAAdppw.jpg" TargetMode="External" /><Relationship Id="rId101" Type="http://schemas.openxmlformats.org/officeDocument/2006/relationships/hyperlink" Target="http://pbs.twimg.com/profile_images/1093073004450537472/JNb8TxAi_normal.jpg" TargetMode="External" /><Relationship Id="rId102" Type="http://schemas.openxmlformats.org/officeDocument/2006/relationships/hyperlink" Target="http://pbs.twimg.com/profile_images/996501145639116800/uxObekHS_normal.jpg" TargetMode="External" /><Relationship Id="rId103" Type="http://schemas.openxmlformats.org/officeDocument/2006/relationships/hyperlink" Target="http://pbs.twimg.com/profile_images/1064235369665835008/Ey7qsA0I_normal.jpg" TargetMode="External" /><Relationship Id="rId104" Type="http://schemas.openxmlformats.org/officeDocument/2006/relationships/hyperlink" Target="http://pbs.twimg.com/profile_images/1064709504393072641/pI0lZvUw_normal.jpg" TargetMode="External" /><Relationship Id="rId105" Type="http://schemas.openxmlformats.org/officeDocument/2006/relationships/hyperlink" Target="http://pbs.twimg.com/profile_images/773909130352402432/XKlKwdPG_normal.jpg" TargetMode="External" /><Relationship Id="rId106" Type="http://schemas.openxmlformats.org/officeDocument/2006/relationships/hyperlink" Target="http://pbs.twimg.com/profile_images/578573926370009088/TdxmQgH0_normal.png" TargetMode="External" /><Relationship Id="rId107" Type="http://schemas.openxmlformats.org/officeDocument/2006/relationships/hyperlink" Target="http://pbs.twimg.com/profile_images/798471349241049088/41FJ3NU9_normal.jpg" TargetMode="External" /><Relationship Id="rId108" Type="http://schemas.openxmlformats.org/officeDocument/2006/relationships/hyperlink" Target="https://pbs.twimg.com/media/EB3yY3ZU8AAk_lJ.jpg" TargetMode="External" /><Relationship Id="rId109" Type="http://schemas.openxmlformats.org/officeDocument/2006/relationships/hyperlink" Target="http://pbs.twimg.com/profile_images/1123667394067599363/LKAVk5qV_normal.png" TargetMode="External" /><Relationship Id="rId110" Type="http://schemas.openxmlformats.org/officeDocument/2006/relationships/hyperlink" Target="http://pbs.twimg.com/profile_images/464232281708560384/LdYtreCd_normal.jpeg" TargetMode="External" /><Relationship Id="rId111" Type="http://schemas.openxmlformats.org/officeDocument/2006/relationships/hyperlink" Target="http://pbs.twimg.com/profile_images/519520860479049728/4wf8ol-K_normal.jpeg" TargetMode="External" /><Relationship Id="rId112" Type="http://schemas.openxmlformats.org/officeDocument/2006/relationships/hyperlink" Target="http://pbs.twimg.com/profile_images/608703287471120385/k7MVslch_normal.jpg" TargetMode="External" /><Relationship Id="rId113" Type="http://schemas.openxmlformats.org/officeDocument/2006/relationships/hyperlink" Target="http://pbs.twimg.com/profile_images/608703287471120385/k7MVslch_normal.jpg" TargetMode="External" /><Relationship Id="rId114" Type="http://schemas.openxmlformats.org/officeDocument/2006/relationships/hyperlink" Target="http://pbs.twimg.com/profile_images/608703287471120385/k7MVslch_normal.jpg" TargetMode="External" /><Relationship Id="rId115" Type="http://schemas.openxmlformats.org/officeDocument/2006/relationships/hyperlink" Target="http://pbs.twimg.com/profile_images/608703287471120385/k7MVslch_normal.jpg" TargetMode="External" /><Relationship Id="rId116" Type="http://schemas.openxmlformats.org/officeDocument/2006/relationships/hyperlink" Target="http://pbs.twimg.com/profile_images/1049621338825080833/69KVz__u_normal.jpg" TargetMode="External" /><Relationship Id="rId117" Type="http://schemas.openxmlformats.org/officeDocument/2006/relationships/hyperlink" Target="https://pbs.twimg.com/media/EB7xTDoX4AAJtWC.png" TargetMode="External" /><Relationship Id="rId118" Type="http://schemas.openxmlformats.org/officeDocument/2006/relationships/hyperlink" Target="http://pbs.twimg.com/profile_images/669883489391611904/uIRhWVh8_normal.jpg" TargetMode="External" /><Relationship Id="rId119" Type="http://schemas.openxmlformats.org/officeDocument/2006/relationships/hyperlink" Target="http://pbs.twimg.com/profile_images/430975427071311873/lWnRamv6_normal.png" TargetMode="External" /><Relationship Id="rId120" Type="http://schemas.openxmlformats.org/officeDocument/2006/relationships/hyperlink" Target="http://pbs.twimg.com/profile_images/1151620952540639232/IvQzY405_normal.png" TargetMode="External" /><Relationship Id="rId121" Type="http://schemas.openxmlformats.org/officeDocument/2006/relationships/hyperlink" Target="http://pbs.twimg.com/profile_images/2562638327/uak9lyp3a3or43tp11ni_normal.png" TargetMode="External" /><Relationship Id="rId122" Type="http://schemas.openxmlformats.org/officeDocument/2006/relationships/hyperlink" Target="http://pbs.twimg.com/profile_images/842957932463620096/VMYTGfjD_normal.jpg" TargetMode="External" /><Relationship Id="rId123" Type="http://schemas.openxmlformats.org/officeDocument/2006/relationships/hyperlink" Target="http://pbs.twimg.com/profile_images/1104216946487234561/JIZwXk9z_normal.jpg" TargetMode="External" /><Relationship Id="rId124" Type="http://schemas.openxmlformats.org/officeDocument/2006/relationships/hyperlink" Target="http://pbs.twimg.com/profile_images/3566631514/7c199066d3a2f78f78f6ad9fe3dd7cbf_normal.jpeg" TargetMode="External" /><Relationship Id="rId125" Type="http://schemas.openxmlformats.org/officeDocument/2006/relationships/hyperlink" Target="http://pbs.twimg.com/profile_images/1877102832/Thinkers50_Logo_CMYK72dpi_normal.jpg" TargetMode="External" /><Relationship Id="rId126" Type="http://schemas.openxmlformats.org/officeDocument/2006/relationships/hyperlink" Target="https://pbs.twimg.com/media/EA3beu7X4AAGWjE.jpg" TargetMode="External" /><Relationship Id="rId127" Type="http://schemas.openxmlformats.org/officeDocument/2006/relationships/hyperlink" Target="https://pbs.twimg.com/media/EB6YM-tW4AEhDVJ.jpg" TargetMode="External" /><Relationship Id="rId128" Type="http://schemas.openxmlformats.org/officeDocument/2006/relationships/hyperlink" Target="https://pbs.twimg.com/media/ECErZ4cVAAEnBZP.jpg" TargetMode="External" /><Relationship Id="rId129" Type="http://schemas.openxmlformats.org/officeDocument/2006/relationships/hyperlink" Target="http://pbs.twimg.com/profile_images/739902014377893888/r6h6pcLb_normal.jpg" TargetMode="External" /><Relationship Id="rId130" Type="http://schemas.openxmlformats.org/officeDocument/2006/relationships/hyperlink" Target="http://pbs.twimg.com/profile_images/710214028572884992/mqUCvHSr_normal.jpg" TargetMode="External" /><Relationship Id="rId131" Type="http://schemas.openxmlformats.org/officeDocument/2006/relationships/hyperlink" Target="http://pbs.twimg.com/profile_images/378800000180521922/122c8897fd195d391a779e9ab4023ef1_normal.jpeg" TargetMode="External" /><Relationship Id="rId132" Type="http://schemas.openxmlformats.org/officeDocument/2006/relationships/hyperlink" Target="http://pbs.twimg.com/profile_images/871775748713058307/20MNipJo_normal.jpg" TargetMode="External" /><Relationship Id="rId133" Type="http://schemas.openxmlformats.org/officeDocument/2006/relationships/hyperlink" Target="http://pbs.twimg.com/profile_images/1056070310196400129/5RSnKwhv_normal.jpg" TargetMode="External" /><Relationship Id="rId134" Type="http://schemas.openxmlformats.org/officeDocument/2006/relationships/hyperlink" Target="http://pbs.twimg.com/profile_images/1056070310196400129/5RSnKwhv_normal.jpg" TargetMode="External" /><Relationship Id="rId135" Type="http://schemas.openxmlformats.org/officeDocument/2006/relationships/hyperlink" Target="http://pbs.twimg.com/profile_images/1024432340783775744/Fb1y1eid_normal.jpg" TargetMode="External" /><Relationship Id="rId136" Type="http://schemas.openxmlformats.org/officeDocument/2006/relationships/hyperlink" Target="http://pbs.twimg.com/profile_images/1024432340783775744/Fb1y1eid_normal.jpg" TargetMode="External" /><Relationship Id="rId137" Type="http://schemas.openxmlformats.org/officeDocument/2006/relationships/hyperlink" Target="http://pbs.twimg.com/profile_images/1024432340783775744/Fb1y1eid_normal.jpg" TargetMode="External" /><Relationship Id="rId138" Type="http://schemas.openxmlformats.org/officeDocument/2006/relationships/hyperlink" Target="http://pbs.twimg.com/profile_images/1158071856114614273/cdrONuTw_normal.jpg" TargetMode="External" /><Relationship Id="rId139" Type="http://schemas.openxmlformats.org/officeDocument/2006/relationships/hyperlink" Target="http://pbs.twimg.com/profile_images/1158071856114614273/cdrONuTw_normal.jpg" TargetMode="External" /><Relationship Id="rId140" Type="http://schemas.openxmlformats.org/officeDocument/2006/relationships/hyperlink" Target="https://pbs.twimg.com/media/D95WOM1XkAAHqcb.png" TargetMode="External" /><Relationship Id="rId141" Type="http://schemas.openxmlformats.org/officeDocument/2006/relationships/hyperlink" Target="http://pbs.twimg.com/profile_images/723186926916911104/T0_e8v4G_normal.jpg" TargetMode="External" /><Relationship Id="rId142" Type="http://schemas.openxmlformats.org/officeDocument/2006/relationships/hyperlink" Target="http://pbs.twimg.com/profile_images/1139898022995910664/ZPxDJAZb_normal.png" TargetMode="External" /><Relationship Id="rId143" Type="http://schemas.openxmlformats.org/officeDocument/2006/relationships/hyperlink" Target="https://pbs.twimg.com/media/ECgWyVeWsAAXQ9h.jpg" TargetMode="External" /><Relationship Id="rId144" Type="http://schemas.openxmlformats.org/officeDocument/2006/relationships/hyperlink" Target="https://pbs.twimg.com/ext_tw_video_thumb/1161729227651276802/pu/img/htoWS-VyBiR-ieYG.jpg" TargetMode="External" /><Relationship Id="rId145" Type="http://schemas.openxmlformats.org/officeDocument/2006/relationships/hyperlink" Target="http://pbs.twimg.com/profile_images/973565434581733376/idIuhkwm_normal.jpg" TargetMode="External" /><Relationship Id="rId146" Type="http://schemas.openxmlformats.org/officeDocument/2006/relationships/hyperlink" Target="http://pbs.twimg.com/profile_images/720701486418784257/ScrgFKdc_normal.jpg" TargetMode="External" /><Relationship Id="rId147" Type="http://schemas.openxmlformats.org/officeDocument/2006/relationships/hyperlink" Target="http://pbs.twimg.com/profile_images/720701486418784257/ScrgFKdc_normal.jpg" TargetMode="External" /><Relationship Id="rId148" Type="http://schemas.openxmlformats.org/officeDocument/2006/relationships/hyperlink" Target="http://pbs.twimg.com/profile_images/720701486418784257/ScrgFKdc_normal.jpg" TargetMode="External" /><Relationship Id="rId149" Type="http://schemas.openxmlformats.org/officeDocument/2006/relationships/hyperlink" Target="http://pbs.twimg.com/profile_images/720701486418784257/ScrgFKdc_normal.jpg" TargetMode="External" /><Relationship Id="rId150" Type="http://schemas.openxmlformats.org/officeDocument/2006/relationships/hyperlink" Target="http://pbs.twimg.com/profile_images/720701486418784257/ScrgFKdc_normal.jpg" TargetMode="External" /><Relationship Id="rId151" Type="http://schemas.openxmlformats.org/officeDocument/2006/relationships/hyperlink" Target="http://pbs.twimg.com/profile_images/720701486418784257/ScrgFKdc_normal.jpg" TargetMode="External" /><Relationship Id="rId152" Type="http://schemas.openxmlformats.org/officeDocument/2006/relationships/hyperlink" Target="http://pbs.twimg.com/profile_images/720701486418784257/ScrgFKdc_normal.jpg" TargetMode="External" /><Relationship Id="rId153" Type="http://schemas.openxmlformats.org/officeDocument/2006/relationships/hyperlink" Target="http://pbs.twimg.com/profile_images/720701486418784257/ScrgFKdc_normal.jpg" TargetMode="External" /><Relationship Id="rId154" Type="http://schemas.openxmlformats.org/officeDocument/2006/relationships/hyperlink" Target="http://pbs.twimg.com/profile_images/720701486418784257/ScrgFKdc_normal.jpg" TargetMode="External" /><Relationship Id="rId155" Type="http://schemas.openxmlformats.org/officeDocument/2006/relationships/hyperlink" Target="http://pbs.twimg.com/profile_images/720701486418784257/ScrgFKdc_normal.jpg" TargetMode="External" /><Relationship Id="rId156" Type="http://schemas.openxmlformats.org/officeDocument/2006/relationships/hyperlink" Target="http://pbs.twimg.com/profile_images/720701486418784257/ScrgFKdc_normal.jpg" TargetMode="External" /><Relationship Id="rId157" Type="http://schemas.openxmlformats.org/officeDocument/2006/relationships/hyperlink" Target="http://pbs.twimg.com/profile_images/720701486418784257/ScrgFKdc_normal.jpg" TargetMode="External" /><Relationship Id="rId158" Type="http://schemas.openxmlformats.org/officeDocument/2006/relationships/hyperlink" Target="http://pbs.twimg.com/profile_images/720701486418784257/ScrgFKdc_normal.jpg" TargetMode="External" /><Relationship Id="rId159" Type="http://schemas.openxmlformats.org/officeDocument/2006/relationships/hyperlink" Target="http://pbs.twimg.com/profile_images/720701486418784257/ScrgFKdc_normal.jpg" TargetMode="External" /><Relationship Id="rId160" Type="http://schemas.openxmlformats.org/officeDocument/2006/relationships/hyperlink" Target="http://pbs.twimg.com/profile_images/720701486418784257/ScrgFKdc_normal.jpg" TargetMode="External" /><Relationship Id="rId161" Type="http://schemas.openxmlformats.org/officeDocument/2006/relationships/hyperlink" Target="http://pbs.twimg.com/profile_images/720701486418784257/ScrgFKdc_normal.jpg" TargetMode="External" /><Relationship Id="rId162" Type="http://schemas.openxmlformats.org/officeDocument/2006/relationships/hyperlink" Target="http://pbs.twimg.com/profile_images/720701486418784257/ScrgFKdc_normal.jpg" TargetMode="External" /><Relationship Id="rId163" Type="http://schemas.openxmlformats.org/officeDocument/2006/relationships/hyperlink" Target="http://pbs.twimg.com/profile_images/720701486418784257/ScrgFKdc_normal.jpg" TargetMode="External" /><Relationship Id="rId164" Type="http://schemas.openxmlformats.org/officeDocument/2006/relationships/hyperlink" Target="http://pbs.twimg.com/profile_images/720701486418784257/ScrgFKdc_normal.jpg" TargetMode="External" /><Relationship Id="rId165" Type="http://schemas.openxmlformats.org/officeDocument/2006/relationships/hyperlink" Target="http://pbs.twimg.com/profile_images/720701486418784257/ScrgFKdc_normal.jpg" TargetMode="External" /><Relationship Id="rId166" Type="http://schemas.openxmlformats.org/officeDocument/2006/relationships/hyperlink" Target="http://pbs.twimg.com/profile_images/720701486418784257/ScrgFKdc_normal.jpg" TargetMode="External" /><Relationship Id="rId167" Type="http://schemas.openxmlformats.org/officeDocument/2006/relationships/hyperlink" Target="http://pbs.twimg.com/profile_images/720701486418784257/ScrgFKdc_normal.jpg" TargetMode="External" /><Relationship Id="rId168" Type="http://schemas.openxmlformats.org/officeDocument/2006/relationships/hyperlink" Target="http://pbs.twimg.com/profile_images/720701486418784257/ScrgFKdc_normal.jpg" TargetMode="External" /><Relationship Id="rId169" Type="http://schemas.openxmlformats.org/officeDocument/2006/relationships/hyperlink" Target="http://pbs.twimg.com/profile_images/720701486418784257/ScrgFKdc_normal.jpg" TargetMode="External" /><Relationship Id="rId170" Type="http://schemas.openxmlformats.org/officeDocument/2006/relationships/hyperlink" Target="http://pbs.twimg.com/profile_images/720701486418784257/ScrgFKdc_normal.jpg" TargetMode="External" /><Relationship Id="rId171" Type="http://schemas.openxmlformats.org/officeDocument/2006/relationships/hyperlink" Target="http://pbs.twimg.com/profile_images/720701486418784257/ScrgFKdc_normal.jpg" TargetMode="External" /><Relationship Id="rId172" Type="http://schemas.openxmlformats.org/officeDocument/2006/relationships/hyperlink" Target="http://pbs.twimg.com/profile_images/720701486418784257/ScrgFKdc_normal.jpg" TargetMode="External" /><Relationship Id="rId173" Type="http://schemas.openxmlformats.org/officeDocument/2006/relationships/hyperlink" Target="http://pbs.twimg.com/profile_images/720701486418784257/ScrgFKdc_normal.jpg" TargetMode="External" /><Relationship Id="rId174" Type="http://schemas.openxmlformats.org/officeDocument/2006/relationships/hyperlink" Target="http://pbs.twimg.com/profile_images/720701486418784257/ScrgFKdc_normal.jpg" TargetMode="External" /><Relationship Id="rId175" Type="http://schemas.openxmlformats.org/officeDocument/2006/relationships/hyperlink" Target="http://pbs.twimg.com/profile_images/720701486418784257/ScrgFKdc_normal.jpg" TargetMode="External" /><Relationship Id="rId176" Type="http://schemas.openxmlformats.org/officeDocument/2006/relationships/hyperlink" Target="http://pbs.twimg.com/profile_images/720701486418784257/ScrgFKdc_normal.jpg" TargetMode="External" /><Relationship Id="rId177" Type="http://schemas.openxmlformats.org/officeDocument/2006/relationships/hyperlink" Target="http://pbs.twimg.com/profile_images/720701486418784257/ScrgFKdc_normal.jpg" TargetMode="External" /><Relationship Id="rId178" Type="http://schemas.openxmlformats.org/officeDocument/2006/relationships/hyperlink" Target="http://pbs.twimg.com/profile_images/720701486418784257/ScrgFKdc_normal.jpg" TargetMode="External" /><Relationship Id="rId179" Type="http://schemas.openxmlformats.org/officeDocument/2006/relationships/hyperlink" Target="http://pbs.twimg.com/profile_images/720701486418784257/ScrgFKdc_normal.jpg" TargetMode="External" /><Relationship Id="rId180" Type="http://schemas.openxmlformats.org/officeDocument/2006/relationships/hyperlink" Target="http://pbs.twimg.com/profile_images/720701486418784257/ScrgFKdc_normal.jpg" TargetMode="External" /><Relationship Id="rId181" Type="http://schemas.openxmlformats.org/officeDocument/2006/relationships/hyperlink" Target="http://pbs.twimg.com/profile_images/720701486418784257/ScrgFKdc_normal.jpg" TargetMode="External" /><Relationship Id="rId182" Type="http://schemas.openxmlformats.org/officeDocument/2006/relationships/hyperlink" Target="http://pbs.twimg.com/profile_images/720701486418784257/ScrgFKdc_normal.jpg" TargetMode="External" /><Relationship Id="rId183" Type="http://schemas.openxmlformats.org/officeDocument/2006/relationships/hyperlink" Target="http://pbs.twimg.com/profile_images/720701486418784257/ScrgFKdc_normal.jpg" TargetMode="External" /><Relationship Id="rId184" Type="http://schemas.openxmlformats.org/officeDocument/2006/relationships/hyperlink" Target="http://pbs.twimg.com/profile_images/720701486418784257/ScrgFKdc_normal.jpg" TargetMode="External" /><Relationship Id="rId185" Type="http://schemas.openxmlformats.org/officeDocument/2006/relationships/hyperlink" Target="http://pbs.twimg.com/profile_images/720701486418784257/ScrgFKdc_normal.jpg" TargetMode="External" /><Relationship Id="rId186" Type="http://schemas.openxmlformats.org/officeDocument/2006/relationships/hyperlink" Target="http://pbs.twimg.com/profile_images/720701486418784257/ScrgFKdc_normal.jpg" TargetMode="External" /><Relationship Id="rId187" Type="http://schemas.openxmlformats.org/officeDocument/2006/relationships/hyperlink" Target="http://pbs.twimg.com/profile_images/720701486418784257/ScrgFKdc_normal.jpg" TargetMode="External" /><Relationship Id="rId188" Type="http://schemas.openxmlformats.org/officeDocument/2006/relationships/hyperlink" Target="http://pbs.twimg.com/profile_images/720701486418784257/ScrgFKdc_normal.jpg" TargetMode="External" /><Relationship Id="rId189" Type="http://schemas.openxmlformats.org/officeDocument/2006/relationships/hyperlink" Target="http://pbs.twimg.com/profile_images/720701486418784257/ScrgFKdc_normal.jpg" TargetMode="External" /><Relationship Id="rId190" Type="http://schemas.openxmlformats.org/officeDocument/2006/relationships/hyperlink" Target="http://pbs.twimg.com/profile_images/720701486418784257/ScrgFKdc_normal.jpg" TargetMode="External" /><Relationship Id="rId191" Type="http://schemas.openxmlformats.org/officeDocument/2006/relationships/hyperlink" Target="http://pbs.twimg.com/profile_images/720701486418784257/ScrgFKdc_normal.jpg" TargetMode="External" /><Relationship Id="rId192" Type="http://schemas.openxmlformats.org/officeDocument/2006/relationships/hyperlink" Target="http://pbs.twimg.com/profile_images/720701486418784257/ScrgFKdc_normal.jpg" TargetMode="External" /><Relationship Id="rId193" Type="http://schemas.openxmlformats.org/officeDocument/2006/relationships/hyperlink" Target="http://pbs.twimg.com/profile_images/720701486418784257/ScrgFKdc_normal.jpg" TargetMode="External" /><Relationship Id="rId194" Type="http://schemas.openxmlformats.org/officeDocument/2006/relationships/hyperlink" Target="http://pbs.twimg.com/profile_images/720701486418784257/ScrgFKdc_normal.jpg" TargetMode="External" /><Relationship Id="rId195" Type="http://schemas.openxmlformats.org/officeDocument/2006/relationships/hyperlink" Target="http://pbs.twimg.com/profile_images/720701486418784257/ScrgFKdc_normal.jpg" TargetMode="External" /><Relationship Id="rId196" Type="http://schemas.openxmlformats.org/officeDocument/2006/relationships/hyperlink" Target="http://pbs.twimg.com/profile_images/720701486418784257/ScrgFKdc_normal.jpg" TargetMode="External" /><Relationship Id="rId197" Type="http://schemas.openxmlformats.org/officeDocument/2006/relationships/hyperlink" Target="http://pbs.twimg.com/profile_images/720701486418784257/ScrgFKdc_normal.jpg" TargetMode="External" /><Relationship Id="rId198" Type="http://schemas.openxmlformats.org/officeDocument/2006/relationships/hyperlink" Target="http://pbs.twimg.com/profile_images/720701486418784257/ScrgFKdc_normal.jpg" TargetMode="External" /><Relationship Id="rId199" Type="http://schemas.openxmlformats.org/officeDocument/2006/relationships/hyperlink" Target="http://pbs.twimg.com/profile_images/1040227290691653633/Z1g-upCw_normal.jpg" TargetMode="External" /><Relationship Id="rId200" Type="http://schemas.openxmlformats.org/officeDocument/2006/relationships/hyperlink" Target="https://pbs.twimg.com/media/EBbmn2NW4AArIjx.jpg" TargetMode="External" /><Relationship Id="rId201" Type="http://schemas.openxmlformats.org/officeDocument/2006/relationships/hyperlink" Target="https://pbs.twimg.com/media/EBwL4FPX4AA30Ho.jpg" TargetMode="External" /><Relationship Id="rId202" Type="http://schemas.openxmlformats.org/officeDocument/2006/relationships/hyperlink" Target="https://pbs.twimg.com/ext_tw_video_thumb/1161182263784198144/pu/img/hkYofTTXRT75CEh8.jpg" TargetMode="External" /><Relationship Id="rId203" Type="http://schemas.openxmlformats.org/officeDocument/2006/relationships/hyperlink" Target="https://pbs.twimg.com/media/ECU_Bu1X4AAqkiF.jpg" TargetMode="External" /><Relationship Id="rId204" Type="http://schemas.openxmlformats.org/officeDocument/2006/relationships/hyperlink" Target="https://pbs.twimg.com/ext_tw_video_thumb/1163735264189132800/pu/img/BqXhcE_VLdD_ooS0.jpg" TargetMode="External" /><Relationship Id="rId205" Type="http://schemas.openxmlformats.org/officeDocument/2006/relationships/hyperlink" Target="https://pbs.twimg.com/ext_tw_video_thumb/1164129612491894784/pu/img/LO6BPdmCoBMtDmWK.jpg" TargetMode="External" /><Relationship Id="rId206" Type="http://schemas.openxmlformats.org/officeDocument/2006/relationships/hyperlink" Target="http://pbs.twimg.com/profile_images/1081944172289056769/stYk-XHr_normal.jpg" TargetMode="External" /><Relationship Id="rId207" Type="http://schemas.openxmlformats.org/officeDocument/2006/relationships/hyperlink" Target="https://twitter.com/#!/sobeyschool_smu/status/1159524900358545413" TargetMode="External" /><Relationship Id="rId208" Type="http://schemas.openxmlformats.org/officeDocument/2006/relationships/hyperlink" Target="https://twitter.com/#!/entmagazineme/status/1159681962006724608" TargetMode="External" /><Relationship Id="rId209" Type="http://schemas.openxmlformats.org/officeDocument/2006/relationships/hyperlink" Target="https://twitter.com/#!/julia_parnaby/status/1159815244438548481" TargetMode="External" /><Relationship Id="rId210" Type="http://schemas.openxmlformats.org/officeDocument/2006/relationships/hyperlink" Target="https://twitter.com/#!/digitaltransf11/status/1160420444639498240" TargetMode="External" /><Relationship Id="rId211" Type="http://schemas.openxmlformats.org/officeDocument/2006/relationships/hyperlink" Target="https://twitter.com/#!/mba_buddy/status/1160749968010993664" TargetMode="External" /><Relationship Id="rId212" Type="http://schemas.openxmlformats.org/officeDocument/2006/relationships/hyperlink" Target="https://twitter.com/#!/nicochan33/status/1160833377303482368" TargetMode="External" /><Relationship Id="rId213" Type="http://schemas.openxmlformats.org/officeDocument/2006/relationships/hyperlink" Target="https://twitter.com/#!/harvardnpli/status/1161332021274087424" TargetMode="External" /><Relationship Id="rId214" Type="http://schemas.openxmlformats.org/officeDocument/2006/relationships/hyperlink" Target="https://twitter.com/#!/leaderrepeater/status/1161339437550362625" TargetMode="External" /><Relationship Id="rId215" Type="http://schemas.openxmlformats.org/officeDocument/2006/relationships/hyperlink" Target="https://twitter.com/#!/whartoncai/status/1161350795394031616" TargetMode="External" /><Relationship Id="rId216" Type="http://schemas.openxmlformats.org/officeDocument/2006/relationships/hyperlink" Target="https://twitter.com/#!/warrencntrpenn/status/1161351080208297984" TargetMode="External" /><Relationship Id="rId217" Type="http://schemas.openxmlformats.org/officeDocument/2006/relationships/hyperlink" Target="https://twitter.com/#!/valerieblassey/status/1161357809738342400" TargetMode="External" /><Relationship Id="rId218" Type="http://schemas.openxmlformats.org/officeDocument/2006/relationships/hyperlink" Target="https://twitter.com/#!/maryepurk/status/1161430962628124673" TargetMode="External" /><Relationship Id="rId219" Type="http://schemas.openxmlformats.org/officeDocument/2006/relationships/hyperlink" Target="https://twitter.com/#!/thjeanjean/status/1159026441889222656" TargetMode="External" /><Relationship Id="rId220" Type="http://schemas.openxmlformats.org/officeDocument/2006/relationships/hyperlink" Target="https://twitter.com/#!/thjeanjean/status/1158346962825093121" TargetMode="External" /><Relationship Id="rId221" Type="http://schemas.openxmlformats.org/officeDocument/2006/relationships/hyperlink" Target="https://twitter.com/#!/thjeanjean/status/1159071724920561664" TargetMode="External" /><Relationship Id="rId222" Type="http://schemas.openxmlformats.org/officeDocument/2006/relationships/hyperlink" Target="https://twitter.com/#!/thjeanjean/status/1161563158487719937" TargetMode="External" /><Relationship Id="rId223" Type="http://schemas.openxmlformats.org/officeDocument/2006/relationships/hyperlink" Target="https://twitter.com/#!/hult_business/status/1161565080196173824" TargetMode="External" /><Relationship Id="rId224" Type="http://schemas.openxmlformats.org/officeDocument/2006/relationships/hyperlink" Target="https://twitter.com/#!/bayfield_sonia/status/1161631064936341504" TargetMode="External" /><Relationship Id="rId225" Type="http://schemas.openxmlformats.org/officeDocument/2006/relationships/hyperlink" Target="https://twitter.com/#!/bayfield_kendal/status/1161631425352937473" TargetMode="External" /><Relationship Id="rId226" Type="http://schemas.openxmlformats.org/officeDocument/2006/relationships/hyperlink" Target="https://twitter.com/#!/corpgovuk/status/1161643225528053760" TargetMode="External" /><Relationship Id="rId227" Type="http://schemas.openxmlformats.org/officeDocument/2006/relationships/hyperlink" Target="https://twitter.com/#!/stanfordcorpgov/status/1161630970501636097" TargetMode="External" /><Relationship Id="rId228" Type="http://schemas.openxmlformats.org/officeDocument/2006/relationships/hyperlink" Target="https://twitter.com/#!/excellencia_ltd/status/1161649358904930309" TargetMode="External" /><Relationship Id="rId229" Type="http://schemas.openxmlformats.org/officeDocument/2006/relationships/hyperlink" Target="https://twitter.com/#!/tracy19671/status/1161938426867924994" TargetMode="External" /><Relationship Id="rId230" Type="http://schemas.openxmlformats.org/officeDocument/2006/relationships/hyperlink" Target="https://twitter.com/#!/cameliailie/status/1161986349613953024" TargetMode="External" /><Relationship Id="rId231" Type="http://schemas.openxmlformats.org/officeDocument/2006/relationships/hyperlink" Target="https://twitter.com/#!/henryzino22/status/1162056375662514180" TargetMode="External" /><Relationship Id="rId232" Type="http://schemas.openxmlformats.org/officeDocument/2006/relationships/hyperlink" Target="https://twitter.com/#!/thinkers50/status/1162276891450998784" TargetMode="External" /><Relationship Id="rId233" Type="http://schemas.openxmlformats.org/officeDocument/2006/relationships/hyperlink" Target="https://twitter.com/#!/ashridge_biz/status/1156822001790672896" TargetMode="External" /><Relationship Id="rId234" Type="http://schemas.openxmlformats.org/officeDocument/2006/relationships/hyperlink" Target="https://twitter.com/#!/ashridge_biz/status/1161533104210751489" TargetMode="External" /><Relationship Id="rId235" Type="http://schemas.openxmlformats.org/officeDocument/2006/relationships/hyperlink" Target="https://twitter.com/#!/ashridge_biz/status/1162257904902135808" TargetMode="External" /><Relationship Id="rId236" Type="http://schemas.openxmlformats.org/officeDocument/2006/relationships/hyperlink" Target="https://twitter.com/#!/claraday13/status/1162340168701026304" TargetMode="External" /><Relationship Id="rId237" Type="http://schemas.openxmlformats.org/officeDocument/2006/relationships/hyperlink" Target="https://twitter.com/#!/sonia_lakehal/status/1162774466608402433" TargetMode="External" /><Relationship Id="rId238" Type="http://schemas.openxmlformats.org/officeDocument/2006/relationships/hyperlink" Target="https://twitter.com/#!/peter_t_bryant/status/1163682062014013440" TargetMode="External" /><Relationship Id="rId239" Type="http://schemas.openxmlformats.org/officeDocument/2006/relationships/hyperlink" Target="https://twitter.com/#!/frsardina/status/1163810501572214784" TargetMode="External" /><Relationship Id="rId240" Type="http://schemas.openxmlformats.org/officeDocument/2006/relationships/hyperlink" Target="https://twitter.com/#!/tripgiu5/status/1160876146671665152" TargetMode="External" /><Relationship Id="rId241" Type="http://schemas.openxmlformats.org/officeDocument/2006/relationships/hyperlink" Target="https://twitter.com/#!/tripgiu5/status/1163838567459840000" TargetMode="External" /><Relationship Id="rId242" Type="http://schemas.openxmlformats.org/officeDocument/2006/relationships/hyperlink" Target="https://twitter.com/#!/gennever_/status/1163913954755776512" TargetMode="External" /><Relationship Id="rId243" Type="http://schemas.openxmlformats.org/officeDocument/2006/relationships/hyperlink" Target="https://twitter.com/#!/gennever_/status/1163914005473300486" TargetMode="External" /><Relationship Id="rId244" Type="http://schemas.openxmlformats.org/officeDocument/2006/relationships/hyperlink" Target="https://twitter.com/#!/gennever_/status/1163914054991327234" TargetMode="External" /><Relationship Id="rId245" Type="http://schemas.openxmlformats.org/officeDocument/2006/relationships/hyperlink" Target="https://twitter.com/#!/lydie_2lorraine/status/1164056818974416896" TargetMode="External" /><Relationship Id="rId246" Type="http://schemas.openxmlformats.org/officeDocument/2006/relationships/hyperlink" Target="https://twitter.com/#!/lydie_2lorraine/status/1164056801073139712" TargetMode="External" /><Relationship Id="rId247" Type="http://schemas.openxmlformats.org/officeDocument/2006/relationships/hyperlink" Target="https://twitter.com/#!/candidatsieseg/status/1164096047498461186" TargetMode="External" /><Relationship Id="rId248" Type="http://schemas.openxmlformats.org/officeDocument/2006/relationships/hyperlink" Target="https://twitter.com/#!/ieseg/status/1164104833038716928" TargetMode="External" /><Relationship Id="rId249" Type="http://schemas.openxmlformats.org/officeDocument/2006/relationships/hyperlink" Target="https://twitter.com/#!/robertotorena/status/1164177475787792385" TargetMode="External" /><Relationship Id="rId250" Type="http://schemas.openxmlformats.org/officeDocument/2006/relationships/hyperlink" Target="https://twitter.com/#!/uniconexed/status/1164205566119567361" TargetMode="External" /><Relationship Id="rId251" Type="http://schemas.openxmlformats.org/officeDocument/2006/relationships/hyperlink" Target="https://twitter.com/#!/uniconexed/status/1161729309586989057" TargetMode="External" /><Relationship Id="rId252" Type="http://schemas.openxmlformats.org/officeDocument/2006/relationships/hyperlink" Target="https://twitter.com/#!/thegcsp/status/1161211588298383361" TargetMode="External" /><Relationship Id="rId253" Type="http://schemas.openxmlformats.org/officeDocument/2006/relationships/hyperlink" Target="https://twitter.com/#!/execedcourses/status/1157458564476104704" TargetMode="External" /><Relationship Id="rId254" Type="http://schemas.openxmlformats.org/officeDocument/2006/relationships/hyperlink" Target="https://twitter.com/#!/execedcourses/status/1159391451186229248" TargetMode="External" /><Relationship Id="rId255" Type="http://schemas.openxmlformats.org/officeDocument/2006/relationships/hyperlink" Target="https://twitter.com/#!/execedcourses/status/1160241112184868865" TargetMode="External" /><Relationship Id="rId256" Type="http://schemas.openxmlformats.org/officeDocument/2006/relationships/hyperlink" Target="https://twitter.com/#!/execedcourses/status/1161052518442340355" TargetMode="External" /><Relationship Id="rId257" Type="http://schemas.openxmlformats.org/officeDocument/2006/relationships/hyperlink" Target="https://twitter.com/#!/execedcourses/status/1161720972149346304" TargetMode="External" /><Relationship Id="rId258" Type="http://schemas.openxmlformats.org/officeDocument/2006/relationships/hyperlink" Target="https://twitter.com/#!/execedcourses/status/1162415602176126976" TargetMode="External" /><Relationship Id="rId259" Type="http://schemas.openxmlformats.org/officeDocument/2006/relationships/hyperlink" Target="https://twitter.com/#!/execedcourses/status/1159602855939960832" TargetMode="External" /><Relationship Id="rId260" Type="http://schemas.openxmlformats.org/officeDocument/2006/relationships/hyperlink" Target="https://twitter.com/#!/execedcourses/status/1163346314899230720" TargetMode="External" /><Relationship Id="rId261" Type="http://schemas.openxmlformats.org/officeDocument/2006/relationships/hyperlink" Target="https://twitter.com/#!/execedcourses/status/1163814435279912963" TargetMode="External" /><Relationship Id="rId262" Type="http://schemas.openxmlformats.org/officeDocument/2006/relationships/hyperlink" Target="https://twitter.com/#!/execedcourses/status/1164208554313576448" TargetMode="External" /><Relationship Id="rId263" Type="http://schemas.openxmlformats.org/officeDocument/2006/relationships/hyperlink" Target="https://twitter.com/#!/execedcourses/status/1159270644246122496" TargetMode="External" /><Relationship Id="rId264" Type="http://schemas.openxmlformats.org/officeDocument/2006/relationships/hyperlink" Target="https://twitter.com/#!/execedcourses/status/1159678862529159168" TargetMode="External" /><Relationship Id="rId265" Type="http://schemas.openxmlformats.org/officeDocument/2006/relationships/hyperlink" Target="https://twitter.com/#!/execedcourses/status/1159742788704985088" TargetMode="External" /><Relationship Id="rId266" Type="http://schemas.openxmlformats.org/officeDocument/2006/relationships/hyperlink" Target="https://twitter.com/#!/execedcourses/status/1159935071601586176" TargetMode="External" /><Relationship Id="rId267" Type="http://schemas.openxmlformats.org/officeDocument/2006/relationships/hyperlink" Target="https://twitter.com/#!/execedcourses/status/1159965270040907776" TargetMode="External" /><Relationship Id="rId268" Type="http://schemas.openxmlformats.org/officeDocument/2006/relationships/hyperlink" Target="https://twitter.com/#!/execedcourses/status/1160024170706563072" TargetMode="External" /><Relationship Id="rId269" Type="http://schemas.openxmlformats.org/officeDocument/2006/relationships/hyperlink" Target="https://twitter.com/#!/execedcourses/status/1160129876512296960" TargetMode="External" /><Relationship Id="rId270" Type="http://schemas.openxmlformats.org/officeDocument/2006/relationships/hyperlink" Target="https://twitter.com/#!/execedcourses/status/1160418793262157825" TargetMode="External" /><Relationship Id="rId271" Type="http://schemas.openxmlformats.org/officeDocument/2006/relationships/hyperlink" Target="https://twitter.com/#!/execedcourses/status/1160467618525958146" TargetMode="External" /><Relationship Id="rId272" Type="http://schemas.openxmlformats.org/officeDocument/2006/relationships/hyperlink" Target="https://twitter.com/#!/execedcourses/status/1160633725857624066" TargetMode="External" /><Relationship Id="rId273" Type="http://schemas.openxmlformats.org/officeDocument/2006/relationships/hyperlink" Target="https://twitter.com/#!/execedcourses/status/1160735909991469061" TargetMode="External" /><Relationship Id="rId274" Type="http://schemas.openxmlformats.org/officeDocument/2006/relationships/hyperlink" Target="https://twitter.com/#!/execedcourses/status/1160749000800124928" TargetMode="External" /><Relationship Id="rId275" Type="http://schemas.openxmlformats.org/officeDocument/2006/relationships/hyperlink" Target="https://twitter.com/#!/execedcourses/status/1160977517139783680" TargetMode="External" /><Relationship Id="rId276" Type="http://schemas.openxmlformats.org/officeDocument/2006/relationships/hyperlink" Target="https://twitter.com/#!/execedcourses/status/1160996143871848448" TargetMode="External" /><Relationship Id="rId277" Type="http://schemas.openxmlformats.org/officeDocument/2006/relationships/hyperlink" Target="https://twitter.com/#!/execedcourses/status/1161203525390651392" TargetMode="External" /><Relationship Id="rId278" Type="http://schemas.openxmlformats.org/officeDocument/2006/relationships/hyperlink" Target="https://twitter.com/#!/execedcourses/status/1161247325118853120" TargetMode="External" /><Relationship Id="rId279" Type="http://schemas.openxmlformats.org/officeDocument/2006/relationships/hyperlink" Target="https://twitter.com/#!/execedcourses/status/1161384733143552000" TargetMode="External" /><Relationship Id="rId280" Type="http://schemas.openxmlformats.org/officeDocument/2006/relationships/hyperlink" Target="https://twitter.com/#!/execedcourses/status/1161445135705497601" TargetMode="External" /><Relationship Id="rId281" Type="http://schemas.openxmlformats.org/officeDocument/2006/relationships/hyperlink" Target="https://twitter.com/#!/execedcourses/status/1161473834660143104" TargetMode="External" /><Relationship Id="rId282" Type="http://schemas.openxmlformats.org/officeDocument/2006/relationships/hyperlink" Target="https://twitter.com/#!/execedcourses/status/1161524667666042880" TargetMode="External" /><Relationship Id="rId283" Type="http://schemas.openxmlformats.org/officeDocument/2006/relationships/hyperlink" Target="https://twitter.com/#!/execedcourses/status/1161609736795459584" TargetMode="External" /><Relationship Id="rId284" Type="http://schemas.openxmlformats.org/officeDocument/2006/relationships/hyperlink" Target="https://twitter.com/#!/execedcourses/status/1161989263816216581" TargetMode="External" /><Relationship Id="rId285" Type="http://schemas.openxmlformats.org/officeDocument/2006/relationships/hyperlink" Target="https://twitter.com/#!/execedcourses/status/1162034061755314182" TargetMode="External" /><Relationship Id="rId286" Type="http://schemas.openxmlformats.org/officeDocument/2006/relationships/hyperlink" Target="https://twitter.com/#!/execedcourses/status/1162083392365580288" TargetMode="External" /><Relationship Id="rId287" Type="http://schemas.openxmlformats.org/officeDocument/2006/relationships/hyperlink" Target="https://twitter.com/#!/execedcourses/status/1162109566634512384" TargetMode="External" /><Relationship Id="rId288" Type="http://schemas.openxmlformats.org/officeDocument/2006/relationships/hyperlink" Target="https://twitter.com/#!/execedcourses/status/1162290773166972928" TargetMode="External" /><Relationship Id="rId289" Type="http://schemas.openxmlformats.org/officeDocument/2006/relationships/hyperlink" Target="https://twitter.com/#!/execedcourses/status/1162364769849896960" TargetMode="External" /><Relationship Id="rId290" Type="http://schemas.openxmlformats.org/officeDocument/2006/relationships/hyperlink" Target="https://twitter.com/#!/execedcourses/status/1162379875841277952" TargetMode="External" /><Relationship Id="rId291" Type="http://schemas.openxmlformats.org/officeDocument/2006/relationships/hyperlink" Target="https://twitter.com/#!/execedcourses/status/1162455377012592640" TargetMode="External" /><Relationship Id="rId292" Type="http://schemas.openxmlformats.org/officeDocument/2006/relationships/hyperlink" Target="https://twitter.com/#!/execedcourses/status/1162487585240862721" TargetMode="External" /><Relationship Id="rId293" Type="http://schemas.openxmlformats.org/officeDocument/2006/relationships/hyperlink" Target="https://twitter.com/#!/execedcourses/status/1162742288994279424" TargetMode="External" /><Relationship Id="rId294" Type="http://schemas.openxmlformats.org/officeDocument/2006/relationships/hyperlink" Target="https://twitter.com/#!/execedcourses/status/1162817789242949632" TargetMode="External" /><Relationship Id="rId295" Type="http://schemas.openxmlformats.org/officeDocument/2006/relationships/hyperlink" Target="https://twitter.com/#!/execedcourses/status/1162940603249725440" TargetMode="External" /><Relationship Id="rId296" Type="http://schemas.openxmlformats.org/officeDocument/2006/relationships/hyperlink" Target="https://twitter.com/#!/execedcourses/status/1163104704022245382" TargetMode="External" /><Relationship Id="rId297" Type="http://schemas.openxmlformats.org/officeDocument/2006/relationships/hyperlink" Target="https://twitter.com/#!/execedcourses/status/1163170638216888320" TargetMode="External" /><Relationship Id="rId298" Type="http://schemas.openxmlformats.org/officeDocument/2006/relationships/hyperlink" Target="https://twitter.com/#!/execedcourses/status/1163212415388962816" TargetMode="External" /><Relationship Id="rId299" Type="http://schemas.openxmlformats.org/officeDocument/2006/relationships/hyperlink" Target="https://twitter.com/#!/execedcourses/status/1163391618822500352" TargetMode="External" /><Relationship Id="rId300" Type="http://schemas.openxmlformats.org/officeDocument/2006/relationships/hyperlink" Target="https://twitter.com/#!/execedcourses/status/1163502853454880768" TargetMode="External" /><Relationship Id="rId301" Type="http://schemas.openxmlformats.org/officeDocument/2006/relationships/hyperlink" Target="https://twitter.com/#!/execedcourses/status/1163559226758709250" TargetMode="External" /><Relationship Id="rId302" Type="http://schemas.openxmlformats.org/officeDocument/2006/relationships/hyperlink" Target="https://twitter.com/#!/execedcourses/status/1163829534522667008" TargetMode="External" /><Relationship Id="rId303" Type="http://schemas.openxmlformats.org/officeDocument/2006/relationships/hyperlink" Target="https://twitter.com/#!/execedcourses/status/1164042950554243078" TargetMode="External" /><Relationship Id="rId304" Type="http://schemas.openxmlformats.org/officeDocument/2006/relationships/hyperlink" Target="https://twitter.com/#!/execedcourses/status/1164071145651314688" TargetMode="External" /><Relationship Id="rId305" Type="http://schemas.openxmlformats.org/officeDocument/2006/relationships/hyperlink" Target="https://twitter.com/#!/execedcourses/status/1164191948535554049" TargetMode="External" /><Relationship Id="rId306" Type="http://schemas.openxmlformats.org/officeDocument/2006/relationships/hyperlink" Target="https://twitter.com/#!/pivotcloud/status/1164225863849783296" TargetMode="External" /><Relationship Id="rId307" Type="http://schemas.openxmlformats.org/officeDocument/2006/relationships/hyperlink" Target="https://twitter.com/#!/ieexeceducation/status/1159418727592579072" TargetMode="External" /><Relationship Id="rId308" Type="http://schemas.openxmlformats.org/officeDocument/2006/relationships/hyperlink" Target="https://twitter.com/#!/ieexeceducation/status/1160868278937554944" TargetMode="External" /><Relationship Id="rId309" Type="http://schemas.openxmlformats.org/officeDocument/2006/relationships/hyperlink" Target="https://twitter.com/#!/ieexeceducation/status/1161593054706335746" TargetMode="External" /><Relationship Id="rId310" Type="http://schemas.openxmlformats.org/officeDocument/2006/relationships/hyperlink" Target="https://twitter.com/#!/ieexeceducation/status/1163405386776567808" TargetMode="External" /><Relationship Id="rId311" Type="http://schemas.openxmlformats.org/officeDocument/2006/relationships/hyperlink" Target="https://twitter.com/#!/ieexeceducation/status/1163767381770063872" TargetMode="External" /><Relationship Id="rId312" Type="http://schemas.openxmlformats.org/officeDocument/2006/relationships/hyperlink" Target="https://twitter.com/#!/ieexeceducation/status/1164129799343955968" TargetMode="External" /><Relationship Id="rId313" Type="http://schemas.openxmlformats.org/officeDocument/2006/relationships/hyperlink" Target="https://twitter.com/#!/lnhuka/status/1164226664659861510" TargetMode="External" /><Relationship Id="rId314" Type="http://schemas.openxmlformats.org/officeDocument/2006/relationships/comments" Target="../comments13.xml" /><Relationship Id="rId315" Type="http://schemas.openxmlformats.org/officeDocument/2006/relationships/vmlDrawing" Target="../drawings/vmlDrawing6.vml" /><Relationship Id="rId316" Type="http://schemas.openxmlformats.org/officeDocument/2006/relationships/table" Target="../tables/table23.xml" /><Relationship Id="rId31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WaFvJ32Ue" TargetMode="External" /><Relationship Id="rId2" Type="http://schemas.openxmlformats.org/officeDocument/2006/relationships/hyperlink" Target="http://t.co/3ZIMjx1ABf" TargetMode="External" /><Relationship Id="rId3" Type="http://schemas.openxmlformats.org/officeDocument/2006/relationships/hyperlink" Target="https://t.co/rgEC5Q036X" TargetMode="External" /><Relationship Id="rId4" Type="http://schemas.openxmlformats.org/officeDocument/2006/relationships/hyperlink" Target="http://nicolas-babin.blogspot.com/" TargetMode="External" /><Relationship Id="rId5" Type="http://schemas.openxmlformats.org/officeDocument/2006/relationships/hyperlink" Target="https://t.co/KKPw88R04I" TargetMode="External" /><Relationship Id="rId6" Type="http://schemas.openxmlformats.org/officeDocument/2006/relationships/hyperlink" Target="http://expressions.co.za/training" TargetMode="External" /><Relationship Id="rId7" Type="http://schemas.openxmlformats.org/officeDocument/2006/relationships/hyperlink" Target="http://t.co/sy1ZtWDqiM" TargetMode="External" /><Relationship Id="rId8" Type="http://schemas.openxmlformats.org/officeDocument/2006/relationships/hyperlink" Target="https://t.co/gEJk4VGAUy" TargetMode="External" /><Relationship Id="rId9" Type="http://schemas.openxmlformats.org/officeDocument/2006/relationships/hyperlink" Target="http://warrencenter.upenn.edu/" TargetMode="External" /><Relationship Id="rId10" Type="http://schemas.openxmlformats.org/officeDocument/2006/relationships/hyperlink" Target="http://www.wharton.upenn.edu/" TargetMode="External" /><Relationship Id="rId11" Type="http://schemas.openxmlformats.org/officeDocument/2006/relationships/hyperlink" Target="http://t.co/J5nN8OnV17" TargetMode="External" /><Relationship Id="rId12" Type="http://schemas.openxmlformats.org/officeDocument/2006/relationships/hyperlink" Target="https://t.co/LkcGfXraUS" TargetMode="External" /><Relationship Id="rId13" Type="http://schemas.openxmlformats.org/officeDocument/2006/relationships/hyperlink" Target="http://t.co/pkxdGqhEpr" TargetMode="External" /><Relationship Id="rId14" Type="http://schemas.openxmlformats.org/officeDocument/2006/relationships/hyperlink" Target="http://www.essec.edu/" TargetMode="External" /><Relationship Id="rId15" Type="http://schemas.openxmlformats.org/officeDocument/2006/relationships/hyperlink" Target="https://t.co/SCoMces2Tb" TargetMode="External" /><Relationship Id="rId16" Type="http://schemas.openxmlformats.org/officeDocument/2006/relationships/hyperlink" Target="http://www.bayfieldtraining.com/" TargetMode="External" /><Relationship Id="rId17" Type="http://schemas.openxmlformats.org/officeDocument/2006/relationships/hyperlink" Target="https://t.co/VFQS1npUWU" TargetMode="External" /><Relationship Id="rId18" Type="http://schemas.openxmlformats.org/officeDocument/2006/relationships/hyperlink" Target="https://t.co/Xb4M2LUY4J" TargetMode="External" /><Relationship Id="rId19" Type="http://schemas.openxmlformats.org/officeDocument/2006/relationships/hyperlink" Target="http://www.corpgovuk.com/" TargetMode="External" /><Relationship Id="rId20" Type="http://schemas.openxmlformats.org/officeDocument/2006/relationships/hyperlink" Target="https://t.co/7TKY20uP4M" TargetMode="External" /><Relationship Id="rId21" Type="http://schemas.openxmlformats.org/officeDocument/2006/relationships/hyperlink" Target="http://t.co/IO6C1SZwWZ" TargetMode="External" /><Relationship Id="rId22" Type="http://schemas.openxmlformats.org/officeDocument/2006/relationships/hyperlink" Target="http://www.incae.edu/en/directory/camelia-ilie.html" TargetMode="External" /><Relationship Id="rId23" Type="http://schemas.openxmlformats.org/officeDocument/2006/relationships/hyperlink" Target="http://t.co/LmCFj7LrJK" TargetMode="External" /><Relationship Id="rId24" Type="http://schemas.openxmlformats.org/officeDocument/2006/relationships/hyperlink" Target="http://www.thinkers50.com/" TargetMode="External" /><Relationship Id="rId25" Type="http://schemas.openxmlformats.org/officeDocument/2006/relationships/hyperlink" Target="https://t.co/t4UzRRLcTe" TargetMode="External" /><Relationship Id="rId26" Type="http://schemas.openxmlformats.org/officeDocument/2006/relationships/hyperlink" Target="https://t.co/CiQfDzDRhw" TargetMode="External" /><Relationship Id="rId27" Type="http://schemas.openxmlformats.org/officeDocument/2006/relationships/hyperlink" Target="http://t.co/gQcmC5F6pj" TargetMode="External" /><Relationship Id="rId28" Type="http://schemas.openxmlformats.org/officeDocument/2006/relationships/hyperlink" Target="http://t.co/BHIStLOgeE" TargetMode="External" /><Relationship Id="rId29" Type="http://schemas.openxmlformats.org/officeDocument/2006/relationships/hyperlink" Target="http://www.ieseg.fr/" TargetMode="External" /><Relationship Id="rId30" Type="http://schemas.openxmlformats.org/officeDocument/2006/relationships/hyperlink" Target="https://t.co/gAXaoXAdUF" TargetMode="External" /><Relationship Id="rId31" Type="http://schemas.openxmlformats.org/officeDocument/2006/relationships/hyperlink" Target="http://t.co/6JAJAxudsC" TargetMode="External" /><Relationship Id="rId32" Type="http://schemas.openxmlformats.org/officeDocument/2006/relationships/hyperlink" Target="http://bit.ly/2IrnhZj" TargetMode="External" /><Relationship Id="rId33" Type="http://schemas.openxmlformats.org/officeDocument/2006/relationships/hyperlink" Target="http://t.co/Pu3vOdiQWy" TargetMode="External" /><Relationship Id="rId34" Type="http://schemas.openxmlformats.org/officeDocument/2006/relationships/hyperlink" Target="http://t.co/v4KqKhDtTR" TargetMode="External" /><Relationship Id="rId35" Type="http://schemas.openxmlformats.org/officeDocument/2006/relationships/hyperlink" Target="https://t.co/qqwJDV6uR8" TargetMode="External" /><Relationship Id="rId36" Type="http://schemas.openxmlformats.org/officeDocument/2006/relationships/hyperlink" Target="http://t.co/3Mp1iB8X1G" TargetMode="External" /><Relationship Id="rId37" Type="http://schemas.openxmlformats.org/officeDocument/2006/relationships/hyperlink" Target="http://www.gsb.columbia.edu/execed" TargetMode="External" /><Relationship Id="rId38" Type="http://schemas.openxmlformats.org/officeDocument/2006/relationships/hyperlink" Target="http://t.co/sHt7LgksYE" TargetMode="External" /><Relationship Id="rId39" Type="http://schemas.openxmlformats.org/officeDocument/2006/relationships/hyperlink" Target="http://t.co/WyXONSEa2B" TargetMode="External" /><Relationship Id="rId40" Type="http://schemas.openxmlformats.org/officeDocument/2006/relationships/hyperlink" Target="http://www.pivotcloudsolutions.com/" TargetMode="External" /><Relationship Id="rId41" Type="http://schemas.openxmlformats.org/officeDocument/2006/relationships/hyperlink" Target="http://www.tbs.co.zw/" TargetMode="External" /><Relationship Id="rId42" Type="http://schemas.openxmlformats.org/officeDocument/2006/relationships/hyperlink" Target="https://pbs.twimg.com/profile_banners/1020209604/1550071457" TargetMode="External" /><Relationship Id="rId43" Type="http://schemas.openxmlformats.org/officeDocument/2006/relationships/hyperlink" Target="https://pbs.twimg.com/profile_banners/633757427/1549445770" TargetMode="External" /><Relationship Id="rId44" Type="http://schemas.openxmlformats.org/officeDocument/2006/relationships/hyperlink" Target="https://pbs.twimg.com/profile_banners/913316209772384257/1556128765" TargetMode="External" /><Relationship Id="rId45" Type="http://schemas.openxmlformats.org/officeDocument/2006/relationships/hyperlink" Target="https://pbs.twimg.com/profile_banners/14303536/1548171603" TargetMode="External" /><Relationship Id="rId46" Type="http://schemas.openxmlformats.org/officeDocument/2006/relationships/hyperlink" Target="https://pbs.twimg.com/profile_banners/19284888/1353428962" TargetMode="External" /><Relationship Id="rId47" Type="http://schemas.openxmlformats.org/officeDocument/2006/relationships/hyperlink" Target="https://pbs.twimg.com/profile_banners/256161885/1528389824" TargetMode="External" /><Relationship Id="rId48" Type="http://schemas.openxmlformats.org/officeDocument/2006/relationships/hyperlink" Target="https://pbs.twimg.com/profile_banners/700569309261594624/1479206145" TargetMode="External" /><Relationship Id="rId49" Type="http://schemas.openxmlformats.org/officeDocument/2006/relationships/hyperlink" Target="https://pbs.twimg.com/profile_banners/21781279/1521555892" TargetMode="External" /><Relationship Id="rId50" Type="http://schemas.openxmlformats.org/officeDocument/2006/relationships/hyperlink" Target="https://pbs.twimg.com/profile_banners/920343626907115520/1555342799" TargetMode="External" /><Relationship Id="rId51" Type="http://schemas.openxmlformats.org/officeDocument/2006/relationships/hyperlink" Target="https://pbs.twimg.com/profile_banners/7717612/1496262879" TargetMode="External" /><Relationship Id="rId52" Type="http://schemas.openxmlformats.org/officeDocument/2006/relationships/hyperlink" Target="https://pbs.twimg.com/profile_banners/15314631/1484873437" TargetMode="External" /><Relationship Id="rId53" Type="http://schemas.openxmlformats.org/officeDocument/2006/relationships/hyperlink" Target="https://pbs.twimg.com/profile_banners/2249294731/1387227327" TargetMode="External" /><Relationship Id="rId54" Type="http://schemas.openxmlformats.org/officeDocument/2006/relationships/hyperlink" Target="https://pbs.twimg.com/profile_banners/164257019/1515508455" TargetMode="External" /><Relationship Id="rId55" Type="http://schemas.openxmlformats.org/officeDocument/2006/relationships/hyperlink" Target="https://pbs.twimg.com/profile_banners/20666174/1545245236" TargetMode="External" /><Relationship Id="rId56" Type="http://schemas.openxmlformats.org/officeDocument/2006/relationships/hyperlink" Target="https://pbs.twimg.com/profile_banners/2994004047/1545649708" TargetMode="External" /><Relationship Id="rId57" Type="http://schemas.openxmlformats.org/officeDocument/2006/relationships/hyperlink" Target="https://pbs.twimg.com/profile_banners/986775247/1554391313" TargetMode="External" /><Relationship Id="rId58" Type="http://schemas.openxmlformats.org/officeDocument/2006/relationships/hyperlink" Target="https://pbs.twimg.com/profile_banners/3001635154/1560778988" TargetMode="External" /><Relationship Id="rId59" Type="http://schemas.openxmlformats.org/officeDocument/2006/relationships/hyperlink" Target="https://pbs.twimg.com/profile_banners/2306868572/1391587647" TargetMode="External" /><Relationship Id="rId60" Type="http://schemas.openxmlformats.org/officeDocument/2006/relationships/hyperlink" Target="https://pbs.twimg.com/profile_banners/98151325/1522505707" TargetMode="External" /><Relationship Id="rId61" Type="http://schemas.openxmlformats.org/officeDocument/2006/relationships/hyperlink" Target="https://pbs.twimg.com/profile_banners/376270396/1398242698" TargetMode="External" /><Relationship Id="rId62" Type="http://schemas.openxmlformats.org/officeDocument/2006/relationships/hyperlink" Target="https://pbs.twimg.com/profile_banners/840644042719399936/1489812311" TargetMode="External" /><Relationship Id="rId63" Type="http://schemas.openxmlformats.org/officeDocument/2006/relationships/hyperlink" Target="https://pbs.twimg.com/profile_banners/65005727/1478994298" TargetMode="External" /><Relationship Id="rId64" Type="http://schemas.openxmlformats.org/officeDocument/2006/relationships/hyperlink" Target="https://pbs.twimg.com/profile_banners/2968547656/1464802569" TargetMode="External" /><Relationship Id="rId65" Type="http://schemas.openxmlformats.org/officeDocument/2006/relationships/hyperlink" Target="https://pbs.twimg.com/profile_banners/74139459/1445609101" TargetMode="External" /><Relationship Id="rId66" Type="http://schemas.openxmlformats.org/officeDocument/2006/relationships/hyperlink" Target="https://pbs.twimg.com/profile_banners/1119829969/1458232076" TargetMode="External" /><Relationship Id="rId67" Type="http://schemas.openxmlformats.org/officeDocument/2006/relationships/hyperlink" Target="https://pbs.twimg.com/profile_banners/273451954/1562743183" TargetMode="External" /><Relationship Id="rId68" Type="http://schemas.openxmlformats.org/officeDocument/2006/relationships/hyperlink" Target="https://pbs.twimg.com/profile_banners/2411221337/1494450029" TargetMode="External" /><Relationship Id="rId69" Type="http://schemas.openxmlformats.org/officeDocument/2006/relationships/hyperlink" Target="https://pbs.twimg.com/profile_banners/3161301275/1566157571" TargetMode="External" /><Relationship Id="rId70" Type="http://schemas.openxmlformats.org/officeDocument/2006/relationships/hyperlink" Target="https://pbs.twimg.com/profile_banners/2892018695/1547827860" TargetMode="External" /><Relationship Id="rId71" Type="http://schemas.openxmlformats.org/officeDocument/2006/relationships/hyperlink" Target="https://pbs.twimg.com/profile_banners/87041797/1520586650" TargetMode="External" /><Relationship Id="rId72" Type="http://schemas.openxmlformats.org/officeDocument/2006/relationships/hyperlink" Target="https://pbs.twimg.com/profile_banners/1160319211/1546862483" TargetMode="External" /><Relationship Id="rId73" Type="http://schemas.openxmlformats.org/officeDocument/2006/relationships/hyperlink" Target="https://pbs.twimg.com/profile_banners/161475427/1531259800" TargetMode="External" /><Relationship Id="rId74" Type="http://schemas.openxmlformats.org/officeDocument/2006/relationships/hyperlink" Target="https://pbs.twimg.com/profile_banners/241048092/1539265622" TargetMode="External" /><Relationship Id="rId75" Type="http://schemas.openxmlformats.org/officeDocument/2006/relationships/hyperlink" Target="https://pbs.twimg.com/profile_banners/113468484/1508361062" TargetMode="External" /><Relationship Id="rId76" Type="http://schemas.openxmlformats.org/officeDocument/2006/relationships/hyperlink" Target="https://pbs.twimg.com/profile_banners/2930471458/1420557193" TargetMode="External" /><Relationship Id="rId77" Type="http://schemas.openxmlformats.org/officeDocument/2006/relationships/hyperlink" Target="https://pbs.twimg.com/profile_banners/108402878/1504108179" TargetMode="External" /><Relationship Id="rId78" Type="http://schemas.openxmlformats.org/officeDocument/2006/relationships/hyperlink" Target="https://pbs.twimg.com/profile_banners/173882135/1506445162" TargetMode="External" /><Relationship Id="rId79" Type="http://schemas.openxmlformats.org/officeDocument/2006/relationships/hyperlink" Target="https://pbs.twimg.com/profile_banners/22396481/1467310318" TargetMode="External" /><Relationship Id="rId80" Type="http://schemas.openxmlformats.org/officeDocument/2006/relationships/hyperlink" Target="https://pbs.twimg.com/profile_banners/158764155/1447257636" TargetMode="External" /><Relationship Id="rId81" Type="http://schemas.openxmlformats.org/officeDocument/2006/relationships/hyperlink" Target="https://pbs.twimg.com/profile_banners/681093/1398375202" TargetMode="External" /><Relationship Id="rId82" Type="http://schemas.openxmlformats.org/officeDocument/2006/relationships/hyperlink" Target="https://pbs.twimg.com/profile_banners/887622042702491650/1515512217"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5/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5/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9/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3/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0.twimg.com/profile_background_images/3090797/IMG_3857.jp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4/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2/bg.gif" TargetMode="External" /><Relationship Id="rId119" Type="http://schemas.openxmlformats.org/officeDocument/2006/relationships/hyperlink" Target="http://abs.twimg.com/images/themes/theme5/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0.twimg.com/profile_background_images/13722613/___-52.jp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4/bg.gif" TargetMode="External" /><Relationship Id="rId126" Type="http://schemas.openxmlformats.org/officeDocument/2006/relationships/hyperlink" Target="http://abs.twimg.com/images/themes/theme9/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pbs.twimg.com/profile_images/892106694049898498/N26Tph6u_normal.jpg" TargetMode="External" /><Relationship Id="rId129" Type="http://schemas.openxmlformats.org/officeDocument/2006/relationships/hyperlink" Target="http://pbs.twimg.com/profile_images/1093073004450537472/JNb8TxAi_normal.jpg" TargetMode="External" /><Relationship Id="rId130" Type="http://schemas.openxmlformats.org/officeDocument/2006/relationships/hyperlink" Target="http://pbs.twimg.com/profile_images/996501145639116800/uxObekHS_normal.jpg" TargetMode="External" /><Relationship Id="rId131" Type="http://schemas.openxmlformats.org/officeDocument/2006/relationships/hyperlink" Target="http://pbs.twimg.com/profile_images/1108689778961207296/oilLb0DY_normal.jpg" TargetMode="External" /><Relationship Id="rId132" Type="http://schemas.openxmlformats.org/officeDocument/2006/relationships/hyperlink" Target="http://pbs.twimg.com/profile_images/1064235369665835008/Ey7qsA0I_normal.jpg" TargetMode="External" /><Relationship Id="rId133" Type="http://schemas.openxmlformats.org/officeDocument/2006/relationships/hyperlink" Target="http://pbs.twimg.com/profile_images/720701486418784257/ScrgFKdc_normal.jpg" TargetMode="External" /><Relationship Id="rId134" Type="http://schemas.openxmlformats.org/officeDocument/2006/relationships/hyperlink" Target="http://pbs.twimg.com/profile_images/1064709504393072641/pI0lZvUw_normal.jpg" TargetMode="External" /><Relationship Id="rId135" Type="http://schemas.openxmlformats.org/officeDocument/2006/relationships/hyperlink" Target="http://pbs.twimg.com/profile_images/773909130352402432/XKlKwdPG_normal.jpg" TargetMode="External" /><Relationship Id="rId136" Type="http://schemas.openxmlformats.org/officeDocument/2006/relationships/hyperlink" Target="http://pbs.twimg.com/profile_images/578573926370009088/TdxmQgH0_normal.png" TargetMode="External" /><Relationship Id="rId137" Type="http://schemas.openxmlformats.org/officeDocument/2006/relationships/hyperlink" Target="http://pbs.twimg.com/profile_images/798471349241049088/41FJ3NU9_normal.jpg" TargetMode="External" /><Relationship Id="rId138" Type="http://schemas.openxmlformats.org/officeDocument/2006/relationships/hyperlink" Target="http://pbs.twimg.com/profile_images/976101362219061248/nBnyucdj_normal.jpg" TargetMode="External" /><Relationship Id="rId139" Type="http://schemas.openxmlformats.org/officeDocument/2006/relationships/hyperlink" Target="http://pbs.twimg.com/profile_images/378800000762108802/8f8a9e822aec2af92c7b4ce28b04da6f_normal.jpeg" TargetMode="External" /><Relationship Id="rId140" Type="http://schemas.openxmlformats.org/officeDocument/2006/relationships/hyperlink" Target="http://pbs.twimg.com/profile_images/1123667394067599363/LKAVk5qV_normal.png" TargetMode="External" /><Relationship Id="rId141" Type="http://schemas.openxmlformats.org/officeDocument/2006/relationships/hyperlink" Target="http://pbs.twimg.com/profile_images/738029739953229824/RpvygzFf_normal.jpg" TargetMode="External" /><Relationship Id="rId142" Type="http://schemas.openxmlformats.org/officeDocument/2006/relationships/hyperlink" Target="http://pbs.twimg.com/profile_images/464232281708560384/LdYtreCd_normal.jpeg" TargetMode="External" /><Relationship Id="rId143" Type="http://schemas.openxmlformats.org/officeDocument/2006/relationships/hyperlink" Target="http://pbs.twimg.com/profile_images/519520860479049728/4wf8ol-K_normal.jpeg" TargetMode="External" /><Relationship Id="rId144" Type="http://schemas.openxmlformats.org/officeDocument/2006/relationships/hyperlink" Target="http://pbs.twimg.com/profile_images/608703287471120385/k7MVslch_normal.jpg" TargetMode="External" /><Relationship Id="rId145" Type="http://schemas.openxmlformats.org/officeDocument/2006/relationships/hyperlink" Target="http://pbs.twimg.com/profile_images/674858662335238144/eT3Me8_Y_normal.jpg" TargetMode="External" /><Relationship Id="rId146" Type="http://schemas.openxmlformats.org/officeDocument/2006/relationships/hyperlink" Target="http://pbs.twimg.com/profile_images/1049621338825080833/69KVz__u_normal.jpg" TargetMode="External" /><Relationship Id="rId147" Type="http://schemas.openxmlformats.org/officeDocument/2006/relationships/hyperlink" Target="http://pbs.twimg.com/profile_images/864589989920649216/CXl1F7sP_normal.jpg" TargetMode="External" /><Relationship Id="rId148" Type="http://schemas.openxmlformats.org/officeDocument/2006/relationships/hyperlink" Target="http://pbs.twimg.com/profile_images/1139503095996661760/ikbS-X0d_normal.png" TargetMode="External" /><Relationship Id="rId149" Type="http://schemas.openxmlformats.org/officeDocument/2006/relationships/hyperlink" Target="http://pbs.twimg.com/profile_images/669883489391611904/uIRhWVh8_normal.jpg" TargetMode="External" /><Relationship Id="rId150" Type="http://schemas.openxmlformats.org/officeDocument/2006/relationships/hyperlink" Target="http://pbs.twimg.com/profile_images/430975427071311873/lWnRamv6_normal.png" TargetMode="External" /><Relationship Id="rId151" Type="http://schemas.openxmlformats.org/officeDocument/2006/relationships/hyperlink" Target="http://pbs.twimg.com/profile_images/1151620952540639232/IvQzY405_normal.png" TargetMode="External" /><Relationship Id="rId152" Type="http://schemas.openxmlformats.org/officeDocument/2006/relationships/hyperlink" Target="http://pbs.twimg.com/profile_images/2562638327/uak9lyp3a3or43tp11ni_normal.png" TargetMode="External" /><Relationship Id="rId153" Type="http://schemas.openxmlformats.org/officeDocument/2006/relationships/hyperlink" Target="http://pbs.twimg.com/profile_images/842957932463620096/VMYTGfjD_normal.jpg" TargetMode="External" /><Relationship Id="rId154" Type="http://schemas.openxmlformats.org/officeDocument/2006/relationships/hyperlink" Target="http://pbs.twimg.com/profile_images/1104216946487234561/JIZwXk9z_normal.jpg" TargetMode="External" /><Relationship Id="rId155" Type="http://schemas.openxmlformats.org/officeDocument/2006/relationships/hyperlink" Target="http://pbs.twimg.com/profile_images/738061544819429376/KxngvD6F_normal.jpg" TargetMode="External" /><Relationship Id="rId156" Type="http://schemas.openxmlformats.org/officeDocument/2006/relationships/hyperlink" Target="http://pbs.twimg.com/profile_images/3566631514/7c199066d3a2f78f78f6ad9fe3dd7cbf_normal.jpeg" TargetMode="External" /><Relationship Id="rId157" Type="http://schemas.openxmlformats.org/officeDocument/2006/relationships/hyperlink" Target="http://pbs.twimg.com/profile_images/1877102832/Thinkers50_Logo_CMYK72dpi_normal.jpg" TargetMode="External" /><Relationship Id="rId158" Type="http://schemas.openxmlformats.org/officeDocument/2006/relationships/hyperlink" Target="http://pbs.twimg.com/profile_images/739902014377893888/r6h6pcLb_normal.jpg" TargetMode="External" /><Relationship Id="rId159" Type="http://schemas.openxmlformats.org/officeDocument/2006/relationships/hyperlink" Target="http://pbs.twimg.com/profile_images/710214028572884992/mqUCvHSr_normal.jpg" TargetMode="External" /><Relationship Id="rId160" Type="http://schemas.openxmlformats.org/officeDocument/2006/relationships/hyperlink" Target="http://pbs.twimg.com/profile_images/378800000180521922/122c8897fd195d391a779e9ab4023ef1_normal.jpeg" TargetMode="External" /><Relationship Id="rId161" Type="http://schemas.openxmlformats.org/officeDocument/2006/relationships/hyperlink" Target="http://pbs.twimg.com/profile_images/936556414205595649/vj7SwILI_normal.jpg" TargetMode="External" /><Relationship Id="rId162" Type="http://schemas.openxmlformats.org/officeDocument/2006/relationships/hyperlink" Target="http://pbs.twimg.com/profile_images/871775748713058307/20MNipJo_normal.jpg" TargetMode="External" /><Relationship Id="rId163" Type="http://schemas.openxmlformats.org/officeDocument/2006/relationships/hyperlink" Target="http://pbs.twimg.com/profile_images/1056070310196400129/5RSnKwhv_normal.jpg" TargetMode="External" /><Relationship Id="rId164" Type="http://schemas.openxmlformats.org/officeDocument/2006/relationships/hyperlink" Target="http://pbs.twimg.com/profile_images/1024432340783775744/Fb1y1eid_normal.jpg" TargetMode="External" /><Relationship Id="rId165" Type="http://schemas.openxmlformats.org/officeDocument/2006/relationships/hyperlink" Target="http://pbs.twimg.com/profile_images/1158071856114614273/cdrONuTw_normal.jpg" TargetMode="External" /><Relationship Id="rId166" Type="http://schemas.openxmlformats.org/officeDocument/2006/relationships/hyperlink" Target="http://pbs.twimg.com/profile_images/1267284241/spamlite_normal.png" TargetMode="External" /><Relationship Id="rId167" Type="http://schemas.openxmlformats.org/officeDocument/2006/relationships/hyperlink" Target="http://pbs.twimg.com/profile_images/1047848420541693952/KCAB0L66_normal.jpg" TargetMode="External" /><Relationship Id="rId168" Type="http://schemas.openxmlformats.org/officeDocument/2006/relationships/hyperlink" Target="http://pbs.twimg.com/profile_images/723186926916911104/T0_e8v4G_normal.jpg" TargetMode="External" /><Relationship Id="rId169" Type="http://schemas.openxmlformats.org/officeDocument/2006/relationships/hyperlink" Target="http://pbs.twimg.com/profile_images/1139898022995910664/ZPxDJAZb_normal.png" TargetMode="External" /><Relationship Id="rId170" Type="http://schemas.openxmlformats.org/officeDocument/2006/relationships/hyperlink" Target="http://pbs.twimg.com/profile_images/877683375024111616/25WAv-1W_normal.jpg" TargetMode="External" /><Relationship Id="rId171" Type="http://schemas.openxmlformats.org/officeDocument/2006/relationships/hyperlink" Target="http://pbs.twimg.com/profile_images/973565434581733376/idIuhkwm_normal.jpg" TargetMode="External" /><Relationship Id="rId172" Type="http://schemas.openxmlformats.org/officeDocument/2006/relationships/hyperlink" Target="http://pbs.twimg.com/profile_images/2263665401/UNEX-LOGO_twitter_normal.jpg" TargetMode="External" /><Relationship Id="rId173" Type="http://schemas.openxmlformats.org/officeDocument/2006/relationships/hyperlink" Target="http://pbs.twimg.com/profile_images/803301955913162752/AobMFOkJ_normal.jpg" TargetMode="External" /><Relationship Id="rId174" Type="http://schemas.openxmlformats.org/officeDocument/2006/relationships/hyperlink" Target="http://pbs.twimg.com/profile_images/559800000939454465/CM73uOeW_normal.png" TargetMode="External" /><Relationship Id="rId175" Type="http://schemas.openxmlformats.org/officeDocument/2006/relationships/hyperlink" Target="http://a0.twimg.com/profile_images/206873152/random_normal.jpg" TargetMode="External" /><Relationship Id="rId176" Type="http://schemas.openxmlformats.org/officeDocument/2006/relationships/hyperlink" Target="http://pbs.twimg.com/profile_images/912724853689593859/fbgvhLa1_normal.jpg" TargetMode="External" /><Relationship Id="rId177" Type="http://schemas.openxmlformats.org/officeDocument/2006/relationships/hyperlink" Target="http://pbs.twimg.com/profile_images/748579762675777538/I34bQUMB_normal.jpg" TargetMode="External" /><Relationship Id="rId178" Type="http://schemas.openxmlformats.org/officeDocument/2006/relationships/hyperlink" Target="http://pbs.twimg.com/profile_images/664471103830695940/8xF54cqC_normal.png" TargetMode="External" /><Relationship Id="rId179" Type="http://schemas.openxmlformats.org/officeDocument/2006/relationships/hyperlink" Target="http://pbs.twimg.com/profile_images/459445239069933568/J1oGo9dP_normal.jpeg" TargetMode="External" /><Relationship Id="rId180" Type="http://schemas.openxmlformats.org/officeDocument/2006/relationships/hyperlink" Target="http://pbs.twimg.com/profile_images/1040227290691653633/Z1g-upCw_normal.jpg" TargetMode="External" /><Relationship Id="rId181" Type="http://schemas.openxmlformats.org/officeDocument/2006/relationships/hyperlink" Target="http://pbs.twimg.com/profile_images/1081944172289056769/stYk-XHr_normal.jpg" TargetMode="External" /><Relationship Id="rId182" Type="http://schemas.openxmlformats.org/officeDocument/2006/relationships/hyperlink" Target="https://twitter.com/sobeyschool_smu" TargetMode="External" /><Relationship Id="rId183" Type="http://schemas.openxmlformats.org/officeDocument/2006/relationships/hyperlink" Target="https://twitter.com/entmagazineme" TargetMode="External" /><Relationship Id="rId184" Type="http://schemas.openxmlformats.org/officeDocument/2006/relationships/hyperlink" Target="https://twitter.com/julia_parnaby" TargetMode="External" /><Relationship Id="rId185" Type="http://schemas.openxmlformats.org/officeDocument/2006/relationships/hyperlink" Target="https://twitter.com/ashridge_biz" TargetMode="External" /><Relationship Id="rId186" Type="http://schemas.openxmlformats.org/officeDocument/2006/relationships/hyperlink" Target="https://twitter.com/digitaltransf11" TargetMode="External" /><Relationship Id="rId187" Type="http://schemas.openxmlformats.org/officeDocument/2006/relationships/hyperlink" Target="https://twitter.com/execedcourses" TargetMode="External" /><Relationship Id="rId188" Type="http://schemas.openxmlformats.org/officeDocument/2006/relationships/hyperlink" Target="https://twitter.com/mba_buddy" TargetMode="External" /><Relationship Id="rId189" Type="http://schemas.openxmlformats.org/officeDocument/2006/relationships/hyperlink" Target="https://twitter.com/nicochan33" TargetMode="External" /><Relationship Id="rId190" Type="http://schemas.openxmlformats.org/officeDocument/2006/relationships/hyperlink" Target="https://twitter.com/harvardnpli" TargetMode="External" /><Relationship Id="rId191" Type="http://schemas.openxmlformats.org/officeDocument/2006/relationships/hyperlink" Target="https://twitter.com/leaderrepeater" TargetMode="External" /><Relationship Id="rId192" Type="http://schemas.openxmlformats.org/officeDocument/2006/relationships/hyperlink" Target="https://twitter.com/whartoncai" TargetMode="External" /><Relationship Id="rId193" Type="http://schemas.openxmlformats.org/officeDocument/2006/relationships/hyperlink" Target="https://twitter.com/iyengar_raghu" TargetMode="External" /><Relationship Id="rId194" Type="http://schemas.openxmlformats.org/officeDocument/2006/relationships/hyperlink" Target="https://twitter.com/warrencntrpenn" TargetMode="External" /><Relationship Id="rId195" Type="http://schemas.openxmlformats.org/officeDocument/2006/relationships/hyperlink" Target="https://twitter.com/wharton" TargetMode="External" /><Relationship Id="rId196" Type="http://schemas.openxmlformats.org/officeDocument/2006/relationships/hyperlink" Target="https://twitter.com/valerieblassey" TargetMode="External" /><Relationship Id="rId197" Type="http://schemas.openxmlformats.org/officeDocument/2006/relationships/hyperlink" Target="https://twitter.com/maryepurk" TargetMode="External" /><Relationship Id="rId198" Type="http://schemas.openxmlformats.org/officeDocument/2006/relationships/hyperlink" Target="https://twitter.com/thjeanjean" TargetMode="External" /><Relationship Id="rId199" Type="http://schemas.openxmlformats.org/officeDocument/2006/relationships/hyperlink" Target="https://twitter.com/essec" TargetMode="External" /><Relationship Id="rId200" Type="http://schemas.openxmlformats.org/officeDocument/2006/relationships/hyperlink" Target="https://twitter.com/hult_business" TargetMode="External" /><Relationship Id="rId201" Type="http://schemas.openxmlformats.org/officeDocument/2006/relationships/hyperlink" Target="https://twitter.com/bayfield_sonia" TargetMode="External" /><Relationship Id="rId202" Type="http://schemas.openxmlformats.org/officeDocument/2006/relationships/hyperlink" Target="https://twitter.com/bayfieldtrain" TargetMode="External" /><Relationship Id="rId203" Type="http://schemas.openxmlformats.org/officeDocument/2006/relationships/hyperlink" Target="https://twitter.com/bayfield_kendal" TargetMode="External" /><Relationship Id="rId204" Type="http://schemas.openxmlformats.org/officeDocument/2006/relationships/hyperlink" Target="https://twitter.com/corpgovuk" TargetMode="External" /><Relationship Id="rId205" Type="http://schemas.openxmlformats.org/officeDocument/2006/relationships/hyperlink" Target="https://twitter.com/stanfordcorpgov" TargetMode="External" /><Relationship Id="rId206" Type="http://schemas.openxmlformats.org/officeDocument/2006/relationships/hyperlink" Target="https://twitter.com/excellencia_ltd" TargetMode="External" /><Relationship Id="rId207" Type="http://schemas.openxmlformats.org/officeDocument/2006/relationships/hyperlink" Target="https://twitter.com/tracy19671" TargetMode="External" /><Relationship Id="rId208" Type="http://schemas.openxmlformats.org/officeDocument/2006/relationships/hyperlink" Target="https://twitter.com/cameliailie" TargetMode="External" /><Relationship Id="rId209" Type="http://schemas.openxmlformats.org/officeDocument/2006/relationships/hyperlink" Target="https://twitter.com/uniconexed" TargetMode="External" /><Relationship Id="rId210" Type="http://schemas.openxmlformats.org/officeDocument/2006/relationships/hyperlink" Target="https://twitter.com/henryzino22" TargetMode="External" /><Relationship Id="rId211" Type="http://schemas.openxmlformats.org/officeDocument/2006/relationships/hyperlink" Target="https://twitter.com/thinkers50" TargetMode="External" /><Relationship Id="rId212" Type="http://schemas.openxmlformats.org/officeDocument/2006/relationships/hyperlink" Target="https://twitter.com/claraday13" TargetMode="External" /><Relationship Id="rId213" Type="http://schemas.openxmlformats.org/officeDocument/2006/relationships/hyperlink" Target="https://twitter.com/sonia_lakehal" TargetMode="External" /><Relationship Id="rId214" Type="http://schemas.openxmlformats.org/officeDocument/2006/relationships/hyperlink" Target="https://twitter.com/peter_t_bryant" TargetMode="External" /><Relationship Id="rId215" Type="http://schemas.openxmlformats.org/officeDocument/2006/relationships/hyperlink" Target="https://twitter.com/ieexeceducation" TargetMode="External" /><Relationship Id="rId216" Type="http://schemas.openxmlformats.org/officeDocument/2006/relationships/hyperlink" Target="https://twitter.com/frsardina" TargetMode="External" /><Relationship Id="rId217" Type="http://schemas.openxmlformats.org/officeDocument/2006/relationships/hyperlink" Target="https://twitter.com/tripgiu5" TargetMode="External" /><Relationship Id="rId218" Type="http://schemas.openxmlformats.org/officeDocument/2006/relationships/hyperlink" Target="https://twitter.com/gennever_" TargetMode="External" /><Relationship Id="rId219" Type="http://schemas.openxmlformats.org/officeDocument/2006/relationships/hyperlink" Target="https://twitter.com/lydie_2lorraine" TargetMode="External" /><Relationship Id="rId220" Type="http://schemas.openxmlformats.org/officeDocument/2006/relationships/hyperlink" Target="https://twitter.com/ess" TargetMode="External" /><Relationship Id="rId221" Type="http://schemas.openxmlformats.org/officeDocument/2006/relationships/hyperlink" Target="https://twitter.com/candidatsieseg" TargetMode="External" /><Relationship Id="rId222" Type="http://schemas.openxmlformats.org/officeDocument/2006/relationships/hyperlink" Target="https://twitter.com/ieseg" TargetMode="External" /><Relationship Id="rId223" Type="http://schemas.openxmlformats.org/officeDocument/2006/relationships/hyperlink" Target="https://twitter.com/robertotorena" TargetMode="External" /><Relationship Id="rId224" Type="http://schemas.openxmlformats.org/officeDocument/2006/relationships/hyperlink" Target="https://twitter.com/uscmarshall" TargetMode="External" /><Relationship Id="rId225" Type="http://schemas.openxmlformats.org/officeDocument/2006/relationships/hyperlink" Target="https://twitter.com/thegcsp" TargetMode="External" /><Relationship Id="rId226" Type="http://schemas.openxmlformats.org/officeDocument/2006/relationships/hyperlink" Target="https://twitter.com/ucberkeleyext" TargetMode="External" /><Relationship Id="rId227" Type="http://schemas.openxmlformats.org/officeDocument/2006/relationships/hyperlink" Target="https://twitter.com/dardenexeced" TargetMode="External" /><Relationship Id="rId228" Type="http://schemas.openxmlformats.org/officeDocument/2006/relationships/hyperlink" Target="https://twitter.com/harvardchanecpe" TargetMode="External" /><Relationship Id="rId229" Type="http://schemas.openxmlformats.org/officeDocument/2006/relationships/hyperlink" Target="https://twitter.com/www" TargetMode="External" /><Relationship Id="rId230" Type="http://schemas.openxmlformats.org/officeDocument/2006/relationships/hyperlink" Target="https://twitter.com/nyusternexeced" TargetMode="External" /><Relationship Id="rId231" Type="http://schemas.openxmlformats.org/officeDocument/2006/relationships/hyperlink" Target="https://twitter.com/columbiaexeced" TargetMode="External" /><Relationship Id="rId232" Type="http://schemas.openxmlformats.org/officeDocument/2006/relationships/hyperlink" Target="https://twitter.com/kelloggexeced" TargetMode="External" /><Relationship Id="rId233" Type="http://schemas.openxmlformats.org/officeDocument/2006/relationships/hyperlink" Target="https://twitter.com/ddm" TargetMode="External" /><Relationship Id="rId234" Type="http://schemas.openxmlformats.org/officeDocument/2006/relationships/hyperlink" Target="https://twitter.com/pivotcloud" TargetMode="External" /><Relationship Id="rId235" Type="http://schemas.openxmlformats.org/officeDocument/2006/relationships/hyperlink" Target="https://twitter.com/lnhuka" TargetMode="External" /><Relationship Id="rId236" Type="http://schemas.openxmlformats.org/officeDocument/2006/relationships/comments" Target="../comments2.xml" /><Relationship Id="rId237" Type="http://schemas.openxmlformats.org/officeDocument/2006/relationships/vmlDrawing" Target="../drawings/vmlDrawing2.vml" /><Relationship Id="rId238" Type="http://schemas.openxmlformats.org/officeDocument/2006/relationships/table" Target="../tables/table2.xml" /><Relationship Id="rId2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lesechos.fr/economie-france/social/le-gouvernement-va-faire-la-publicite-du-compte-personnel-de-formation-1124068" TargetMode="External" /><Relationship Id="rId2" Type="http://schemas.openxmlformats.org/officeDocument/2006/relationships/hyperlink" Target="https://www.gsb.stanford.edu/exec-ed/programs/directors-consortium" TargetMode="External" /><Relationship Id="rId3" Type="http://schemas.openxmlformats.org/officeDocument/2006/relationships/hyperlink" Target="http://po.st/scms/OrMCe04Lcp0lOFmbAka8Um6V2jAD7SYdZTjvhHbnYZ0lOA/PNr4iq" TargetMode="External" /><Relationship Id="rId4" Type="http://schemas.openxmlformats.org/officeDocument/2006/relationships/hyperlink" Target="http://po.st/scms/OrMCe04Lcp0lOFmbAka8Um6V2jAD7SYdZTjvhHbnYZ0lOA/HJcZwb" TargetMode="External" /><Relationship Id="rId5" Type="http://schemas.openxmlformats.org/officeDocument/2006/relationships/hyperlink" Target="https://solutions.lesechos.fr/equipe-management/c/ia-travail-en-pleine-mutation-17957/" TargetMode="External" /><Relationship Id="rId6" Type="http://schemas.openxmlformats.org/officeDocument/2006/relationships/hyperlink" Target="http://po.st/scms/OrMCe04Lcp0lOFmbAka8Um6V2jAD7SYdZTjvhHbnYZ0lOA/ookiSO" TargetMode="External" /><Relationship Id="rId7" Type="http://schemas.openxmlformats.org/officeDocument/2006/relationships/hyperlink" Target="https://twitter.com/HarvardNPLI/status/1160244418110218242" TargetMode="External" /><Relationship Id="rId8" Type="http://schemas.openxmlformats.org/officeDocument/2006/relationships/hyperlink" Target="http://po.st/scms/OrMCe04Lcp0lOFmbAka8Um6V2jAD7SYdZTjvhHbnYZ0lOA/4Vygqh" TargetMode="External" /><Relationship Id="rId9" Type="http://schemas.openxmlformats.org/officeDocument/2006/relationships/hyperlink" Target="http://po.st/scms/OrMCe04Lcp0lOFmbAka8Um6V2jAD7SYdZTjvhHbnYZ0lOA/URbKIo" TargetMode="External" /><Relationship Id="rId10" Type="http://schemas.openxmlformats.org/officeDocument/2006/relationships/hyperlink" Target="http://po.st/scms/OrMCe04Lcp0lOFmbAka8Um6V2jAD7SYdZTjvhHbnYZ0lOA/U91o7G" TargetMode="External" /><Relationship Id="rId11" Type="http://schemas.openxmlformats.org/officeDocument/2006/relationships/hyperlink" Target="http://po.st/scms/OrMCe04Lcp0lOFmbAka8Um6V2jAD7SYdZTjvhHbnYZ0lOA/PNr4iq" TargetMode="External" /><Relationship Id="rId12" Type="http://schemas.openxmlformats.org/officeDocument/2006/relationships/hyperlink" Target="http://po.st/scms/OrMCe04Lcp0lOFmbAka8Um6V2jAD7SYdZTjvhHbnYZ0lOA/4Vygqh" TargetMode="External" /><Relationship Id="rId13" Type="http://schemas.openxmlformats.org/officeDocument/2006/relationships/hyperlink" Target="http://po.st/scms/OrMCe04Lcp0lOFmbAka8Um6V2jAD7SYdZTjvhHbnYZ0lOA/ookiSO" TargetMode="External" /><Relationship Id="rId14" Type="http://schemas.openxmlformats.org/officeDocument/2006/relationships/hyperlink" Target="http://po.st/scms/OrMCe04Lcp0lOFmbAka8Um6V2jAD7SYdZTjvhHbnYZ0lOA/HJcZwb" TargetMode="External" /><Relationship Id="rId15" Type="http://schemas.openxmlformats.org/officeDocument/2006/relationships/hyperlink" Target="http://po.st/scms/OrMCe04Lcp0lOFmbAka8Um6V2jAD7SYdZTjvhHbnYZ0lOA/URbKIo" TargetMode="External" /><Relationship Id="rId16" Type="http://schemas.openxmlformats.org/officeDocument/2006/relationships/hyperlink" Target="http://po.st/scms/OrMCe04Lcp0lOFmbAka8Um6V2jAD7SYdZTjvhHbnYZ0lOA/6PVWA1" TargetMode="External" /><Relationship Id="rId17" Type="http://schemas.openxmlformats.org/officeDocument/2006/relationships/hyperlink" Target="http://po.st/scms/OrMCe04Lcp0lOFmbAka8Um6V2jAD7SYdZTjvhHbnYZ0lOA/z4A5NN" TargetMode="External" /><Relationship Id="rId18" Type="http://schemas.openxmlformats.org/officeDocument/2006/relationships/hyperlink" Target="http://po.st/scms/OrMCe04Lcp0lOFmbAka8Um6V2jAD7SYdZTjvhHbnYZ0lOA/a3g72o" TargetMode="External" /><Relationship Id="rId19" Type="http://schemas.openxmlformats.org/officeDocument/2006/relationships/hyperlink" Target="http://po.st/scms/OrMCe04Lcp0lOFmbAka8Um6V2jAD7SYdZTjvhHbnYZ0lOA/6pTZ5M" TargetMode="External" /><Relationship Id="rId20" Type="http://schemas.openxmlformats.org/officeDocument/2006/relationships/hyperlink" Target="http://po.st/scms/OrMCe04Lcp0lOFmbAka8Um6V2jAD7SYdZTjvhHbnYZ0lOA/5Wm7Or" TargetMode="External" /><Relationship Id="rId21" Type="http://schemas.openxmlformats.org/officeDocument/2006/relationships/hyperlink" Target="https://www.ie.edu/insights/articles/communication-substance-and-form/" TargetMode="External" /><Relationship Id="rId22" Type="http://schemas.openxmlformats.org/officeDocument/2006/relationships/hyperlink" Target="https://www.ie.edu/insights/articles/strategies-from-words-to-deeds-thanks-to-pmos/" TargetMode="External" /><Relationship Id="rId23" Type="http://schemas.openxmlformats.org/officeDocument/2006/relationships/hyperlink" Target="https://www.ie.edu/insights/articles/transformation-with-purpose-through-striving-and-stretching/" TargetMode="External" /><Relationship Id="rId24" Type="http://schemas.openxmlformats.org/officeDocument/2006/relationships/hyperlink" Target="https://executiveeducation.wharton.upenn.edu/for-individuals/all-programs/customer-analytics-for-growth-using-machine-learning-ai-and-big-data/?utm_source=wcai&amp;utm_medium=display&amp;utm_content=baev&amp;utm_campaign=wcaide20baev" TargetMode="External" /><Relationship Id="rId25" Type="http://schemas.openxmlformats.org/officeDocument/2006/relationships/hyperlink" Target="https://www.lesechos.fr/economie-france/social/le-gouvernement-va-faire-la-publicite-du-compte-personnel-de-formation-1124068" TargetMode="External" /><Relationship Id="rId26" Type="http://schemas.openxmlformats.org/officeDocument/2006/relationships/hyperlink" Target="https://solutions.lesechos.fr/equipe-management/c/ia-travail-en-pleine-mutation-17957/" TargetMode="External" /><Relationship Id="rId27" Type="http://schemas.openxmlformats.org/officeDocument/2006/relationships/hyperlink" Target="https://www.parlonsrh.com/comment-les-francais-percoivent-ils-la-formation-en-2019/" TargetMode="External" /><Relationship Id="rId28" Type="http://schemas.openxmlformats.org/officeDocument/2006/relationships/hyperlink" Target="https://app.amazingcontent.io/best-content/monthly/ThJeanjean/2019/july" TargetMode="External" /><Relationship Id="rId29" Type="http://schemas.openxmlformats.org/officeDocument/2006/relationships/hyperlink" Target="https://www.hult.edu/en/executive-education/events/speaking-truth-london-17-sept/?utm_source=twitter&amp;utm_medium=social&amp;utm_campaign=organicsocialtwitter&amp;utm_content=ash_ev_190917_speakingtruth" TargetMode="External" /><Relationship Id="rId30" Type="http://schemas.openxmlformats.org/officeDocument/2006/relationships/hyperlink" Target="https://www.hult.edu/en/executive-education/insights/new-speaking-truth-to-power/?utm_source=twitter&amp;utm_medium=social&amp;utm_campaign=organicsocialtwitter&amp;utm_content=speakingtruth_research" TargetMode="External" /><Relationship Id="rId31" Type="http://schemas.openxmlformats.org/officeDocument/2006/relationships/hyperlink" Target="https://www.hult.edu/en/executive-education/events/?utm_source=twitter&amp;utm_medium=social&amp;utm_campaign=organicsocialtwitter&amp;utm_content=generic_events" TargetMode="External" /><Relationship Id="rId32" Type="http://schemas.openxmlformats.org/officeDocument/2006/relationships/hyperlink" Target="https://www.smu.ca/academics/sobey/for-business-training-and-development.html?utm_source=Twitter&amp;utm_medium=social&amp;utm_campaign=execed&amp;utm_content=BVad" TargetMode="External" /><Relationship Id="rId33" Type="http://schemas.openxmlformats.org/officeDocument/2006/relationships/hyperlink" Target="https://www.entrepreneur.com/article/337275" TargetMode="External" /><Relationship Id="rId34" Type="http://schemas.openxmlformats.org/officeDocument/2006/relationships/hyperlink" Target="https://www.youtube.com/watch?v=67Ng11IM2a4" TargetMode="External" /><Relationship Id="rId35" Type="http://schemas.openxmlformats.org/officeDocument/2006/relationships/hyperlink" Target="https://business.lesechos.fr/directions-financieres/metier-et-carriere/parcours/0601512264403-la-formation-a-suivre-le-master-management-immobilier-de-l-essec-331075.php#xtor=CS1-35" TargetMode="External" /><Relationship Id="rId36" Type="http://schemas.openxmlformats.org/officeDocument/2006/relationships/hyperlink" Target="https://www.uniconexed.org/members/university-usc-marshall/?utm_source=twitter&amp;utm_medium=sasocial&amp;utm_campaign=unicon" TargetMode="External" /><Relationship Id="rId37" Type="http://schemas.openxmlformats.org/officeDocument/2006/relationships/hyperlink" Target="https://www.uniconexed.org/2019-leadership-academy-application/?utm_source=twitter&amp;utm_medium=sasocial&amp;utm_campaign=unicon" TargetMode="External" /><Relationship Id="rId38" Type="http://schemas.openxmlformats.org/officeDocument/2006/relationships/hyperlink" Target="https://www.gsb.stanford.edu/exec-ed/programs/directors-consortium" TargetMode="External" /><Relationship Id="rId39" Type="http://schemas.openxmlformats.org/officeDocument/2006/relationships/hyperlink" Target="https://www.ieseg.fr/news/entretien-directrices-deux-formations-diplomantes/"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1199</v>
      </c>
      <c r="BB2" s="13" t="s">
        <v>1223</v>
      </c>
      <c r="BC2" s="13" t="s">
        <v>1224</v>
      </c>
      <c r="BD2" s="119" t="s">
        <v>1869</v>
      </c>
      <c r="BE2" s="119" t="s">
        <v>1870</v>
      </c>
      <c r="BF2" s="119" t="s">
        <v>1871</v>
      </c>
      <c r="BG2" s="119" t="s">
        <v>1872</v>
      </c>
      <c r="BH2" s="119" t="s">
        <v>1873</v>
      </c>
      <c r="BI2" s="119" t="s">
        <v>1874</v>
      </c>
      <c r="BJ2" s="119" t="s">
        <v>1875</v>
      </c>
      <c r="BK2" s="119" t="s">
        <v>1876</v>
      </c>
      <c r="BL2" s="119" t="s">
        <v>1877</v>
      </c>
    </row>
    <row r="3" spans="1:64" ht="15" customHeight="1">
      <c r="A3" s="64" t="s">
        <v>212</v>
      </c>
      <c r="B3" s="64" t="s">
        <v>212</v>
      </c>
      <c r="C3" s="65" t="s">
        <v>1948</v>
      </c>
      <c r="D3" s="66">
        <v>3</v>
      </c>
      <c r="E3" s="67" t="s">
        <v>132</v>
      </c>
      <c r="F3" s="68">
        <v>35</v>
      </c>
      <c r="G3" s="65"/>
      <c r="H3" s="69"/>
      <c r="I3" s="70"/>
      <c r="J3" s="70"/>
      <c r="K3" s="34" t="s">
        <v>65</v>
      </c>
      <c r="L3" s="71">
        <v>3</v>
      </c>
      <c r="M3" s="71"/>
      <c r="N3" s="72"/>
      <c r="O3" s="78" t="s">
        <v>176</v>
      </c>
      <c r="P3" s="80">
        <v>43685.750613425924</v>
      </c>
      <c r="Q3" s="78" t="s">
        <v>267</v>
      </c>
      <c r="R3" s="83" t="s">
        <v>366</v>
      </c>
      <c r="S3" s="78" t="s">
        <v>439</v>
      </c>
      <c r="T3" s="78" t="s">
        <v>453</v>
      </c>
      <c r="U3" s="83" t="s">
        <v>489</v>
      </c>
      <c r="V3" s="83" t="s">
        <v>489</v>
      </c>
      <c r="W3" s="80">
        <v>43685.750613425924</v>
      </c>
      <c r="X3" s="83" t="s">
        <v>537</v>
      </c>
      <c r="Y3" s="78"/>
      <c r="Z3" s="78"/>
      <c r="AA3" s="85" t="s">
        <v>644</v>
      </c>
      <c r="AB3" s="78"/>
      <c r="AC3" s="78" t="b">
        <v>0</v>
      </c>
      <c r="AD3" s="78">
        <v>3</v>
      </c>
      <c r="AE3" s="85" t="s">
        <v>751</v>
      </c>
      <c r="AF3" s="78" t="b">
        <v>0</v>
      </c>
      <c r="AG3" s="78" t="s">
        <v>752</v>
      </c>
      <c r="AH3" s="78"/>
      <c r="AI3" s="85" t="s">
        <v>751</v>
      </c>
      <c r="AJ3" s="78" t="b">
        <v>0</v>
      </c>
      <c r="AK3" s="78">
        <v>0</v>
      </c>
      <c r="AL3" s="85" t="s">
        <v>751</v>
      </c>
      <c r="AM3" s="78" t="s">
        <v>757</v>
      </c>
      <c r="AN3" s="78" t="b">
        <v>0</v>
      </c>
      <c r="AO3" s="85" t="s">
        <v>644</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v>3</v>
      </c>
      <c r="BE3" s="49">
        <v>9.67741935483871</v>
      </c>
      <c r="BF3" s="48">
        <v>0</v>
      </c>
      <c r="BG3" s="49">
        <v>0</v>
      </c>
      <c r="BH3" s="48">
        <v>0</v>
      </c>
      <c r="BI3" s="49">
        <v>0</v>
      </c>
      <c r="BJ3" s="48">
        <v>28</v>
      </c>
      <c r="BK3" s="49">
        <v>90.3225806451613</v>
      </c>
      <c r="BL3" s="48">
        <v>31</v>
      </c>
    </row>
    <row r="4" spans="1:64" ht="15" customHeight="1">
      <c r="A4" s="64" t="s">
        <v>213</v>
      </c>
      <c r="B4" s="64" t="s">
        <v>213</v>
      </c>
      <c r="C4" s="65" t="s">
        <v>1948</v>
      </c>
      <c r="D4" s="66">
        <v>3</v>
      </c>
      <c r="E4" s="67" t="s">
        <v>132</v>
      </c>
      <c r="F4" s="68">
        <v>35</v>
      </c>
      <c r="G4" s="65"/>
      <c r="H4" s="69"/>
      <c r="I4" s="70"/>
      <c r="J4" s="70"/>
      <c r="K4" s="34" t="s">
        <v>65</v>
      </c>
      <c r="L4" s="77">
        <v>4</v>
      </c>
      <c r="M4" s="77"/>
      <c r="N4" s="72"/>
      <c r="O4" s="79" t="s">
        <v>176</v>
      </c>
      <c r="P4" s="81">
        <v>43686.18402777778</v>
      </c>
      <c r="Q4" s="79" t="s">
        <v>268</v>
      </c>
      <c r="R4" s="84" t="s">
        <v>367</v>
      </c>
      <c r="S4" s="79" t="s">
        <v>440</v>
      </c>
      <c r="T4" s="79" t="s">
        <v>454</v>
      </c>
      <c r="U4" s="79"/>
      <c r="V4" s="84" t="s">
        <v>504</v>
      </c>
      <c r="W4" s="81">
        <v>43686.18402777778</v>
      </c>
      <c r="X4" s="84" t="s">
        <v>538</v>
      </c>
      <c r="Y4" s="79"/>
      <c r="Z4" s="79"/>
      <c r="AA4" s="82" t="s">
        <v>645</v>
      </c>
      <c r="AB4" s="79"/>
      <c r="AC4" s="79" t="b">
        <v>0</v>
      </c>
      <c r="AD4" s="79">
        <v>0</v>
      </c>
      <c r="AE4" s="82" t="s">
        <v>751</v>
      </c>
      <c r="AF4" s="79" t="b">
        <v>0</v>
      </c>
      <c r="AG4" s="79" t="s">
        <v>752</v>
      </c>
      <c r="AH4" s="79"/>
      <c r="AI4" s="82" t="s">
        <v>751</v>
      </c>
      <c r="AJ4" s="79" t="b">
        <v>0</v>
      </c>
      <c r="AK4" s="79">
        <v>0</v>
      </c>
      <c r="AL4" s="82" t="s">
        <v>751</v>
      </c>
      <c r="AM4" s="79" t="s">
        <v>758</v>
      </c>
      <c r="AN4" s="79" t="b">
        <v>0</v>
      </c>
      <c r="AO4" s="82" t="s">
        <v>645</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v>2</v>
      </c>
      <c r="BE4" s="49">
        <v>4.3478260869565215</v>
      </c>
      <c r="BF4" s="48">
        <v>0</v>
      </c>
      <c r="BG4" s="49">
        <v>0</v>
      </c>
      <c r="BH4" s="48">
        <v>0</v>
      </c>
      <c r="BI4" s="49">
        <v>0</v>
      </c>
      <c r="BJ4" s="48">
        <v>44</v>
      </c>
      <c r="BK4" s="49">
        <v>95.65217391304348</v>
      </c>
      <c r="BL4" s="48">
        <v>46</v>
      </c>
    </row>
    <row r="5" spans="1:64" ht="15">
      <c r="A5" s="64" t="s">
        <v>214</v>
      </c>
      <c r="B5" s="64" t="s">
        <v>235</v>
      </c>
      <c r="C5" s="65" t="s">
        <v>1948</v>
      </c>
      <c r="D5" s="66">
        <v>3</v>
      </c>
      <c r="E5" s="67" t="s">
        <v>132</v>
      </c>
      <c r="F5" s="68">
        <v>35</v>
      </c>
      <c r="G5" s="65"/>
      <c r="H5" s="69"/>
      <c r="I5" s="70"/>
      <c r="J5" s="70"/>
      <c r="K5" s="34" t="s">
        <v>65</v>
      </c>
      <c r="L5" s="77">
        <v>5</v>
      </c>
      <c r="M5" s="77"/>
      <c r="N5" s="72"/>
      <c r="O5" s="79" t="s">
        <v>266</v>
      </c>
      <c r="P5" s="81">
        <v>43686.55181712963</v>
      </c>
      <c r="Q5" s="79" t="s">
        <v>269</v>
      </c>
      <c r="R5" s="79"/>
      <c r="S5" s="79"/>
      <c r="T5" s="79"/>
      <c r="U5" s="79"/>
      <c r="V5" s="84" t="s">
        <v>505</v>
      </c>
      <c r="W5" s="81">
        <v>43686.55181712963</v>
      </c>
      <c r="X5" s="84" t="s">
        <v>539</v>
      </c>
      <c r="Y5" s="79"/>
      <c r="Z5" s="79"/>
      <c r="AA5" s="82" t="s">
        <v>646</v>
      </c>
      <c r="AB5" s="79"/>
      <c r="AC5" s="79" t="b">
        <v>0</v>
      </c>
      <c r="AD5" s="79">
        <v>0</v>
      </c>
      <c r="AE5" s="82" t="s">
        <v>751</v>
      </c>
      <c r="AF5" s="79" t="b">
        <v>0</v>
      </c>
      <c r="AG5" s="79" t="s">
        <v>752</v>
      </c>
      <c r="AH5" s="79"/>
      <c r="AI5" s="82" t="s">
        <v>751</v>
      </c>
      <c r="AJ5" s="79" t="b">
        <v>0</v>
      </c>
      <c r="AK5" s="79">
        <v>5</v>
      </c>
      <c r="AL5" s="82" t="s">
        <v>670</v>
      </c>
      <c r="AM5" s="79" t="s">
        <v>759</v>
      </c>
      <c r="AN5" s="79" t="b">
        <v>0</v>
      </c>
      <c r="AO5" s="82" t="s">
        <v>670</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v>1</v>
      </c>
      <c r="BE5" s="49">
        <v>4.761904761904762</v>
      </c>
      <c r="BF5" s="48">
        <v>0</v>
      </c>
      <c r="BG5" s="49">
        <v>0</v>
      </c>
      <c r="BH5" s="48">
        <v>0</v>
      </c>
      <c r="BI5" s="49">
        <v>0</v>
      </c>
      <c r="BJ5" s="48">
        <v>20</v>
      </c>
      <c r="BK5" s="49">
        <v>95.23809523809524</v>
      </c>
      <c r="BL5" s="48">
        <v>21</v>
      </c>
    </row>
    <row r="6" spans="1:64" ht="15">
      <c r="A6" s="64" t="s">
        <v>215</v>
      </c>
      <c r="B6" s="64" t="s">
        <v>248</v>
      </c>
      <c r="C6" s="65" t="s">
        <v>1948</v>
      </c>
      <c r="D6" s="66">
        <v>3</v>
      </c>
      <c r="E6" s="67" t="s">
        <v>132</v>
      </c>
      <c r="F6" s="68">
        <v>35</v>
      </c>
      <c r="G6" s="65"/>
      <c r="H6" s="69"/>
      <c r="I6" s="70"/>
      <c r="J6" s="70"/>
      <c r="K6" s="34" t="s">
        <v>65</v>
      </c>
      <c r="L6" s="77">
        <v>6</v>
      </c>
      <c r="M6" s="77"/>
      <c r="N6" s="72"/>
      <c r="O6" s="79" t="s">
        <v>266</v>
      </c>
      <c r="P6" s="81">
        <v>43688.22185185185</v>
      </c>
      <c r="Q6" s="79" t="s">
        <v>270</v>
      </c>
      <c r="R6" s="84" t="s">
        <v>368</v>
      </c>
      <c r="S6" s="79" t="s">
        <v>441</v>
      </c>
      <c r="T6" s="79" t="s">
        <v>455</v>
      </c>
      <c r="U6" s="79"/>
      <c r="V6" s="84" t="s">
        <v>506</v>
      </c>
      <c r="W6" s="81">
        <v>43688.22185185185</v>
      </c>
      <c r="X6" s="84" t="s">
        <v>540</v>
      </c>
      <c r="Y6" s="79"/>
      <c r="Z6" s="79"/>
      <c r="AA6" s="82" t="s">
        <v>647</v>
      </c>
      <c r="AB6" s="79"/>
      <c r="AC6" s="79" t="b">
        <v>0</v>
      </c>
      <c r="AD6" s="79">
        <v>0</v>
      </c>
      <c r="AE6" s="82" t="s">
        <v>751</v>
      </c>
      <c r="AF6" s="79" t="b">
        <v>0</v>
      </c>
      <c r="AG6" s="79" t="s">
        <v>752</v>
      </c>
      <c r="AH6" s="79"/>
      <c r="AI6" s="82" t="s">
        <v>751</v>
      </c>
      <c r="AJ6" s="79" t="b">
        <v>0</v>
      </c>
      <c r="AK6" s="79">
        <v>1</v>
      </c>
      <c r="AL6" s="82" t="s">
        <v>707</v>
      </c>
      <c r="AM6" s="79" t="s">
        <v>760</v>
      </c>
      <c r="AN6" s="79" t="b">
        <v>0</v>
      </c>
      <c r="AO6" s="82" t="s">
        <v>707</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8.333333333333334</v>
      </c>
      <c r="BF6" s="48">
        <v>0</v>
      </c>
      <c r="BG6" s="49">
        <v>0</v>
      </c>
      <c r="BH6" s="48">
        <v>0</v>
      </c>
      <c r="BI6" s="49">
        <v>0</v>
      </c>
      <c r="BJ6" s="48">
        <v>11</v>
      </c>
      <c r="BK6" s="49">
        <v>91.66666666666667</v>
      </c>
      <c r="BL6" s="48">
        <v>12</v>
      </c>
    </row>
    <row r="7" spans="1:64" ht="15">
      <c r="A7" s="64" t="s">
        <v>216</v>
      </c>
      <c r="B7" s="64" t="s">
        <v>248</v>
      </c>
      <c r="C7" s="65" t="s">
        <v>1948</v>
      </c>
      <c r="D7" s="66">
        <v>3</v>
      </c>
      <c r="E7" s="67" t="s">
        <v>132</v>
      </c>
      <c r="F7" s="68">
        <v>35</v>
      </c>
      <c r="G7" s="65"/>
      <c r="H7" s="69"/>
      <c r="I7" s="70"/>
      <c r="J7" s="70"/>
      <c r="K7" s="34" t="s">
        <v>65</v>
      </c>
      <c r="L7" s="77">
        <v>7</v>
      </c>
      <c r="M7" s="77"/>
      <c r="N7" s="72"/>
      <c r="O7" s="79" t="s">
        <v>266</v>
      </c>
      <c r="P7" s="81">
        <v>43689.131157407406</v>
      </c>
      <c r="Q7" s="79" t="s">
        <v>271</v>
      </c>
      <c r="R7" s="84" t="s">
        <v>369</v>
      </c>
      <c r="S7" s="79" t="s">
        <v>441</v>
      </c>
      <c r="T7" s="79" t="s">
        <v>455</v>
      </c>
      <c r="U7" s="79"/>
      <c r="V7" s="84" t="s">
        <v>507</v>
      </c>
      <c r="W7" s="81">
        <v>43689.131157407406</v>
      </c>
      <c r="X7" s="84" t="s">
        <v>541</v>
      </c>
      <c r="Y7" s="79"/>
      <c r="Z7" s="79"/>
      <c r="AA7" s="82" t="s">
        <v>648</v>
      </c>
      <c r="AB7" s="79"/>
      <c r="AC7" s="79" t="b">
        <v>0</v>
      </c>
      <c r="AD7" s="79">
        <v>0</v>
      </c>
      <c r="AE7" s="82" t="s">
        <v>751</v>
      </c>
      <c r="AF7" s="79" t="b">
        <v>0</v>
      </c>
      <c r="AG7" s="79" t="s">
        <v>752</v>
      </c>
      <c r="AH7" s="79"/>
      <c r="AI7" s="82" t="s">
        <v>751</v>
      </c>
      <c r="AJ7" s="79" t="b">
        <v>0</v>
      </c>
      <c r="AK7" s="79">
        <v>1</v>
      </c>
      <c r="AL7" s="82" t="s">
        <v>710</v>
      </c>
      <c r="AM7" s="79" t="s">
        <v>761</v>
      </c>
      <c r="AN7" s="79" t="b">
        <v>0</v>
      </c>
      <c r="AO7" s="82" t="s">
        <v>710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7.6923076923076925</v>
      </c>
      <c r="BF7" s="48">
        <v>0</v>
      </c>
      <c r="BG7" s="49">
        <v>0</v>
      </c>
      <c r="BH7" s="48">
        <v>0</v>
      </c>
      <c r="BI7" s="49">
        <v>0</v>
      </c>
      <c r="BJ7" s="48">
        <v>12</v>
      </c>
      <c r="BK7" s="49">
        <v>92.3076923076923</v>
      </c>
      <c r="BL7" s="48">
        <v>13</v>
      </c>
    </row>
    <row r="8" spans="1:64" ht="15">
      <c r="A8" s="64" t="s">
        <v>217</v>
      </c>
      <c r="B8" s="64" t="s">
        <v>248</v>
      </c>
      <c r="C8" s="65" t="s">
        <v>1948</v>
      </c>
      <c r="D8" s="66">
        <v>3</v>
      </c>
      <c r="E8" s="67" t="s">
        <v>132</v>
      </c>
      <c r="F8" s="68">
        <v>35</v>
      </c>
      <c r="G8" s="65"/>
      <c r="H8" s="69"/>
      <c r="I8" s="70"/>
      <c r="J8" s="70"/>
      <c r="K8" s="34" t="s">
        <v>65</v>
      </c>
      <c r="L8" s="77">
        <v>8</v>
      </c>
      <c r="M8" s="77"/>
      <c r="N8" s="72"/>
      <c r="O8" s="79" t="s">
        <v>266</v>
      </c>
      <c r="P8" s="81">
        <v>43689.36133101852</v>
      </c>
      <c r="Q8" s="79" t="s">
        <v>270</v>
      </c>
      <c r="R8" s="84" t="s">
        <v>368</v>
      </c>
      <c r="S8" s="79" t="s">
        <v>441</v>
      </c>
      <c r="T8" s="79" t="s">
        <v>455</v>
      </c>
      <c r="U8" s="79"/>
      <c r="V8" s="84" t="s">
        <v>508</v>
      </c>
      <c r="W8" s="81">
        <v>43689.36133101852</v>
      </c>
      <c r="X8" s="84" t="s">
        <v>542</v>
      </c>
      <c r="Y8" s="79"/>
      <c r="Z8" s="79"/>
      <c r="AA8" s="82" t="s">
        <v>649</v>
      </c>
      <c r="AB8" s="79"/>
      <c r="AC8" s="79" t="b">
        <v>0</v>
      </c>
      <c r="AD8" s="79">
        <v>0</v>
      </c>
      <c r="AE8" s="82" t="s">
        <v>751</v>
      </c>
      <c r="AF8" s="79" t="b">
        <v>0</v>
      </c>
      <c r="AG8" s="79" t="s">
        <v>752</v>
      </c>
      <c r="AH8" s="79"/>
      <c r="AI8" s="82" t="s">
        <v>751</v>
      </c>
      <c r="AJ8" s="79" t="b">
        <v>0</v>
      </c>
      <c r="AK8" s="79">
        <v>2</v>
      </c>
      <c r="AL8" s="82" t="s">
        <v>707</v>
      </c>
      <c r="AM8" s="79" t="s">
        <v>762</v>
      </c>
      <c r="AN8" s="79" t="b">
        <v>0</v>
      </c>
      <c r="AO8" s="82" t="s">
        <v>707</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8.333333333333334</v>
      </c>
      <c r="BF8" s="48">
        <v>0</v>
      </c>
      <c r="BG8" s="49">
        <v>0</v>
      </c>
      <c r="BH8" s="48">
        <v>0</v>
      </c>
      <c r="BI8" s="49">
        <v>0</v>
      </c>
      <c r="BJ8" s="48">
        <v>11</v>
      </c>
      <c r="BK8" s="49">
        <v>91.66666666666667</v>
      </c>
      <c r="BL8" s="48">
        <v>12</v>
      </c>
    </row>
    <row r="9" spans="1:64" ht="15">
      <c r="A9" s="64" t="s">
        <v>218</v>
      </c>
      <c r="B9" s="64" t="s">
        <v>218</v>
      </c>
      <c r="C9" s="65" t="s">
        <v>1948</v>
      </c>
      <c r="D9" s="66">
        <v>3</v>
      </c>
      <c r="E9" s="67" t="s">
        <v>132</v>
      </c>
      <c r="F9" s="68">
        <v>35</v>
      </c>
      <c r="G9" s="65"/>
      <c r="H9" s="69"/>
      <c r="I9" s="70"/>
      <c r="J9" s="70"/>
      <c r="K9" s="34" t="s">
        <v>65</v>
      </c>
      <c r="L9" s="77">
        <v>9</v>
      </c>
      <c r="M9" s="77"/>
      <c r="N9" s="72"/>
      <c r="O9" s="79" t="s">
        <v>176</v>
      </c>
      <c r="P9" s="81">
        <v>43690.73732638889</v>
      </c>
      <c r="Q9" s="79" t="s">
        <v>272</v>
      </c>
      <c r="R9" s="84" t="s">
        <v>370</v>
      </c>
      <c r="S9" s="79" t="s">
        <v>442</v>
      </c>
      <c r="T9" s="79" t="s">
        <v>456</v>
      </c>
      <c r="U9" s="79"/>
      <c r="V9" s="84" t="s">
        <v>509</v>
      </c>
      <c r="W9" s="81">
        <v>43690.73732638889</v>
      </c>
      <c r="X9" s="84" t="s">
        <v>543</v>
      </c>
      <c r="Y9" s="79"/>
      <c r="Z9" s="79"/>
      <c r="AA9" s="82" t="s">
        <v>650</v>
      </c>
      <c r="AB9" s="79"/>
      <c r="AC9" s="79" t="b">
        <v>0</v>
      </c>
      <c r="AD9" s="79">
        <v>0</v>
      </c>
      <c r="AE9" s="82" t="s">
        <v>751</v>
      </c>
      <c r="AF9" s="79" t="b">
        <v>1</v>
      </c>
      <c r="AG9" s="79" t="s">
        <v>752</v>
      </c>
      <c r="AH9" s="79"/>
      <c r="AI9" s="82" t="s">
        <v>756</v>
      </c>
      <c r="AJ9" s="79" t="b">
        <v>0</v>
      </c>
      <c r="AK9" s="79">
        <v>0</v>
      </c>
      <c r="AL9" s="82" t="s">
        <v>751</v>
      </c>
      <c r="AM9" s="79" t="s">
        <v>758</v>
      </c>
      <c r="AN9" s="79" t="b">
        <v>0</v>
      </c>
      <c r="AO9" s="82" t="s">
        <v>650</v>
      </c>
      <c r="AP9" s="79" t="s">
        <v>176</v>
      </c>
      <c r="AQ9" s="79">
        <v>0</v>
      </c>
      <c r="AR9" s="79">
        <v>0</v>
      </c>
      <c r="AS9" s="79"/>
      <c r="AT9" s="79"/>
      <c r="AU9" s="79"/>
      <c r="AV9" s="79"/>
      <c r="AW9" s="79"/>
      <c r="AX9" s="79"/>
      <c r="AY9" s="79"/>
      <c r="AZ9" s="79"/>
      <c r="BA9">
        <v>1</v>
      </c>
      <c r="BB9" s="78" t="str">
        <f>REPLACE(INDEX(GroupVertices[Group],MATCH(Edges[[#This Row],[Vertex 1]],GroupVertices[Vertex],0)),1,1,"")</f>
        <v>11</v>
      </c>
      <c r="BC9" s="78" t="str">
        <f>REPLACE(INDEX(GroupVertices[Group],MATCH(Edges[[#This Row],[Vertex 2]],GroupVertices[Vertex],0)),1,1,"")</f>
        <v>11</v>
      </c>
      <c r="BD9" s="48">
        <v>0</v>
      </c>
      <c r="BE9" s="49">
        <v>0</v>
      </c>
      <c r="BF9" s="48">
        <v>0</v>
      </c>
      <c r="BG9" s="49">
        <v>0</v>
      </c>
      <c r="BH9" s="48">
        <v>0</v>
      </c>
      <c r="BI9" s="49">
        <v>0</v>
      </c>
      <c r="BJ9" s="48">
        <v>19</v>
      </c>
      <c r="BK9" s="49">
        <v>100</v>
      </c>
      <c r="BL9" s="48">
        <v>19</v>
      </c>
    </row>
    <row r="10" spans="1:64" ht="15">
      <c r="A10" s="64" t="s">
        <v>219</v>
      </c>
      <c r="B10" s="64" t="s">
        <v>218</v>
      </c>
      <c r="C10" s="65" t="s">
        <v>1948</v>
      </c>
      <c r="D10" s="66">
        <v>3</v>
      </c>
      <c r="E10" s="67" t="s">
        <v>132</v>
      </c>
      <c r="F10" s="68">
        <v>35</v>
      </c>
      <c r="G10" s="65"/>
      <c r="H10" s="69"/>
      <c r="I10" s="70"/>
      <c r="J10" s="70"/>
      <c r="K10" s="34" t="s">
        <v>65</v>
      </c>
      <c r="L10" s="77">
        <v>10</v>
      </c>
      <c r="M10" s="77"/>
      <c r="N10" s="72"/>
      <c r="O10" s="79" t="s">
        <v>266</v>
      </c>
      <c r="P10" s="81">
        <v>43690.757789351854</v>
      </c>
      <c r="Q10" s="79" t="s">
        <v>273</v>
      </c>
      <c r="R10" s="84" t="s">
        <v>370</v>
      </c>
      <c r="S10" s="79" t="s">
        <v>442</v>
      </c>
      <c r="T10" s="79" t="s">
        <v>456</v>
      </c>
      <c r="U10" s="79"/>
      <c r="V10" s="84" t="s">
        <v>510</v>
      </c>
      <c r="W10" s="81">
        <v>43690.757789351854</v>
      </c>
      <c r="X10" s="84" t="s">
        <v>544</v>
      </c>
      <c r="Y10" s="79"/>
      <c r="Z10" s="79"/>
      <c r="AA10" s="82" t="s">
        <v>651</v>
      </c>
      <c r="AB10" s="79"/>
      <c r="AC10" s="79" t="b">
        <v>0</v>
      </c>
      <c r="AD10" s="79">
        <v>0</v>
      </c>
      <c r="AE10" s="82" t="s">
        <v>751</v>
      </c>
      <c r="AF10" s="79" t="b">
        <v>1</v>
      </c>
      <c r="AG10" s="79" t="s">
        <v>752</v>
      </c>
      <c r="AH10" s="79"/>
      <c r="AI10" s="82" t="s">
        <v>756</v>
      </c>
      <c r="AJ10" s="79" t="b">
        <v>0</v>
      </c>
      <c r="AK10" s="79">
        <v>0</v>
      </c>
      <c r="AL10" s="82" t="s">
        <v>751</v>
      </c>
      <c r="AM10" s="79" t="s">
        <v>759</v>
      </c>
      <c r="AN10" s="79" t="b">
        <v>0</v>
      </c>
      <c r="AO10" s="82" t="s">
        <v>651</v>
      </c>
      <c r="AP10" s="79" t="s">
        <v>176</v>
      </c>
      <c r="AQ10" s="79">
        <v>0</v>
      </c>
      <c r="AR10" s="79">
        <v>0</v>
      </c>
      <c r="AS10" s="79"/>
      <c r="AT10" s="79"/>
      <c r="AU10" s="79"/>
      <c r="AV10" s="79"/>
      <c r="AW10" s="79"/>
      <c r="AX10" s="79"/>
      <c r="AY10" s="79"/>
      <c r="AZ10" s="79"/>
      <c r="BA10">
        <v>1</v>
      </c>
      <c r="BB10" s="78" t="str">
        <f>REPLACE(INDEX(GroupVertices[Group],MATCH(Edges[[#This Row],[Vertex 1]],GroupVertices[Vertex],0)),1,1,"")</f>
        <v>11</v>
      </c>
      <c r="BC10" s="78" t="str">
        <f>REPLACE(INDEX(GroupVertices[Group],MATCH(Edges[[#This Row],[Vertex 2]],GroupVertices[Vertex],0)),1,1,"")</f>
        <v>11</v>
      </c>
      <c r="BD10" s="48">
        <v>0</v>
      </c>
      <c r="BE10" s="49">
        <v>0</v>
      </c>
      <c r="BF10" s="48">
        <v>0</v>
      </c>
      <c r="BG10" s="49">
        <v>0</v>
      </c>
      <c r="BH10" s="48">
        <v>0</v>
      </c>
      <c r="BI10" s="49">
        <v>0</v>
      </c>
      <c r="BJ10" s="48">
        <v>21</v>
      </c>
      <c r="BK10" s="49">
        <v>100</v>
      </c>
      <c r="BL10" s="48">
        <v>21</v>
      </c>
    </row>
    <row r="11" spans="1:64" ht="15">
      <c r="A11" s="64" t="s">
        <v>220</v>
      </c>
      <c r="B11" s="64" t="s">
        <v>252</v>
      </c>
      <c r="C11" s="65" t="s">
        <v>1948</v>
      </c>
      <c r="D11" s="66">
        <v>3</v>
      </c>
      <c r="E11" s="67" t="s">
        <v>132</v>
      </c>
      <c r="F11" s="68">
        <v>35</v>
      </c>
      <c r="G11" s="65"/>
      <c r="H11" s="69"/>
      <c r="I11" s="70"/>
      <c r="J11" s="70"/>
      <c r="K11" s="34" t="s">
        <v>65</v>
      </c>
      <c r="L11" s="77">
        <v>11</v>
      </c>
      <c r="M11" s="77"/>
      <c r="N11" s="72"/>
      <c r="O11" s="79" t="s">
        <v>266</v>
      </c>
      <c r="P11" s="81">
        <v>43690.789131944446</v>
      </c>
      <c r="Q11" s="79" t="s">
        <v>274</v>
      </c>
      <c r="R11" s="84" t="s">
        <v>371</v>
      </c>
      <c r="S11" s="79" t="s">
        <v>443</v>
      </c>
      <c r="T11" s="79" t="s">
        <v>457</v>
      </c>
      <c r="U11" s="84" t="s">
        <v>490</v>
      </c>
      <c r="V11" s="84" t="s">
        <v>490</v>
      </c>
      <c r="W11" s="81">
        <v>43690.789131944446</v>
      </c>
      <c r="X11" s="84" t="s">
        <v>545</v>
      </c>
      <c r="Y11" s="79"/>
      <c r="Z11" s="79"/>
      <c r="AA11" s="82" t="s">
        <v>652</v>
      </c>
      <c r="AB11" s="79"/>
      <c r="AC11" s="79" t="b">
        <v>0</v>
      </c>
      <c r="AD11" s="79">
        <v>2</v>
      </c>
      <c r="AE11" s="82" t="s">
        <v>751</v>
      </c>
      <c r="AF11" s="79" t="b">
        <v>0</v>
      </c>
      <c r="AG11" s="79" t="s">
        <v>752</v>
      </c>
      <c r="AH11" s="79"/>
      <c r="AI11" s="82" t="s">
        <v>751</v>
      </c>
      <c r="AJ11" s="79" t="b">
        <v>0</v>
      </c>
      <c r="AK11" s="79">
        <v>3</v>
      </c>
      <c r="AL11" s="82" t="s">
        <v>751</v>
      </c>
      <c r="AM11" s="79" t="s">
        <v>759</v>
      </c>
      <c r="AN11" s="79" t="b">
        <v>0</v>
      </c>
      <c r="AO11" s="82" t="s">
        <v>652</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221</v>
      </c>
      <c r="B12" s="64" t="s">
        <v>253</v>
      </c>
      <c r="C12" s="65" t="s">
        <v>1948</v>
      </c>
      <c r="D12" s="66">
        <v>3</v>
      </c>
      <c r="E12" s="67" t="s">
        <v>132</v>
      </c>
      <c r="F12" s="68">
        <v>35</v>
      </c>
      <c r="G12" s="65"/>
      <c r="H12" s="69"/>
      <c r="I12" s="70"/>
      <c r="J12" s="70"/>
      <c r="K12" s="34" t="s">
        <v>65</v>
      </c>
      <c r="L12" s="77">
        <v>12</v>
      </c>
      <c r="M12" s="77"/>
      <c r="N12" s="72"/>
      <c r="O12" s="79" t="s">
        <v>266</v>
      </c>
      <c r="P12" s="81">
        <v>43690.78991898148</v>
      </c>
      <c r="Q12" s="79" t="s">
        <v>275</v>
      </c>
      <c r="R12" s="79"/>
      <c r="S12" s="79"/>
      <c r="T12" s="79" t="s">
        <v>458</v>
      </c>
      <c r="U12" s="79"/>
      <c r="V12" s="84" t="s">
        <v>511</v>
      </c>
      <c r="W12" s="81">
        <v>43690.78991898148</v>
      </c>
      <c r="X12" s="84" t="s">
        <v>546</v>
      </c>
      <c r="Y12" s="79"/>
      <c r="Z12" s="79"/>
      <c r="AA12" s="82" t="s">
        <v>653</v>
      </c>
      <c r="AB12" s="79"/>
      <c r="AC12" s="79" t="b">
        <v>0</v>
      </c>
      <c r="AD12" s="79">
        <v>0</v>
      </c>
      <c r="AE12" s="82" t="s">
        <v>751</v>
      </c>
      <c r="AF12" s="79" t="b">
        <v>0</v>
      </c>
      <c r="AG12" s="79" t="s">
        <v>752</v>
      </c>
      <c r="AH12" s="79"/>
      <c r="AI12" s="82" t="s">
        <v>751</v>
      </c>
      <c r="AJ12" s="79" t="b">
        <v>0</v>
      </c>
      <c r="AK12" s="79">
        <v>3</v>
      </c>
      <c r="AL12" s="82" t="s">
        <v>652</v>
      </c>
      <c r="AM12" s="79" t="s">
        <v>759</v>
      </c>
      <c r="AN12" s="79" t="b">
        <v>0</v>
      </c>
      <c r="AO12" s="82" t="s">
        <v>652</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0</v>
      </c>
      <c r="BE12" s="49">
        <v>0</v>
      </c>
      <c r="BF12" s="48">
        <v>1</v>
      </c>
      <c r="BG12" s="49">
        <v>4.3478260869565215</v>
      </c>
      <c r="BH12" s="48">
        <v>0</v>
      </c>
      <c r="BI12" s="49">
        <v>0</v>
      </c>
      <c r="BJ12" s="48">
        <v>22</v>
      </c>
      <c r="BK12" s="49">
        <v>95.65217391304348</v>
      </c>
      <c r="BL12" s="48">
        <v>23</v>
      </c>
    </row>
    <row r="13" spans="1:64" ht="15">
      <c r="A13" s="64" t="s">
        <v>221</v>
      </c>
      <c r="B13" s="64" t="s">
        <v>220</v>
      </c>
      <c r="C13" s="65" t="s">
        <v>1948</v>
      </c>
      <c r="D13" s="66">
        <v>3</v>
      </c>
      <c r="E13" s="67" t="s">
        <v>132</v>
      </c>
      <c r="F13" s="68">
        <v>35</v>
      </c>
      <c r="G13" s="65"/>
      <c r="H13" s="69"/>
      <c r="I13" s="70"/>
      <c r="J13" s="70"/>
      <c r="K13" s="34" t="s">
        <v>65</v>
      </c>
      <c r="L13" s="77">
        <v>13</v>
      </c>
      <c r="M13" s="77"/>
      <c r="N13" s="72"/>
      <c r="O13" s="79" t="s">
        <v>266</v>
      </c>
      <c r="P13" s="81">
        <v>43690.78991898148</v>
      </c>
      <c r="Q13" s="79" t="s">
        <v>275</v>
      </c>
      <c r="R13" s="79"/>
      <c r="S13" s="79"/>
      <c r="T13" s="79" t="s">
        <v>458</v>
      </c>
      <c r="U13" s="79"/>
      <c r="V13" s="84" t="s">
        <v>511</v>
      </c>
      <c r="W13" s="81">
        <v>43690.78991898148</v>
      </c>
      <c r="X13" s="84" t="s">
        <v>546</v>
      </c>
      <c r="Y13" s="79"/>
      <c r="Z13" s="79"/>
      <c r="AA13" s="82" t="s">
        <v>653</v>
      </c>
      <c r="AB13" s="79"/>
      <c r="AC13" s="79" t="b">
        <v>0</v>
      </c>
      <c r="AD13" s="79">
        <v>0</v>
      </c>
      <c r="AE13" s="82" t="s">
        <v>751</v>
      </c>
      <c r="AF13" s="79" t="b">
        <v>0</v>
      </c>
      <c r="AG13" s="79" t="s">
        <v>752</v>
      </c>
      <c r="AH13" s="79"/>
      <c r="AI13" s="82" t="s">
        <v>751</v>
      </c>
      <c r="AJ13" s="79" t="b">
        <v>0</v>
      </c>
      <c r="AK13" s="79">
        <v>3</v>
      </c>
      <c r="AL13" s="82" t="s">
        <v>652</v>
      </c>
      <c r="AM13" s="79" t="s">
        <v>759</v>
      </c>
      <c r="AN13" s="79" t="b">
        <v>0</v>
      </c>
      <c r="AO13" s="82" t="s">
        <v>652</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222</v>
      </c>
      <c r="B14" s="64" t="s">
        <v>253</v>
      </c>
      <c r="C14" s="65" t="s">
        <v>1948</v>
      </c>
      <c r="D14" s="66">
        <v>3</v>
      </c>
      <c r="E14" s="67" t="s">
        <v>132</v>
      </c>
      <c r="F14" s="68">
        <v>35</v>
      </c>
      <c r="G14" s="65"/>
      <c r="H14" s="69"/>
      <c r="I14" s="70"/>
      <c r="J14" s="70"/>
      <c r="K14" s="34" t="s">
        <v>65</v>
      </c>
      <c r="L14" s="77">
        <v>14</v>
      </c>
      <c r="M14" s="77"/>
      <c r="N14" s="72"/>
      <c r="O14" s="79" t="s">
        <v>266</v>
      </c>
      <c r="P14" s="81">
        <v>43690.808483796296</v>
      </c>
      <c r="Q14" s="79" t="s">
        <v>275</v>
      </c>
      <c r="R14" s="79"/>
      <c r="S14" s="79"/>
      <c r="T14" s="79" t="s">
        <v>458</v>
      </c>
      <c r="U14" s="79"/>
      <c r="V14" s="84" t="s">
        <v>512</v>
      </c>
      <c r="W14" s="81">
        <v>43690.808483796296</v>
      </c>
      <c r="X14" s="84" t="s">
        <v>547</v>
      </c>
      <c r="Y14" s="79"/>
      <c r="Z14" s="79"/>
      <c r="AA14" s="82" t="s">
        <v>654</v>
      </c>
      <c r="AB14" s="79"/>
      <c r="AC14" s="79" t="b">
        <v>0</v>
      </c>
      <c r="AD14" s="79">
        <v>0</v>
      </c>
      <c r="AE14" s="82" t="s">
        <v>751</v>
      </c>
      <c r="AF14" s="79" t="b">
        <v>0</v>
      </c>
      <c r="AG14" s="79" t="s">
        <v>752</v>
      </c>
      <c r="AH14" s="79"/>
      <c r="AI14" s="82" t="s">
        <v>751</v>
      </c>
      <c r="AJ14" s="79" t="b">
        <v>0</v>
      </c>
      <c r="AK14" s="79">
        <v>3</v>
      </c>
      <c r="AL14" s="82" t="s">
        <v>652</v>
      </c>
      <c r="AM14" s="79" t="s">
        <v>759</v>
      </c>
      <c r="AN14" s="79" t="b">
        <v>0</v>
      </c>
      <c r="AO14" s="82" t="s">
        <v>652</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222</v>
      </c>
      <c r="B15" s="64" t="s">
        <v>220</v>
      </c>
      <c r="C15" s="65" t="s">
        <v>1948</v>
      </c>
      <c r="D15" s="66">
        <v>3</v>
      </c>
      <c r="E15" s="67" t="s">
        <v>132</v>
      </c>
      <c r="F15" s="68">
        <v>35</v>
      </c>
      <c r="G15" s="65"/>
      <c r="H15" s="69"/>
      <c r="I15" s="70"/>
      <c r="J15" s="70"/>
      <c r="K15" s="34" t="s">
        <v>65</v>
      </c>
      <c r="L15" s="77">
        <v>15</v>
      </c>
      <c r="M15" s="77"/>
      <c r="N15" s="72"/>
      <c r="O15" s="79" t="s">
        <v>266</v>
      </c>
      <c r="P15" s="81">
        <v>43690.808483796296</v>
      </c>
      <c r="Q15" s="79" t="s">
        <v>275</v>
      </c>
      <c r="R15" s="79"/>
      <c r="S15" s="79"/>
      <c r="T15" s="79" t="s">
        <v>458</v>
      </c>
      <c r="U15" s="79"/>
      <c r="V15" s="84" t="s">
        <v>512</v>
      </c>
      <c r="W15" s="81">
        <v>43690.808483796296</v>
      </c>
      <c r="X15" s="84" t="s">
        <v>547</v>
      </c>
      <c r="Y15" s="79"/>
      <c r="Z15" s="79"/>
      <c r="AA15" s="82" t="s">
        <v>654</v>
      </c>
      <c r="AB15" s="79"/>
      <c r="AC15" s="79" t="b">
        <v>0</v>
      </c>
      <c r="AD15" s="79">
        <v>0</v>
      </c>
      <c r="AE15" s="82" t="s">
        <v>751</v>
      </c>
      <c r="AF15" s="79" t="b">
        <v>0</v>
      </c>
      <c r="AG15" s="79" t="s">
        <v>752</v>
      </c>
      <c r="AH15" s="79"/>
      <c r="AI15" s="82" t="s">
        <v>751</v>
      </c>
      <c r="AJ15" s="79" t="b">
        <v>0</v>
      </c>
      <c r="AK15" s="79">
        <v>3</v>
      </c>
      <c r="AL15" s="82" t="s">
        <v>652</v>
      </c>
      <c r="AM15" s="79" t="s">
        <v>759</v>
      </c>
      <c r="AN15" s="79" t="b">
        <v>0</v>
      </c>
      <c r="AO15" s="82" t="s">
        <v>652</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1</v>
      </c>
      <c r="BG15" s="49">
        <v>4.3478260869565215</v>
      </c>
      <c r="BH15" s="48">
        <v>0</v>
      </c>
      <c r="BI15" s="49">
        <v>0</v>
      </c>
      <c r="BJ15" s="48">
        <v>22</v>
      </c>
      <c r="BK15" s="49">
        <v>95.65217391304348</v>
      </c>
      <c r="BL15" s="48">
        <v>23</v>
      </c>
    </row>
    <row r="16" spans="1:64" ht="15">
      <c r="A16" s="64" t="s">
        <v>220</v>
      </c>
      <c r="B16" s="64" t="s">
        <v>253</v>
      </c>
      <c r="C16" s="65" t="s">
        <v>1948</v>
      </c>
      <c r="D16" s="66">
        <v>3</v>
      </c>
      <c r="E16" s="67" t="s">
        <v>132</v>
      </c>
      <c r="F16" s="68">
        <v>35</v>
      </c>
      <c r="G16" s="65"/>
      <c r="H16" s="69"/>
      <c r="I16" s="70"/>
      <c r="J16" s="70"/>
      <c r="K16" s="34" t="s">
        <v>65</v>
      </c>
      <c r="L16" s="77">
        <v>16</v>
      </c>
      <c r="M16" s="77"/>
      <c r="N16" s="72"/>
      <c r="O16" s="79" t="s">
        <v>266</v>
      </c>
      <c r="P16" s="81">
        <v>43690.789131944446</v>
      </c>
      <c r="Q16" s="79" t="s">
        <v>274</v>
      </c>
      <c r="R16" s="84" t="s">
        <v>371</v>
      </c>
      <c r="S16" s="79" t="s">
        <v>443</v>
      </c>
      <c r="T16" s="79" t="s">
        <v>457</v>
      </c>
      <c r="U16" s="84" t="s">
        <v>490</v>
      </c>
      <c r="V16" s="84" t="s">
        <v>490</v>
      </c>
      <c r="W16" s="81">
        <v>43690.789131944446</v>
      </c>
      <c r="X16" s="84" t="s">
        <v>545</v>
      </c>
      <c r="Y16" s="79"/>
      <c r="Z16" s="79"/>
      <c r="AA16" s="82" t="s">
        <v>652</v>
      </c>
      <c r="AB16" s="79"/>
      <c r="AC16" s="79" t="b">
        <v>0</v>
      </c>
      <c r="AD16" s="79">
        <v>2</v>
      </c>
      <c r="AE16" s="82" t="s">
        <v>751</v>
      </c>
      <c r="AF16" s="79" t="b">
        <v>0</v>
      </c>
      <c r="AG16" s="79" t="s">
        <v>752</v>
      </c>
      <c r="AH16" s="79"/>
      <c r="AI16" s="82" t="s">
        <v>751</v>
      </c>
      <c r="AJ16" s="79" t="b">
        <v>0</v>
      </c>
      <c r="AK16" s="79">
        <v>3</v>
      </c>
      <c r="AL16" s="82" t="s">
        <v>751</v>
      </c>
      <c r="AM16" s="79" t="s">
        <v>759</v>
      </c>
      <c r="AN16" s="79" t="b">
        <v>0</v>
      </c>
      <c r="AO16" s="82" t="s">
        <v>652</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1</v>
      </c>
      <c r="BE16" s="49">
        <v>3.4482758620689653</v>
      </c>
      <c r="BF16" s="48">
        <v>1</v>
      </c>
      <c r="BG16" s="49">
        <v>3.4482758620689653</v>
      </c>
      <c r="BH16" s="48">
        <v>0</v>
      </c>
      <c r="BI16" s="49">
        <v>0</v>
      </c>
      <c r="BJ16" s="48">
        <v>27</v>
      </c>
      <c r="BK16" s="49">
        <v>93.10344827586206</v>
      </c>
      <c r="BL16" s="48">
        <v>29</v>
      </c>
    </row>
    <row r="17" spans="1:64" ht="15">
      <c r="A17" s="64" t="s">
        <v>223</v>
      </c>
      <c r="B17" s="64" t="s">
        <v>253</v>
      </c>
      <c r="C17" s="65" t="s">
        <v>1948</v>
      </c>
      <c r="D17" s="66">
        <v>3</v>
      </c>
      <c r="E17" s="67" t="s">
        <v>132</v>
      </c>
      <c r="F17" s="68">
        <v>35</v>
      </c>
      <c r="G17" s="65"/>
      <c r="H17" s="69"/>
      <c r="I17" s="70"/>
      <c r="J17" s="70"/>
      <c r="K17" s="34" t="s">
        <v>65</v>
      </c>
      <c r="L17" s="77">
        <v>17</v>
      </c>
      <c r="M17" s="77"/>
      <c r="N17" s="72"/>
      <c r="O17" s="79" t="s">
        <v>266</v>
      </c>
      <c r="P17" s="81">
        <v>43691.010347222225</v>
      </c>
      <c r="Q17" s="79" t="s">
        <v>275</v>
      </c>
      <c r="R17" s="79"/>
      <c r="S17" s="79"/>
      <c r="T17" s="79" t="s">
        <v>458</v>
      </c>
      <c r="U17" s="79"/>
      <c r="V17" s="84" t="s">
        <v>513</v>
      </c>
      <c r="W17" s="81">
        <v>43691.010347222225</v>
      </c>
      <c r="X17" s="84" t="s">
        <v>548</v>
      </c>
      <c r="Y17" s="79"/>
      <c r="Z17" s="79"/>
      <c r="AA17" s="82" t="s">
        <v>655</v>
      </c>
      <c r="AB17" s="79"/>
      <c r="AC17" s="79" t="b">
        <v>0</v>
      </c>
      <c r="AD17" s="79">
        <v>0</v>
      </c>
      <c r="AE17" s="82" t="s">
        <v>751</v>
      </c>
      <c r="AF17" s="79" t="b">
        <v>0</v>
      </c>
      <c r="AG17" s="79" t="s">
        <v>752</v>
      </c>
      <c r="AH17" s="79"/>
      <c r="AI17" s="82" t="s">
        <v>751</v>
      </c>
      <c r="AJ17" s="79" t="b">
        <v>0</v>
      </c>
      <c r="AK17" s="79">
        <v>3</v>
      </c>
      <c r="AL17" s="82" t="s">
        <v>652</v>
      </c>
      <c r="AM17" s="79" t="s">
        <v>763</v>
      </c>
      <c r="AN17" s="79" t="b">
        <v>0</v>
      </c>
      <c r="AO17" s="82" t="s">
        <v>652</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223</v>
      </c>
      <c r="B18" s="64" t="s">
        <v>220</v>
      </c>
      <c r="C18" s="65" t="s">
        <v>1948</v>
      </c>
      <c r="D18" s="66">
        <v>3</v>
      </c>
      <c r="E18" s="67" t="s">
        <v>132</v>
      </c>
      <c r="F18" s="68">
        <v>35</v>
      </c>
      <c r="G18" s="65"/>
      <c r="H18" s="69"/>
      <c r="I18" s="70"/>
      <c r="J18" s="70"/>
      <c r="K18" s="34" t="s">
        <v>65</v>
      </c>
      <c r="L18" s="77">
        <v>18</v>
      </c>
      <c r="M18" s="77"/>
      <c r="N18" s="72"/>
      <c r="O18" s="79" t="s">
        <v>266</v>
      </c>
      <c r="P18" s="81">
        <v>43691.010347222225</v>
      </c>
      <c r="Q18" s="79" t="s">
        <v>275</v>
      </c>
      <c r="R18" s="79"/>
      <c r="S18" s="79"/>
      <c r="T18" s="79" t="s">
        <v>458</v>
      </c>
      <c r="U18" s="79"/>
      <c r="V18" s="84" t="s">
        <v>513</v>
      </c>
      <c r="W18" s="81">
        <v>43691.010347222225</v>
      </c>
      <c r="X18" s="84" t="s">
        <v>548</v>
      </c>
      <c r="Y18" s="79"/>
      <c r="Z18" s="79"/>
      <c r="AA18" s="82" t="s">
        <v>655</v>
      </c>
      <c r="AB18" s="79"/>
      <c r="AC18" s="79" t="b">
        <v>0</v>
      </c>
      <c r="AD18" s="79">
        <v>0</v>
      </c>
      <c r="AE18" s="82" t="s">
        <v>751</v>
      </c>
      <c r="AF18" s="79" t="b">
        <v>0</v>
      </c>
      <c r="AG18" s="79" t="s">
        <v>752</v>
      </c>
      <c r="AH18" s="79"/>
      <c r="AI18" s="82" t="s">
        <v>751</v>
      </c>
      <c r="AJ18" s="79" t="b">
        <v>0</v>
      </c>
      <c r="AK18" s="79">
        <v>3</v>
      </c>
      <c r="AL18" s="82" t="s">
        <v>652</v>
      </c>
      <c r="AM18" s="79" t="s">
        <v>763</v>
      </c>
      <c r="AN18" s="79" t="b">
        <v>0</v>
      </c>
      <c r="AO18" s="82" t="s">
        <v>652</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v>0</v>
      </c>
      <c r="BE18" s="49">
        <v>0</v>
      </c>
      <c r="BF18" s="48">
        <v>1</v>
      </c>
      <c r="BG18" s="49">
        <v>4.3478260869565215</v>
      </c>
      <c r="BH18" s="48">
        <v>0</v>
      </c>
      <c r="BI18" s="49">
        <v>0</v>
      </c>
      <c r="BJ18" s="48">
        <v>22</v>
      </c>
      <c r="BK18" s="49">
        <v>95.65217391304348</v>
      </c>
      <c r="BL18" s="48">
        <v>23</v>
      </c>
    </row>
    <row r="19" spans="1:64" ht="15">
      <c r="A19" s="64" t="s">
        <v>224</v>
      </c>
      <c r="B19" s="64" t="s">
        <v>254</v>
      </c>
      <c r="C19" s="65" t="s">
        <v>1949</v>
      </c>
      <c r="D19" s="66">
        <v>7.2</v>
      </c>
      <c r="E19" s="67" t="s">
        <v>136</v>
      </c>
      <c r="F19" s="68">
        <v>21.2</v>
      </c>
      <c r="G19" s="65"/>
      <c r="H19" s="69"/>
      <c r="I19" s="70"/>
      <c r="J19" s="70"/>
      <c r="K19" s="34" t="s">
        <v>65</v>
      </c>
      <c r="L19" s="77">
        <v>19</v>
      </c>
      <c r="M19" s="77"/>
      <c r="N19" s="72"/>
      <c r="O19" s="79" t="s">
        <v>266</v>
      </c>
      <c r="P19" s="81">
        <v>43684.37513888889</v>
      </c>
      <c r="Q19" s="79" t="s">
        <v>276</v>
      </c>
      <c r="R19" s="84" t="s">
        <v>372</v>
      </c>
      <c r="S19" s="79" t="s">
        <v>444</v>
      </c>
      <c r="T19" s="79" t="s">
        <v>459</v>
      </c>
      <c r="U19" s="79"/>
      <c r="V19" s="84" t="s">
        <v>514</v>
      </c>
      <c r="W19" s="81">
        <v>43684.37513888889</v>
      </c>
      <c r="X19" s="84" t="s">
        <v>549</v>
      </c>
      <c r="Y19" s="79"/>
      <c r="Z19" s="79"/>
      <c r="AA19" s="82" t="s">
        <v>656</v>
      </c>
      <c r="AB19" s="79"/>
      <c r="AC19" s="79" t="b">
        <v>0</v>
      </c>
      <c r="AD19" s="79">
        <v>0</v>
      </c>
      <c r="AE19" s="82" t="s">
        <v>751</v>
      </c>
      <c r="AF19" s="79" t="b">
        <v>0</v>
      </c>
      <c r="AG19" s="79" t="s">
        <v>753</v>
      </c>
      <c r="AH19" s="79"/>
      <c r="AI19" s="82" t="s">
        <v>751</v>
      </c>
      <c r="AJ19" s="79" t="b">
        <v>0</v>
      </c>
      <c r="AK19" s="79">
        <v>1</v>
      </c>
      <c r="AL19" s="82" t="s">
        <v>751</v>
      </c>
      <c r="AM19" s="79" t="s">
        <v>764</v>
      </c>
      <c r="AN19" s="79" t="b">
        <v>0</v>
      </c>
      <c r="AO19" s="82" t="s">
        <v>656</v>
      </c>
      <c r="AP19" s="79" t="s">
        <v>773</v>
      </c>
      <c r="AQ19" s="79">
        <v>0</v>
      </c>
      <c r="AR19" s="79">
        <v>0</v>
      </c>
      <c r="AS19" s="79"/>
      <c r="AT19" s="79"/>
      <c r="AU19" s="79"/>
      <c r="AV19" s="79"/>
      <c r="AW19" s="79"/>
      <c r="AX19" s="79"/>
      <c r="AY19" s="79"/>
      <c r="AZ19" s="79"/>
      <c r="BA19">
        <v>4</v>
      </c>
      <c r="BB19" s="78" t="str">
        <f>REPLACE(INDEX(GroupVertices[Group],MATCH(Edges[[#This Row],[Vertex 1]],GroupVertices[Vertex],0)),1,1,"")</f>
        <v>4</v>
      </c>
      <c r="BC19" s="78" t="str">
        <f>REPLACE(INDEX(GroupVertices[Group],MATCH(Edges[[#This Row],[Vertex 2]],GroupVertices[Vertex],0)),1,1,"")</f>
        <v>4</v>
      </c>
      <c r="BD19" s="48">
        <v>0</v>
      </c>
      <c r="BE19" s="49">
        <v>0</v>
      </c>
      <c r="BF19" s="48">
        <v>1</v>
      </c>
      <c r="BG19" s="49">
        <v>5</v>
      </c>
      <c r="BH19" s="48">
        <v>0</v>
      </c>
      <c r="BI19" s="49">
        <v>0</v>
      </c>
      <c r="BJ19" s="48">
        <v>19</v>
      </c>
      <c r="BK19" s="49">
        <v>95</v>
      </c>
      <c r="BL19" s="48">
        <v>20</v>
      </c>
    </row>
    <row r="20" spans="1:64" ht="15">
      <c r="A20" s="64" t="s">
        <v>224</v>
      </c>
      <c r="B20" s="64" t="s">
        <v>254</v>
      </c>
      <c r="C20" s="65" t="s">
        <v>1949</v>
      </c>
      <c r="D20" s="66">
        <v>7.2</v>
      </c>
      <c r="E20" s="67" t="s">
        <v>136</v>
      </c>
      <c r="F20" s="68">
        <v>21.2</v>
      </c>
      <c r="G20" s="65"/>
      <c r="H20" s="69"/>
      <c r="I20" s="70"/>
      <c r="J20" s="70"/>
      <c r="K20" s="34" t="s">
        <v>65</v>
      </c>
      <c r="L20" s="77">
        <v>20</v>
      </c>
      <c r="M20" s="77"/>
      <c r="N20" s="72"/>
      <c r="O20" s="79" t="s">
        <v>266</v>
      </c>
      <c r="P20" s="81">
        <v>43682.500127314815</v>
      </c>
      <c r="Q20" s="79" t="s">
        <v>277</v>
      </c>
      <c r="R20" s="84" t="s">
        <v>373</v>
      </c>
      <c r="S20" s="79" t="s">
        <v>445</v>
      </c>
      <c r="T20" s="79" t="s">
        <v>460</v>
      </c>
      <c r="U20" s="79"/>
      <c r="V20" s="84" t="s">
        <v>514</v>
      </c>
      <c r="W20" s="81">
        <v>43682.500127314815</v>
      </c>
      <c r="X20" s="84" t="s">
        <v>550</v>
      </c>
      <c r="Y20" s="79"/>
      <c r="Z20" s="79"/>
      <c r="AA20" s="82" t="s">
        <v>657</v>
      </c>
      <c r="AB20" s="79"/>
      <c r="AC20" s="79" t="b">
        <v>0</v>
      </c>
      <c r="AD20" s="79">
        <v>1</v>
      </c>
      <c r="AE20" s="82" t="s">
        <v>751</v>
      </c>
      <c r="AF20" s="79" t="b">
        <v>0</v>
      </c>
      <c r="AG20" s="79" t="s">
        <v>753</v>
      </c>
      <c r="AH20" s="79"/>
      <c r="AI20" s="82" t="s">
        <v>751</v>
      </c>
      <c r="AJ20" s="79" t="b">
        <v>0</v>
      </c>
      <c r="AK20" s="79">
        <v>1</v>
      </c>
      <c r="AL20" s="82" t="s">
        <v>751</v>
      </c>
      <c r="AM20" s="79" t="s">
        <v>764</v>
      </c>
      <c r="AN20" s="79" t="b">
        <v>0</v>
      </c>
      <c r="AO20" s="82" t="s">
        <v>657</v>
      </c>
      <c r="AP20" s="79" t="s">
        <v>773</v>
      </c>
      <c r="AQ20" s="79">
        <v>0</v>
      </c>
      <c r="AR20" s="79">
        <v>0</v>
      </c>
      <c r="AS20" s="79"/>
      <c r="AT20" s="79"/>
      <c r="AU20" s="79"/>
      <c r="AV20" s="79"/>
      <c r="AW20" s="79"/>
      <c r="AX20" s="79"/>
      <c r="AY20" s="79"/>
      <c r="AZ20" s="79"/>
      <c r="BA20">
        <v>4</v>
      </c>
      <c r="BB20" s="78" t="str">
        <f>REPLACE(INDEX(GroupVertices[Group],MATCH(Edges[[#This Row],[Vertex 1]],GroupVertices[Vertex],0)),1,1,"")</f>
        <v>4</v>
      </c>
      <c r="BC20" s="78" t="str">
        <f>REPLACE(INDEX(GroupVertices[Group],MATCH(Edges[[#This Row],[Vertex 2]],GroupVertices[Vertex],0)),1,1,"")</f>
        <v>4</v>
      </c>
      <c r="BD20" s="48">
        <v>2</v>
      </c>
      <c r="BE20" s="49">
        <v>9.090909090909092</v>
      </c>
      <c r="BF20" s="48">
        <v>0</v>
      </c>
      <c r="BG20" s="49">
        <v>0</v>
      </c>
      <c r="BH20" s="48">
        <v>0</v>
      </c>
      <c r="BI20" s="49">
        <v>0</v>
      </c>
      <c r="BJ20" s="48">
        <v>20</v>
      </c>
      <c r="BK20" s="49">
        <v>90.9090909090909</v>
      </c>
      <c r="BL20" s="48">
        <v>22</v>
      </c>
    </row>
    <row r="21" spans="1:64" ht="15">
      <c r="A21" s="64" t="s">
        <v>224</v>
      </c>
      <c r="B21" s="64" t="s">
        <v>254</v>
      </c>
      <c r="C21" s="65" t="s">
        <v>1949</v>
      </c>
      <c r="D21" s="66">
        <v>7.2</v>
      </c>
      <c r="E21" s="67" t="s">
        <v>136</v>
      </c>
      <c r="F21" s="68">
        <v>21.2</v>
      </c>
      <c r="G21" s="65"/>
      <c r="H21" s="69"/>
      <c r="I21" s="70"/>
      <c r="J21" s="70"/>
      <c r="K21" s="34" t="s">
        <v>65</v>
      </c>
      <c r="L21" s="77">
        <v>21</v>
      </c>
      <c r="M21" s="77"/>
      <c r="N21" s="72"/>
      <c r="O21" s="79" t="s">
        <v>266</v>
      </c>
      <c r="P21" s="81">
        <v>43684.50009259259</v>
      </c>
      <c r="Q21" s="79" t="s">
        <v>278</v>
      </c>
      <c r="R21" s="84" t="s">
        <v>374</v>
      </c>
      <c r="S21" s="79" t="s">
        <v>446</v>
      </c>
      <c r="T21" s="79" t="s">
        <v>461</v>
      </c>
      <c r="U21" s="79"/>
      <c r="V21" s="84" t="s">
        <v>514</v>
      </c>
      <c r="W21" s="81">
        <v>43684.50009259259</v>
      </c>
      <c r="X21" s="84" t="s">
        <v>551</v>
      </c>
      <c r="Y21" s="79"/>
      <c r="Z21" s="79"/>
      <c r="AA21" s="82" t="s">
        <v>658</v>
      </c>
      <c r="AB21" s="79"/>
      <c r="AC21" s="79" t="b">
        <v>0</v>
      </c>
      <c r="AD21" s="79">
        <v>2</v>
      </c>
      <c r="AE21" s="82" t="s">
        <v>751</v>
      </c>
      <c r="AF21" s="79" t="b">
        <v>0</v>
      </c>
      <c r="AG21" s="79" t="s">
        <v>753</v>
      </c>
      <c r="AH21" s="79"/>
      <c r="AI21" s="82" t="s">
        <v>751</v>
      </c>
      <c r="AJ21" s="79" t="b">
        <v>0</v>
      </c>
      <c r="AK21" s="79">
        <v>2</v>
      </c>
      <c r="AL21" s="82" t="s">
        <v>751</v>
      </c>
      <c r="AM21" s="79" t="s">
        <v>764</v>
      </c>
      <c r="AN21" s="79" t="b">
        <v>0</v>
      </c>
      <c r="AO21" s="82" t="s">
        <v>658</v>
      </c>
      <c r="AP21" s="79" t="s">
        <v>773</v>
      </c>
      <c r="AQ21" s="79">
        <v>0</v>
      </c>
      <c r="AR21" s="79">
        <v>0</v>
      </c>
      <c r="AS21" s="79"/>
      <c r="AT21" s="79"/>
      <c r="AU21" s="79"/>
      <c r="AV21" s="79"/>
      <c r="AW21" s="79"/>
      <c r="AX21" s="79"/>
      <c r="AY21" s="79"/>
      <c r="AZ21" s="79"/>
      <c r="BA21">
        <v>4</v>
      </c>
      <c r="BB21" s="78" t="str">
        <f>REPLACE(INDEX(GroupVertices[Group],MATCH(Edges[[#This Row],[Vertex 1]],GroupVertices[Vertex],0)),1,1,"")</f>
        <v>4</v>
      </c>
      <c r="BC21" s="78" t="str">
        <f>REPLACE(INDEX(GroupVertices[Group],MATCH(Edges[[#This Row],[Vertex 2]],GroupVertices[Vertex],0)),1,1,"")</f>
        <v>4</v>
      </c>
      <c r="BD21" s="48">
        <v>0</v>
      </c>
      <c r="BE21" s="49">
        <v>0</v>
      </c>
      <c r="BF21" s="48">
        <v>0</v>
      </c>
      <c r="BG21" s="49">
        <v>0</v>
      </c>
      <c r="BH21" s="48">
        <v>0</v>
      </c>
      <c r="BI21" s="49">
        <v>0</v>
      </c>
      <c r="BJ21" s="48">
        <v>12</v>
      </c>
      <c r="BK21" s="49">
        <v>100</v>
      </c>
      <c r="BL21" s="48">
        <v>12</v>
      </c>
    </row>
    <row r="22" spans="1:64" ht="15">
      <c r="A22" s="64" t="s">
        <v>224</v>
      </c>
      <c r="B22" s="64" t="s">
        <v>254</v>
      </c>
      <c r="C22" s="65" t="s">
        <v>1949</v>
      </c>
      <c r="D22" s="66">
        <v>7.2</v>
      </c>
      <c r="E22" s="67" t="s">
        <v>136</v>
      </c>
      <c r="F22" s="68">
        <v>21.2</v>
      </c>
      <c r="G22" s="65"/>
      <c r="H22" s="69"/>
      <c r="I22" s="70"/>
      <c r="J22" s="70"/>
      <c r="K22" s="34" t="s">
        <v>65</v>
      </c>
      <c r="L22" s="77">
        <v>22</v>
      </c>
      <c r="M22" s="77"/>
      <c r="N22" s="72"/>
      <c r="O22" s="79" t="s">
        <v>266</v>
      </c>
      <c r="P22" s="81">
        <v>43691.37513888889</v>
      </c>
      <c r="Q22" s="79" t="s">
        <v>279</v>
      </c>
      <c r="R22" s="84" t="s">
        <v>375</v>
      </c>
      <c r="S22" s="79" t="s">
        <v>446</v>
      </c>
      <c r="T22" s="79" t="s">
        <v>462</v>
      </c>
      <c r="U22" s="79"/>
      <c r="V22" s="84" t="s">
        <v>514</v>
      </c>
      <c r="W22" s="81">
        <v>43691.37513888889</v>
      </c>
      <c r="X22" s="84" t="s">
        <v>552</v>
      </c>
      <c r="Y22" s="79"/>
      <c r="Z22" s="79"/>
      <c r="AA22" s="82" t="s">
        <v>659</v>
      </c>
      <c r="AB22" s="79"/>
      <c r="AC22" s="79" t="b">
        <v>0</v>
      </c>
      <c r="AD22" s="79">
        <v>0</v>
      </c>
      <c r="AE22" s="82" t="s">
        <v>751</v>
      </c>
      <c r="AF22" s="79" t="b">
        <v>0</v>
      </c>
      <c r="AG22" s="79" t="s">
        <v>753</v>
      </c>
      <c r="AH22" s="79"/>
      <c r="AI22" s="82" t="s">
        <v>751</v>
      </c>
      <c r="AJ22" s="79" t="b">
        <v>0</v>
      </c>
      <c r="AK22" s="79">
        <v>0</v>
      </c>
      <c r="AL22" s="82" t="s">
        <v>751</v>
      </c>
      <c r="AM22" s="79" t="s">
        <v>764</v>
      </c>
      <c r="AN22" s="79" t="b">
        <v>0</v>
      </c>
      <c r="AO22" s="82" t="s">
        <v>659</v>
      </c>
      <c r="AP22" s="79" t="s">
        <v>176</v>
      </c>
      <c r="AQ22" s="79">
        <v>0</v>
      </c>
      <c r="AR22" s="79">
        <v>0</v>
      </c>
      <c r="AS22" s="79"/>
      <c r="AT22" s="79"/>
      <c r="AU22" s="79"/>
      <c r="AV22" s="79"/>
      <c r="AW22" s="79"/>
      <c r="AX22" s="79"/>
      <c r="AY22" s="79"/>
      <c r="AZ22" s="79"/>
      <c r="BA22">
        <v>4</v>
      </c>
      <c r="BB22" s="78" t="str">
        <f>REPLACE(INDEX(GroupVertices[Group],MATCH(Edges[[#This Row],[Vertex 1]],GroupVertices[Vertex],0)),1,1,"")</f>
        <v>4</v>
      </c>
      <c r="BC22" s="78" t="str">
        <f>REPLACE(INDEX(GroupVertices[Group],MATCH(Edges[[#This Row],[Vertex 2]],GroupVertices[Vertex],0)),1,1,"")</f>
        <v>4</v>
      </c>
      <c r="BD22" s="48">
        <v>0</v>
      </c>
      <c r="BE22" s="49">
        <v>0</v>
      </c>
      <c r="BF22" s="48">
        <v>0</v>
      </c>
      <c r="BG22" s="49">
        <v>0</v>
      </c>
      <c r="BH22" s="48">
        <v>0</v>
      </c>
      <c r="BI22" s="49">
        <v>0</v>
      </c>
      <c r="BJ22" s="48">
        <v>15</v>
      </c>
      <c r="BK22" s="49">
        <v>100</v>
      </c>
      <c r="BL22" s="48">
        <v>15</v>
      </c>
    </row>
    <row r="23" spans="1:64" ht="15">
      <c r="A23" s="64" t="s">
        <v>225</v>
      </c>
      <c r="B23" s="64" t="s">
        <v>235</v>
      </c>
      <c r="C23" s="65" t="s">
        <v>1948</v>
      </c>
      <c r="D23" s="66">
        <v>3</v>
      </c>
      <c r="E23" s="67" t="s">
        <v>132</v>
      </c>
      <c r="F23" s="68">
        <v>35</v>
      </c>
      <c r="G23" s="65"/>
      <c r="H23" s="69"/>
      <c r="I23" s="70"/>
      <c r="J23" s="70"/>
      <c r="K23" s="34" t="s">
        <v>65</v>
      </c>
      <c r="L23" s="77">
        <v>23</v>
      </c>
      <c r="M23" s="77"/>
      <c r="N23" s="72"/>
      <c r="O23" s="79" t="s">
        <v>266</v>
      </c>
      <c r="P23" s="81">
        <v>43691.38043981481</v>
      </c>
      <c r="Q23" s="79" t="s">
        <v>280</v>
      </c>
      <c r="R23" s="79"/>
      <c r="S23" s="79"/>
      <c r="T23" s="79"/>
      <c r="U23" s="79"/>
      <c r="V23" s="84" t="s">
        <v>515</v>
      </c>
      <c r="W23" s="81">
        <v>43691.38043981481</v>
      </c>
      <c r="X23" s="84" t="s">
        <v>553</v>
      </c>
      <c r="Y23" s="79"/>
      <c r="Z23" s="79"/>
      <c r="AA23" s="82" t="s">
        <v>660</v>
      </c>
      <c r="AB23" s="79"/>
      <c r="AC23" s="79" t="b">
        <v>0</v>
      </c>
      <c r="AD23" s="79">
        <v>0</v>
      </c>
      <c r="AE23" s="82" t="s">
        <v>751</v>
      </c>
      <c r="AF23" s="79" t="b">
        <v>0</v>
      </c>
      <c r="AG23" s="79" t="s">
        <v>752</v>
      </c>
      <c r="AH23" s="79"/>
      <c r="AI23" s="82" t="s">
        <v>751</v>
      </c>
      <c r="AJ23" s="79" t="b">
        <v>0</v>
      </c>
      <c r="AK23" s="79">
        <v>1</v>
      </c>
      <c r="AL23" s="82" t="s">
        <v>671</v>
      </c>
      <c r="AM23" s="79" t="s">
        <v>759</v>
      </c>
      <c r="AN23" s="79" t="b">
        <v>0</v>
      </c>
      <c r="AO23" s="82" t="s">
        <v>671</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v>1</v>
      </c>
      <c r="BE23" s="49">
        <v>5.2631578947368425</v>
      </c>
      <c r="BF23" s="48">
        <v>0</v>
      </c>
      <c r="BG23" s="49">
        <v>0</v>
      </c>
      <c r="BH23" s="48">
        <v>0</v>
      </c>
      <c r="BI23" s="49">
        <v>0</v>
      </c>
      <c r="BJ23" s="48">
        <v>18</v>
      </c>
      <c r="BK23" s="49">
        <v>94.73684210526316</v>
      </c>
      <c r="BL23" s="48">
        <v>19</v>
      </c>
    </row>
    <row r="24" spans="1:64" ht="15">
      <c r="A24" s="64" t="s">
        <v>226</v>
      </c>
      <c r="B24" s="64" t="s">
        <v>255</v>
      </c>
      <c r="C24" s="65" t="s">
        <v>1948</v>
      </c>
      <c r="D24" s="66">
        <v>3</v>
      </c>
      <c r="E24" s="67" t="s">
        <v>132</v>
      </c>
      <c r="F24" s="68">
        <v>35</v>
      </c>
      <c r="G24" s="65"/>
      <c r="H24" s="69"/>
      <c r="I24" s="70"/>
      <c r="J24" s="70"/>
      <c r="K24" s="34" t="s">
        <v>65</v>
      </c>
      <c r="L24" s="77">
        <v>24</v>
      </c>
      <c r="M24" s="77"/>
      <c r="N24" s="72"/>
      <c r="O24" s="79" t="s">
        <v>266</v>
      </c>
      <c r="P24" s="81">
        <v>43691.562523148146</v>
      </c>
      <c r="Q24" s="79" t="s">
        <v>281</v>
      </c>
      <c r="R24" s="79"/>
      <c r="S24" s="79"/>
      <c r="T24" s="79" t="s">
        <v>463</v>
      </c>
      <c r="U24" s="84" t="s">
        <v>491</v>
      </c>
      <c r="V24" s="84" t="s">
        <v>491</v>
      </c>
      <c r="W24" s="81">
        <v>43691.562523148146</v>
      </c>
      <c r="X24" s="84" t="s">
        <v>554</v>
      </c>
      <c r="Y24" s="79"/>
      <c r="Z24" s="79"/>
      <c r="AA24" s="82" t="s">
        <v>661</v>
      </c>
      <c r="AB24" s="79"/>
      <c r="AC24" s="79" t="b">
        <v>0</v>
      </c>
      <c r="AD24" s="79">
        <v>1</v>
      </c>
      <c r="AE24" s="82" t="s">
        <v>751</v>
      </c>
      <c r="AF24" s="79" t="b">
        <v>0</v>
      </c>
      <c r="AG24" s="79" t="s">
        <v>752</v>
      </c>
      <c r="AH24" s="79"/>
      <c r="AI24" s="82" t="s">
        <v>751</v>
      </c>
      <c r="AJ24" s="79" t="b">
        <v>0</v>
      </c>
      <c r="AK24" s="79">
        <v>1</v>
      </c>
      <c r="AL24" s="82" t="s">
        <v>751</v>
      </c>
      <c r="AM24" s="79" t="s">
        <v>765</v>
      </c>
      <c r="AN24" s="79" t="b">
        <v>0</v>
      </c>
      <c r="AO24" s="82" t="s">
        <v>661</v>
      </c>
      <c r="AP24" s="79" t="s">
        <v>176</v>
      </c>
      <c r="AQ24" s="79">
        <v>0</v>
      </c>
      <c r="AR24" s="79">
        <v>0</v>
      </c>
      <c r="AS24" s="79"/>
      <c r="AT24" s="79"/>
      <c r="AU24" s="79"/>
      <c r="AV24" s="79"/>
      <c r="AW24" s="79"/>
      <c r="AX24" s="79"/>
      <c r="AY24" s="79"/>
      <c r="AZ24" s="79"/>
      <c r="BA24">
        <v>1</v>
      </c>
      <c r="BB24" s="78" t="str">
        <f>REPLACE(INDEX(GroupVertices[Group],MATCH(Edges[[#This Row],[Vertex 1]],GroupVertices[Vertex],0)),1,1,"")</f>
        <v>9</v>
      </c>
      <c r="BC24" s="78" t="str">
        <f>REPLACE(INDEX(GroupVertices[Group],MATCH(Edges[[#This Row],[Vertex 2]],GroupVertices[Vertex],0)),1,1,"")</f>
        <v>9</v>
      </c>
      <c r="BD24" s="48">
        <v>1</v>
      </c>
      <c r="BE24" s="49">
        <v>2.3255813953488373</v>
      </c>
      <c r="BF24" s="48">
        <v>0</v>
      </c>
      <c r="BG24" s="49">
        <v>0</v>
      </c>
      <c r="BH24" s="48">
        <v>0</v>
      </c>
      <c r="BI24" s="49">
        <v>0</v>
      </c>
      <c r="BJ24" s="48">
        <v>42</v>
      </c>
      <c r="BK24" s="49">
        <v>97.67441860465117</v>
      </c>
      <c r="BL24" s="48">
        <v>43</v>
      </c>
    </row>
    <row r="25" spans="1:64" ht="15">
      <c r="A25" s="64" t="s">
        <v>227</v>
      </c>
      <c r="B25" s="64" t="s">
        <v>226</v>
      </c>
      <c r="C25" s="65" t="s">
        <v>1948</v>
      </c>
      <c r="D25" s="66">
        <v>3</v>
      </c>
      <c r="E25" s="67" t="s">
        <v>132</v>
      </c>
      <c r="F25" s="68">
        <v>35</v>
      </c>
      <c r="G25" s="65"/>
      <c r="H25" s="69"/>
      <c r="I25" s="70"/>
      <c r="J25" s="70"/>
      <c r="K25" s="34" t="s">
        <v>65</v>
      </c>
      <c r="L25" s="77">
        <v>25</v>
      </c>
      <c r="M25" s="77"/>
      <c r="N25" s="72"/>
      <c r="O25" s="79" t="s">
        <v>266</v>
      </c>
      <c r="P25" s="81">
        <v>43691.56351851852</v>
      </c>
      <c r="Q25" s="79" t="s">
        <v>282</v>
      </c>
      <c r="R25" s="79"/>
      <c r="S25" s="79"/>
      <c r="T25" s="79"/>
      <c r="U25" s="79"/>
      <c r="V25" s="84" t="s">
        <v>516</v>
      </c>
      <c r="W25" s="81">
        <v>43691.56351851852</v>
      </c>
      <c r="X25" s="84" t="s">
        <v>555</v>
      </c>
      <c r="Y25" s="79"/>
      <c r="Z25" s="79"/>
      <c r="AA25" s="82" t="s">
        <v>662</v>
      </c>
      <c r="AB25" s="79"/>
      <c r="AC25" s="79" t="b">
        <v>0</v>
      </c>
      <c r="AD25" s="79">
        <v>0</v>
      </c>
      <c r="AE25" s="82" t="s">
        <v>751</v>
      </c>
      <c r="AF25" s="79" t="b">
        <v>0</v>
      </c>
      <c r="AG25" s="79" t="s">
        <v>752</v>
      </c>
      <c r="AH25" s="79"/>
      <c r="AI25" s="82" t="s">
        <v>751</v>
      </c>
      <c r="AJ25" s="79" t="b">
        <v>0</v>
      </c>
      <c r="AK25" s="79">
        <v>1</v>
      </c>
      <c r="AL25" s="82" t="s">
        <v>661</v>
      </c>
      <c r="AM25" s="79" t="s">
        <v>759</v>
      </c>
      <c r="AN25" s="79" t="b">
        <v>0</v>
      </c>
      <c r="AO25" s="82" t="s">
        <v>661</v>
      </c>
      <c r="AP25" s="79" t="s">
        <v>176</v>
      </c>
      <c r="AQ25" s="79">
        <v>0</v>
      </c>
      <c r="AR25" s="79">
        <v>0</v>
      </c>
      <c r="AS25" s="79"/>
      <c r="AT25" s="79"/>
      <c r="AU25" s="79"/>
      <c r="AV25" s="79"/>
      <c r="AW25" s="79"/>
      <c r="AX25" s="79"/>
      <c r="AY25" s="79"/>
      <c r="AZ25" s="79"/>
      <c r="BA25">
        <v>1</v>
      </c>
      <c r="BB25" s="78" t="str">
        <f>REPLACE(INDEX(GroupVertices[Group],MATCH(Edges[[#This Row],[Vertex 1]],GroupVertices[Vertex],0)),1,1,"")</f>
        <v>9</v>
      </c>
      <c r="BC25" s="78" t="str">
        <f>REPLACE(INDEX(GroupVertices[Group],MATCH(Edges[[#This Row],[Vertex 2]],GroupVertices[Vertex],0)),1,1,"")</f>
        <v>9</v>
      </c>
      <c r="BD25" s="48">
        <v>1</v>
      </c>
      <c r="BE25" s="49">
        <v>4</v>
      </c>
      <c r="BF25" s="48">
        <v>0</v>
      </c>
      <c r="BG25" s="49">
        <v>0</v>
      </c>
      <c r="BH25" s="48">
        <v>0</v>
      </c>
      <c r="BI25" s="49">
        <v>0</v>
      </c>
      <c r="BJ25" s="48">
        <v>24</v>
      </c>
      <c r="BK25" s="49">
        <v>96</v>
      </c>
      <c r="BL25" s="48">
        <v>25</v>
      </c>
    </row>
    <row r="26" spans="1:64" ht="15">
      <c r="A26" s="64" t="s">
        <v>228</v>
      </c>
      <c r="B26" s="64" t="s">
        <v>229</v>
      </c>
      <c r="C26" s="65" t="s">
        <v>1948</v>
      </c>
      <c r="D26" s="66">
        <v>3</v>
      </c>
      <c r="E26" s="67" t="s">
        <v>132</v>
      </c>
      <c r="F26" s="68">
        <v>35</v>
      </c>
      <c r="G26" s="65"/>
      <c r="H26" s="69"/>
      <c r="I26" s="70"/>
      <c r="J26" s="70"/>
      <c r="K26" s="34" t="s">
        <v>65</v>
      </c>
      <c r="L26" s="77">
        <v>26</v>
      </c>
      <c r="M26" s="77"/>
      <c r="N26" s="72"/>
      <c r="O26" s="79" t="s">
        <v>266</v>
      </c>
      <c r="P26" s="81">
        <v>43691.59607638889</v>
      </c>
      <c r="Q26" s="79" t="s">
        <v>283</v>
      </c>
      <c r="R26" s="84" t="s">
        <v>376</v>
      </c>
      <c r="S26" s="79" t="s">
        <v>447</v>
      </c>
      <c r="T26" s="79" t="s">
        <v>464</v>
      </c>
      <c r="U26" s="79"/>
      <c r="V26" s="84" t="s">
        <v>517</v>
      </c>
      <c r="W26" s="81">
        <v>43691.59607638889</v>
      </c>
      <c r="X26" s="84" t="s">
        <v>556</v>
      </c>
      <c r="Y26" s="79"/>
      <c r="Z26" s="79"/>
      <c r="AA26" s="82" t="s">
        <v>663</v>
      </c>
      <c r="AB26" s="79"/>
      <c r="AC26" s="79" t="b">
        <v>0</v>
      </c>
      <c r="AD26" s="79">
        <v>0</v>
      </c>
      <c r="AE26" s="82" t="s">
        <v>751</v>
      </c>
      <c r="AF26" s="79" t="b">
        <v>0</v>
      </c>
      <c r="AG26" s="79" t="s">
        <v>752</v>
      </c>
      <c r="AH26" s="79"/>
      <c r="AI26" s="82" t="s">
        <v>751</v>
      </c>
      <c r="AJ26" s="79" t="b">
        <v>0</v>
      </c>
      <c r="AK26" s="79">
        <v>0</v>
      </c>
      <c r="AL26" s="82" t="s">
        <v>751</v>
      </c>
      <c r="AM26" s="79" t="s">
        <v>766</v>
      </c>
      <c r="AN26" s="79" t="b">
        <v>0</v>
      </c>
      <c r="AO26" s="82" t="s">
        <v>663</v>
      </c>
      <c r="AP26" s="79" t="s">
        <v>176</v>
      </c>
      <c r="AQ26" s="79">
        <v>0</v>
      </c>
      <c r="AR26" s="79">
        <v>0</v>
      </c>
      <c r="AS26" s="79"/>
      <c r="AT26" s="79"/>
      <c r="AU26" s="79"/>
      <c r="AV26" s="79"/>
      <c r="AW26" s="79"/>
      <c r="AX26" s="79"/>
      <c r="AY26" s="79"/>
      <c r="AZ26" s="79"/>
      <c r="BA26">
        <v>1</v>
      </c>
      <c r="BB26" s="78" t="str">
        <f>REPLACE(INDEX(GroupVertices[Group],MATCH(Edges[[#This Row],[Vertex 1]],GroupVertices[Vertex],0)),1,1,"")</f>
        <v>8</v>
      </c>
      <c r="BC26" s="78" t="str">
        <f>REPLACE(INDEX(GroupVertices[Group],MATCH(Edges[[#This Row],[Vertex 2]],GroupVertices[Vertex],0)),1,1,"")</f>
        <v>8</v>
      </c>
      <c r="BD26" s="48">
        <v>2</v>
      </c>
      <c r="BE26" s="49">
        <v>6.666666666666667</v>
      </c>
      <c r="BF26" s="48">
        <v>2</v>
      </c>
      <c r="BG26" s="49">
        <v>6.666666666666667</v>
      </c>
      <c r="BH26" s="48">
        <v>0</v>
      </c>
      <c r="BI26" s="49">
        <v>0</v>
      </c>
      <c r="BJ26" s="48">
        <v>26</v>
      </c>
      <c r="BK26" s="49">
        <v>86.66666666666667</v>
      </c>
      <c r="BL26" s="48">
        <v>30</v>
      </c>
    </row>
    <row r="27" spans="1:64" ht="15">
      <c r="A27" s="64" t="s">
        <v>229</v>
      </c>
      <c r="B27" s="64" t="s">
        <v>229</v>
      </c>
      <c r="C27" s="65" t="s">
        <v>1948</v>
      </c>
      <c r="D27" s="66">
        <v>3</v>
      </c>
      <c r="E27" s="67" t="s">
        <v>132</v>
      </c>
      <c r="F27" s="68">
        <v>35</v>
      </c>
      <c r="G27" s="65"/>
      <c r="H27" s="69"/>
      <c r="I27" s="70"/>
      <c r="J27" s="70"/>
      <c r="K27" s="34" t="s">
        <v>65</v>
      </c>
      <c r="L27" s="77">
        <v>27</v>
      </c>
      <c r="M27" s="77"/>
      <c r="N27" s="72"/>
      <c r="O27" s="79" t="s">
        <v>176</v>
      </c>
      <c r="P27" s="81">
        <v>43691.562268518515</v>
      </c>
      <c r="Q27" s="79" t="s">
        <v>284</v>
      </c>
      <c r="R27" s="84" t="s">
        <v>376</v>
      </c>
      <c r="S27" s="79" t="s">
        <v>447</v>
      </c>
      <c r="T27" s="79" t="s">
        <v>464</v>
      </c>
      <c r="U27" s="79"/>
      <c r="V27" s="84" t="s">
        <v>518</v>
      </c>
      <c r="W27" s="81">
        <v>43691.562268518515</v>
      </c>
      <c r="X27" s="84" t="s">
        <v>557</v>
      </c>
      <c r="Y27" s="79"/>
      <c r="Z27" s="79"/>
      <c r="AA27" s="82" t="s">
        <v>664</v>
      </c>
      <c r="AB27" s="79"/>
      <c r="AC27" s="79" t="b">
        <v>0</v>
      </c>
      <c r="AD27" s="79">
        <v>1</v>
      </c>
      <c r="AE27" s="82" t="s">
        <v>751</v>
      </c>
      <c r="AF27" s="79" t="b">
        <v>0</v>
      </c>
      <c r="AG27" s="79" t="s">
        <v>752</v>
      </c>
      <c r="AH27" s="79"/>
      <c r="AI27" s="82" t="s">
        <v>751</v>
      </c>
      <c r="AJ27" s="79" t="b">
        <v>0</v>
      </c>
      <c r="AK27" s="79">
        <v>0</v>
      </c>
      <c r="AL27" s="82" t="s">
        <v>751</v>
      </c>
      <c r="AM27" s="79" t="s">
        <v>767</v>
      </c>
      <c r="AN27" s="79" t="b">
        <v>0</v>
      </c>
      <c r="AO27" s="82" t="s">
        <v>664</v>
      </c>
      <c r="AP27" s="79" t="s">
        <v>176</v>
      </c>
      <c r="AQ27" s="79">
        <v>0</v>
      </c>
      <c r="AR27" s="79">
        <v>0</v>
      </c>
      <c r="AS27" s="79"/>
      <c r="AT27" s="79"/>
      <c r="AU27" s="79"/>
      <c r="AV27" s="79"/>
      <c r="AW27" s="79"/>
      <c r="AX27" s="79"/>
      <c r="AY27" s="79"/>
      <c r="AZ27" s="79"/>
      <c r="BA27">
        <v>1</v>
      </c>
      <c r="BB27" s="78" t="str">
        <f>REPLACE(INDEX(GroupVertices[Group],MATCH(Edges[[#This Row],[Vertex 1]],GroupVertices[Vertex],0)),1,1,"")</f>
        <v>8</v>
      </c>
      <c r="BC27" s="78" t="str">
        <f>REPLACE(INDEX(GroupVertices[Group],MATCH(Edges[[#This Row],[Vertex 2]],GroupVertices[Vertex],0)),1,1,"")</f>
        <v>8</v>
      </c>
      <c r="BD27" s="48">
        <v>2</v>
      </c>
      <c r="BE27" s="49">
        <v>7.142857142857143</v>
      </c>
      <c r="BF27" s="48">
        <v>2</v>
      </c>
      <c r="BG27" s="49">
        <v>7.142857142857143</v>
      </c>
      <c r="BH27" s="48">
        <v>0</v>
      </c>
      <c r="BI27" s="49">
        <v>0</v>
      </c>
      <c r="BJ27" s="48">
        <v>24</v>
      </c>
      <c r="BK27" s="49">
        <v>85.71428571428571</v>
      </c>
      <c r="BL27" s="48">
        <v>28</v>
      </c>
    </row>
    <row r="28" spans="1:64" ht="15">
      <c r="A28" s="64" t="s">
        <v>230</v>
      </c>
      <c r="B28" s="64" t="s">
        <v>229</v>
      </c>
      <c r="C28" s="65" t="s">
        <v>1948</v>
      </c>
      <c r="D28" s="66">
        <v>3</v>
      </c>
      <c r="E28" s="67" t="s">
        <v>132</v>
      </c>
      <c r="F28" s="68">
        <v>35</v>
      </c>
      <c r="G28" s="65"/>
      <c r="H28" s="69"/>
      <c r="I28" s="70"/>
      <c r="J28" s="70"/>
      <c r="K28" s="34" t="s">
        <v>65</v>
      </c>
      <c r="L28" s="77">
        <v>28</v>
      </c>
      <c r="M28" s="77"/>
      <c r="N28" s="72"/>
      <c r="O28" s="79" t="s">
        <v>266</v>
      </c>
      <c r="P28" s="81">
        <v>43691.61300925926</v>
      </c>
      <c r="Q28" s="79" t="s">
        <v>285</v>
      </c>
      <c r="R28" s="84" t="s">
        <v>376</v>
      </c>
      <c r="S28" s="79" t="s">
        <v>447</v>
      </c>
      <c r="T28" s="79" t="s">
        <v>464</v>
      </c>
      <c r="U28" s="79"/>
      <c r="V28" s="84" t="s">
        <v>519</v>
      </c>
      <c r="W28" s="81">
        <v>43691.61300925926</v>
      </c>
      <c r="X28" s="84" t="s">
        <v>558</v>
      </c>
      <c r="Y28" s="79"/>
      <c r="Z28" s="79"/>
      <c r="AA28" s="82" t="s">
        <v>665</v>
      </c>
      <c r="AB28" s="79"/>
      <c r="AC28" s="79" t="b">
        <v>0</v>
      </c>
      <c r="AD28" s="79">
        <v>0</v>
      </c>
      <c r="AE28" s="82" t="s">
        <v>751</v>
      </c>
      <c r="AF28" s="79" t="b">
        <v>0</v>
      </c>
      <c r="AG28" s="79" t="s">
        <v>752</v>
      </c>
      <c r="AH28" s="79"/>
      <c r="AI28" s="82" t="s">
        <v>751</v>
      </c>
      <c r="AJ28" s="79" t="b">
        <v>0</v>
      </c>
      <c r="AK28" s="79">
        <v>0</v>
      </c>
      <c r="AL28" s="82" t="s">
        <v>751</v>
      </c>
      <c r="AM28" s="79" t="s">
        <v>766</v>
      </c>
      <c r="AN28" s="79" t="b">
        <v>0</v>
      </c>
      <c r="AO28" s="82" t="s">
        <v>665</v>
      </c>
      <c r="AP28" s="79" t="s">
        <v>176</v>
      </c>
      <c r="AQ28" s="79">
        <v>0</v>
      </c>
      <c r="AR28" s="79">
        <v>0</v>
      </c>
      <c r="AS28" s="79"/>
      <c r="AT28" s="79"/>
      <c r="AU28" s="79"/>
      <c r="AV28" s="79"/>
      <c r="AW28" s="79"/>
      <c r="AX28" s="79"/>
      <c r="AY28" s="79"/>
      <c r="AZ28" s="79"/>
      <c r="BA28">
        <v>1</v>
      </c>
      <c r="BB28" s="78" t="str">
        <f>REPLACE(INDEX(GroupVertices[Group],MATCH(Edges[[#This Row],[Vertex 1]],GroupVertices[Vertex],0)),1,1,"")</f>
        <v>8</v>
      </c>
      <c r="BC28" s="78" t="str">
        <f>REPLACE(INDEX(GroupVertices[Group],MATCH(Edges[[#This Row],[Vertex 2]],GroupVertices[Vertex],0)),1,1,"")</f>
        <v>8</v>
      </c>
      <c r="BD28" s="48">
        <v>2</v>
      </c>
      <c r="BE28" s="49">
        <v>6.666666666666667</v>
      </c>
      <c r="BF28" s="48">
        <v>2</v>
      </c>
      <c r="BG28" s="49">
        <v>6.666666666666667</v>
      </c>
      <c r="BH28" s="48">
        <v>0</v>
      </c>
      <c r="BI28" s="49">
        <v>0</v>
      </c>
      <c r="BJ28" s="48">
        <v>26</v>
      </c>
      <c r="BK28" s="49">
        <v>86.66666666666667</v>
      </c>
      <c r="BL28" s="48">
        <v>30</v>
      </c>
    </row>
    <row r="29" spans="1:64" ht="15">
      <c r="A29" s="64" t="s">
        <v>231</v>
      </c>
      <c r="B29" s="64" t="s">
        <v>231</v>
      </c>
      <c r="C29" s="65" t="s">
        <v>1948</v>
      </c>
      <c r="D29" s="66">
        <v>3</v>
      </c>
      <c r="E29" s="67" t="s">
        <v>132</v>
      </c>
      <c r="F29" s="68">
        <v>35</v>
      </c>
      <c r="G29" s="65"/>
      <c r="H29" s="69"/>
      <c r="I29" s="70"/>
      <c r="J29" s="70"/>
      <c r="K29" s="34" t="s">
        <v>65</v>
      </c>
      <c r="L29" s="77">
        <v>29</v>
      </c>
      <c r="M29" s="77"/>
      <c r="N29" s="72"/>
      <c r="O29" s="79" t="s">
        <v>176</v>
      </c>
      <c r="P29" s="81">
        <v>43692.41068287037</v>
      </c>
      <c r="Q29" s="79" t="s">
        <v>286</v>
      </c>
      <c r="R29" s="84" t="s">
        <v>377</v>
      </c>
      <c r="S29" s="79" t="s">
        <v>448</v>
      </c>
      <c r="T29" s="79" t="s">
        <v>465</v>
      </c>
      <c r="U29" s="79"/>
      <c r="V29" s="84" t="s">
        <v>520</v>
      </c>
      <c r="W29" s="81">
        <v>43692.41068287037</v>
      </c>
      <c r="X29" s="84" t="s">
        <v>559</v>
      </c>
      <c r="Y29" s="79"/>
      <c r="Z29" s="79"/>
      <c r="AA29" s="82" t="s">
        <v>666</v>
      </c>
      <c r="AB29" s="79"/>
      <c r="AC29" s="79" t="b">
        <v>0</v>
      </c>
      <c r="AD29" s="79">
        <v>0</v>
      </c>
      <c r="AE29" s="82" t="s">
        <v>751</v>
      </c>
      <c r="AF29" s="79" t="b">
        <v>0</v>
      </c>
      <c r="AG29" s="79" t="s">
        <v>754</v>
      </c>
      <c r="AH29" s="79"/>
      <c r="AI29" s="82" t="s">
        <v>751</v>
      </c>
      <c r="AJ29" s="79" t="b">
        <v>0</v>
      </c>
      <c r="AK29" s="79">
        <v>0</v>
      </c>
      <c r="AL29" s="82" t="s">
        <v>751</v>
      </c>
      <c r="AM29" s="79" t="s">
        <v>759</v>
      </c>
      <c r="AN29" s="79" t="b">
        <v>0</v>
      </c>
      <c r="AO29" s="82" t="s">
        <v>666</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6</v>
      </c>
      <c r="BK29" s="49">
        <v>100</v>
      </c>
      <c r="BL29" s="48">
        <v>6</v>
      </c>
    </row>
    <row r="30" spans="1:64" ht="15">
      <c r="A30" s="64" t="s">
        <v>232</v>
      </c>
      <c r="B30" s="64" t="s">
        <v>246</v>
      </c>
      <c r="C30" s="65" t="s">
        <v>1948</v>
      </c>
      <c r="D30" s="66">
        <v>3</v>
      </c>
      <c r="E30" s="67" t="s">
        <v>132</v>
      </c>
      <c r="F30" s="68">
        <v>35</v>
      </c>
      <c r="G30" s="65"/>
      <c r="H30" s="69"/>
      <c r="I30" s="70"/>
      <c r="J30" s="70"/>
      <c r="K30" s="34" t="s">
        <v>65</v>
      </c>
      <c r="L30" s="77">
        <v>30</v>
      </c>
      <c r="M30" s="77"/>
      <c r="N30" s="72"/>
      <c r="O30" s="79" t="s">
        <v>266</v>
      </c>
      <c r="P30" s="81">
        <v>43692.54292824074</v>
      </c>
      <c r="Q30" s="79" t="s">
        <v>287</v>
      </c>
      <c r="R30" s="79"/>
      <c r="S30" s="79"/>
      <c r="T30" s="79" t="s">
        <v>466</v>
      </c>
      <c r="U30" s="79"/>
      <c r="V30" s="84" t="s">
        <v>521</v>
      </c>
      <c r="W30" s="81">
        <v>43692.54292824074</v>
      </c>
      <c r="X30" s="84" t="s">
        <v>560</v>
      </c>
      <c r="Y30" s="79"/>
      <c r="Z30" s="79"/>
      <c r="AA30" s="82" t="s">
        <v>667</v>
      </c>
      <c r="AB30" s="79"/>
      <c r="AC30" s="79" t="b">
        <v>0</v>
      </c>
      <c r="AD30" s="79">
        <v>0</v>
      </c>
      <c r="AE30" s="82" t="s">
        <v>751</v>
      </c>
      <c r="AF30" s="79" t="b">
        <v>0</v>
      </c>
      <c r="AG30" s="79" t="s">
        <v>752</v>
      </c>
      <c r="AH30" s="79"/>
      <c r="AI30" s="82" t="s">
        <v>751</v>
      </c>
      <c r="AJ30" s="79" t="b">
        <v>0</v>
      </c>
      <c r="AK30" s="79">
        <v>1</v>
      </c>
      <c r="AL30" s="82" t="s">
        <v>688</v>
      </c>
      <c r="AM30" s="79" t="s">
        <v>763</v>
      </c>
      <c r="AN30" s="79" t="b">
        <v>0</v>
      </c>
      <c r="AO30" s="82" t="s">
        <v>688</v>
      </c>
      <c r="AP30" s="79" t="s">
        <v>176</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7</v>
      </c>
      <c r="BD30" s="48">
        <v>0</v>
      </c>
      <c r="BE30" s="49">
        <v>0</v>
      </c>
      <c r="BF30" s="48">
        <v>0</v>
      </c>
      <c r="BG30" s="49">
        <v>0</v>
      </c>
      <c r="BH30" s="48">
        <v>0</v>
      </c>
      <c r="BI30" s="49">
        <v>0</v>
      </c>
      <c r="BJ30" s="48">
        <v>21</v>
      </c>
      <c r="BK30" s="49">
        <v>100</v>
      </c>
      <c r="BL30" s="48">
        <v>21</v>
      </c>
    </row>
    <row r="31" spans="1:64" ht="15">
      <c r="A31" s="64" t="s">
        <v>233</v>
      </c>
      <c r="B31" s="64" t="s">
        <v>248</v>
      </c>
      <c r="C31" s="65" t="s">
        <v>1948</v>
      </c>
      <c r="D31" s="66">
        <v>3</v>
      </c>
      <c r="E31" s="67" t="s">
        <v>132</v>
      </c>
      <c r="F31" s="68">
        <v>35</v>
      </c>
      <c r="G31" s="65"/>
      <c r="H31" s="69"/>
      <c r="I31" s="70"/>
      <c r="J31" s="70"/>
      <c r="K31" s="34" t="s">
        <v>65</v>
      </c>
      <c r="L31" s="77">
        <v>31</v>
      </c>
      <c r="M31" s="77"/>
      <c r="N31" s="72"/>
      <c r="O31" s="79" t="s">
        <v>266</v>
      </c>
      <c r="P31" s="81">
        <v>43692.73615740741</v>
      </c>
      <c r="Q31" s="79" t="s">
        <v>288</v>
      </c>
      <c r="R31" s="84" t="s">
        <v>378</v>
      </c>
      <c r="S31" s="79" t="s">
        <v>441</v>
      </c>
      <c r="T31" s="79" t="s">
        <v>467</v>
      </c>
      <c r="U31" s="79"/>
      <c r="V31" s="84" t="s">
        <v>522</v>
      </c>
      <c r="W31" s="81">
        <v>43692.73615740741</v>
      </c>
      <c r="X31" s="84" t="s">
        <v>561</v>
      </c>
      <c r="Y31" s="79"/>
      <c r="Z31" s="79"/>
      <c r="AA31" s="82" t="s">
        <v>668</v>
      </c>
      <c r="AB31" s="79"/>
      <c r="AC31" s="79" t="b">
        <v>0</v>
      </c>
      <c r="AD31" s="79">
        <v>0</v>
      </c>
      <c r="AE31" s="82" t="s">
        <v>751</v>
      </c>
      <c r="AF31" s="79" t="b">
        <v>0</v>
      </c>
      <c r="AG31" s="79" t="s">
        <v>752</v>
      </c>
      <c r="AH31" s="79"/>
      <c r="AI31" s="82" t="s">
        <v>751</v>
      </c>
      <c r="AJ31" s="79" t="b">
        <v>0</v>
      </c>
      <c r="AK31" s="79">
        <v>1</v>
      </c>
      <c r="AL31" s="82" t="s">
        <v>722</v>
      </c>
      <c r="AM31" s="79" t="s">
        <v>759</v>
      </c>
      <c r="AN31" s="79" t="b">
        <v>0</v>
      </c>
      <c r="AO31" s="82" t="s">
        <v>722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12</v>
      </c>
      <c r="BK31" s="49">
        <v>100</v>
      </c>
      <c r="BL31" s="48">
        <v>12</v>
      </c>
    </row>
    <row r="32" spans="1:64" ht="15">
      <c r="A32" s="64" t="s">
        <v>234</v>
      </c>
      <c r="B32" s="64" t="s">
        <v>235</v>
      </c>
      <c r="C32" s="65" t="s">
        <v>1948</v>
      </c>
      <c r="D32" s="66">
        <v>3</v>
      </c>
      <c r="E32" s="67" t="s">
        <v>132</v>
      </c>
      <c r="F32" s="68">
        <v>35</v>
      </c>
      <c r="G32" s="65"/>
      <c r="H32" s="69"/>
      <c r="I32" s="70"/>
      <c r="J32" s="70"/>
      <c r="K32" s="34" t="s">
        <v>65</v>
      </c>
      <c r="L32" s="77">
        <v>32</v>
      </c>
      <c r="M32" s="77"/>
      <c r="N32" s="72"/>
      <c r="O32" s="79" t="s">
        <v>266</v>
      </c>
      <c r="P32" s="81">
        <v>43693.344664351855</v>
      </c>
      <c r="Q32" s="79" t="s">
        <v>289</v>
      </c>
      <c r="R32" s="79"/>
      <c r="S32" s="79"/>
      <c r="T32" s="79"/>
      <c r="U32" s="79"/>
      <c r="V32" s="84" t="s">
        <v>523</v>
      </c>
      <c r="W32" s="81">
        <v>43693.344664351855</v>
      </c>
      <c r="X32" s="84" t="s">
        <v>562</v>
      </c>
      <c r="Y32" s="79"/>
      <c r="Z32" s="79"/>
      <c r="AA32" s="82" t="s">
        <v>669</v>
      </c>
      <c r="AB32" s="79"/>
      <c r="AC32" s="79" t="b">
        <v>0</v>
      </c>
      <c r="AD32" s="79">
        <v>0</v>
      </c>
      <c r="AE32" s="82" t="s">
        <v>751</v>
      </c>
      <c r="AF32" s="79" t="b">
        <v>0</v>
      </c>
      <c r="AG32" s="79" t="s">
        <v>752</v>
      </c>
      <c r="AH32" s="79"/>
      <c r="AI32" s="82" t="s">
        <v>751</v>
      </c>
      <c r="AJ32" s="79" t="b">
        <v>0</v>
      </c>
      <c r="AK32" s="79">
        <v>2</v>
      </c>
      <c r="AL32" s="82" t="s">
        <v>672</v>
      </c>
      <c r="AM32" s="79" t="s">
        <v>763</v>
      </c>
      <c r="AN32" s="79" t="b">
        <v>0</v>
      </c>
      <c r="AO32" s="82" t="s">
        <v>672</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v>2</v>
      </c>
      <c r="BE32" s="49">
        <v>8.333333333333334</v>
      </c>
      <c r="BF32" s="48">
        <v>0</v>
      </c>
      <c r="BG32" s="49">
        <v>0</v>
      </c>
      <c r="BH32" s="48">
        <v>0</v>
      </c>
      <c r="BI32" s="49">
        <v>0</v>
      </c>
      <c r="BJ32" s="48">
        <v>22</v>
      </c>
      <c r="BK32" s="49">
        <v>91.66666666666667</v>
      </c>
      <c r="BL32" s="48">
        <v>24</v>
      </c>
    </row>
    <row r="33" spans="1:64" ht="15">
      <c r="A33" s="64" t="s">
        <v>235</v>
      </c>
      <c r="B33" s="64" t="s">
        <v>235</v>
      </c>
      <c r="C33" s="65" t="s">
        <v>1950</v>
      </c>
      <c r="D33" s="66">
        <v>5.8</v>
      </c>
      <c r="E33" s="67" t="s">
        <v>136</v>
      </c>
      <c r="F33" s="68">
        <v>25.8</v>
      </c>
      <c r="G33" s="65"/>
      <c r="H33" s="69"/>
      <c r="I33" s="70"/>
      <c r="J33" s="70"/>
      <c r="K33" s="34" t="s">
        <v>65</v>
      </c>
      <c r="L33" s="77">
        <v>33</v>
      </c>
      <c r="M33" s="77"/>
      <c r="N33" s="72"/>
      <c r="O33" s="79" t="s">
        <v>176</v>
      </c>
      <c r="P33" s="81">
        <v>43678.292037037034</v>
      </c>
      <c r="Q33" s="82" t="s">
        <v>290</v>
      </c>
      <c r="R33" s="84" t="s">
        <v>379</v>
      </c>
      <c r="S33" s="79" t="s">
        <v>449</v>
      </c>
      <c r="T33" s="79" t="s">
        <v>468</v>
      </c>
      <c r="U33" s="84" t="s">
        <v>492</v>
      </c>
      <c r="V33" s="84" t="s">
        <v>492</v>
      </c>
      <c r="W33" s="81">
        <v>43678.292037037034</v>
      </c>
      <c r="X33" s="84" t="s">
        <v>563</v>
      </c>
      <c r="Y33" s="79"/>
      <c r="Z33" s="79"/>
      <c r="AA33" s="82" t="s">
        <v>670</v>
      </c>
      <c r="AB33" s="79"/>
      <c r="AC33" s="79" t="b">
        <v>0</v>
      </c>
      <c r="AD33" s="79">
        <v>6</v>
      </c>
      <c r="AE33" s="82" t="s">
        <v>751</v>
      </c>
      <c r="AF33" s="79" t="b">
        <v>0</v>
      </c>
      <c r="AG33" s="79" t="s">
        <v>752</v>
      </c>
      <c r="AH33" s="79"/>
      <c r="AI33" s="82" t="s">
        <v>751</v>
      </c>
      <c r="AJ33" s="79" t="b">
        <v>0</v>
      </c>
      <c r="AK33" s="79">
        <v>5</v>
      </c>
      <c r="AL33" s="82" t="s">
        <v>751</v>
      </c>
      <c r="AM33" s="79" t="s">
        <v>767</v>
      </c>
      <c r="AN33" s="79" t="b">
        <v>0</v>
      </c>
      <c r="AO33" s="82" t="s">
        <v>670</v>
      </c>
      <c r="AP33" s="79" t="s">
        <v>773</v>
      </c>
      <c r="AQ33" s="79">
        <v>0</v>
      </c>
      <c r="AR33" s="79">
        <v>0</v>
      </c>
      <c r="AS33" s="79"/>
      <c r="AT33" s="79"/>
      <c r="AU33" s="79"/>
      <c r="AV33" s="79"/>
      <c r="AW33" s="79"/>
      <c r="AX33" s="79"/>
      <c r="AY33" s="79"/>
      <c r="AZ33" s="79"/>
      <c r="BA33">
        <v>3</v>
      </c>
      <c r="BB33" s="78" t="str">
        <f>REPLACE(INDEX(GroupVertices[Group],MATCH(Edges[[#This Row],[Vertex 1]],GroupVertices[Vertex],0)),1,1,"")</f>
        <v>5</v>
      </c>
      <c r="BC33" s="78" t="str">
        <f>REPLACE(INDEX(GroupVertices[Group],MATCH(Edges[[#This Row],[Vertex 2]],GroupVertices[Vertex],0)),1,1,"")</f>
        <v>5</v>
      </c>
      <c r="BD33" s="48">
        <v>2</v>
      </c>
      <c r="BE33" s="49">
        <v>5.882352941176471</v>
      </c>
      <c r="BF33" s="48">
        <v>0</v>
      </c>
      <c r="BG33" s="49">
        <v>0</v>
      </c>
      <c r="BH33" s="48">
        <v>0</v>
      </c>
      <c r="BI33" s="49">
        <v>0</v>
      </c>
      <c r="BJ33" s="48">
        <v>32</v>
      </c>
      <c r="BK33" s="49">
        <v>94.11764705882354</v>
      </c>
      <c r="BL33" s="48">
        <v>34</v>
      </c>
    </row>
    <row r="34" spans="1:64" ht="15">
      <c r="A34" s="64" t="s">
        <v>235</v>
      </c>
      <c r="B34" s="64" t="s">
        <v>235</v>
      </c>
      <c r="C34" s="65" t="s">
        <v>1950</v>
      </c>
      <c r="D34" s="66">
        <v>5.8</v>
      </c>
      <c r="E34" s="67" t="s">
        <v>136</v>
      </c>
      <c r="F34" s="68">
        <v>25.8</v>
      </c>
      <c r="G34" s="65"/>
      <c r="H34" s="69"/>
      <c r="I34" s="70"/>
      <c r="J34" s="70"/>
      <c r="K34" s="34" t="s">
        <v>65</v>
      </c>
      <c r="L34" s="77">
        <v>34</v>
      </c>
      <c r="M34" s="77"/>
      <c r="N34" s="72"/>
      <c r="O34" s="79" t="s">
        <v>176</v>
      </c>
      <c r="P34" s="81">
        <v>43691.29219907407</v>
      </c>
      <c r="Q34" s="79" t="s">
        <v>291</v>
      </c>
      <c r="R34" s="84" t="s">
        <v>380</v>
      </c>
      <c r="S34" s="79" t="s">
        <v>449</v>
      </c>
      <c r="T34" s="79" t="s">
        <v>465</v>
      </c>
      <c r="U34" s="84" t="s">
        <v>493</v>
      </c>
      <c r="V34" s="84" t="s">
        <v>493</v>
      </c>
      <c r="W34" s="81">
        <v>43691.29219907407</v>
      </c>
      <c r="X34" s="84" t="s">
        <v>564</v>
      </c>
      <c r="Y34" s="79"/>
      <c r="Z34" s="79"/>
      <c r="AA34" s="82" t="s">
        <v>671</v>
      </c>
      <c r="AB34" s="79"/>
      <c r="AC34" s="79" t="b">
        <v>0</v>
      </c>
      <c r="AD34" s="79">
        <v>2</v>
      </c>
      <c r="AE34" s="82" t="s">
        <v>751</v>
      </c>
      <c r="AF34" s="79" t="b">
        <v>0</v>
      </c>
      <c r="AG34" s="79" t="s">
        <v>752</v>
      </c>
      <c r="AH34" s="79"/>
      <c r="AI34" s="82" t="s">
        <v>751</v>
      </c>
      <c r="AJ34" s="79" t="b">
        <v>0</v>
      </c>
      <c r="AK34" s="79">
        <v>1</v>
      </c>
      <c r="AL34" s="82" t="s">
        <v>751</v>
      </c>
      <c r="AM34" s="79" t="s">
        <v>767</v>
      </c>
      <c r="AN34" s="79" t="b">
        <v>0</v>
      </c>
      <c r="AO34" s="82" t="s">
        <v>671</v>
      </c>
      <c r="AP34" s="79" t="s">
        <v>176</v>
      </c>
      <c r="AQ34" s="79">
        <v>0</v>
      </c>
      <c r="AR34" s="79">
        <v>0</v>
      </c>
      <c r="AS34" s="79"/>
      <c r="AT34" s="79"/>
      <c r="AU34" s="79"/>
      <c r="AV34" s="79"/>
      <c r="AW34" s="79"/>
      <c r="AX34" s="79"/>
      <c r="AY34" s="79"/>
      <c r="AZ34" s="79"/>
      <c r="BA34">
        <v>3</v>
      </c>
      <c r="BB34" s="78" t="str">
        <f>REPLACE(INDEX(GroupVertices[Group],MATCH(Edges[[#This Row],[Vertex 1]],GroupVertices[Vertex],0)),1,1,"")</f>
        <v>5</v>
      </c>
      <c r="BC34" s="78" t="str">
        <f>REPLACE(INDEX(GroupVertices[Group],MATCH(Edges[[#This Row],[Vertex 2]],GroupVertices[Vertex],0)),1,1,"")</f>
        <v>5</v>
      </c>
      <c r="BD34" s="48">
        <v>1</v>
      </c>
      <c r="BE34" s="49">
        <v>3.5714285714285716</v>
      </c>
      <c r="BF34" s="48">
        <v>0</v>
      </c>
      <c r="BG34" s="49">
        <v>0</v>
      </c>
      <c r="BH34" s="48">
        <v>0</v>
      </c>
      <c r="BI34" s="49">
        <v>0</v>
      </c>
      <c r="BJ34" s="48">
        <v>27</v>
      </c>
      <c r="BK34" s="49">
        <v>96.42857142857143</v>
      </c>
      <c r="BL34" s="48">
        <v>28</v>
      </c>
    </row>
    <row r="35" spans="1:64" ht="15">
      <c r="A35" s="64" t="s">
        <v>235</v>
      </c>
      <c r="B35" s="64" t="s">
        <v>235</v>
      </c>
      <c r="C35" s="65" t="s">
        <v>1950</v>
      </c>
      <c r="D35" s="66">
        <v>5.8</v>
      </c>
      <c r="E35" s="67" t="s">
        <v>136</v>
      </c>
      <c r="F35" s="68">
        <v>25.8</v>
      </c>
      <c r="G35" s="65"/>
      <c r="H35" s="69"/>
      <c r="I35" s="70"/>
      <c r="J35" s="70"/>
      <c r="K35" s="34" t="s">
        <v>65</v>
      </c>
      <c r="L35" s="77">
        <v>35</v>
      </c>
      <c r="M35" s="77"/>
      <c r="N35" s="72"/>
      <c r="O35" s="79" t="s">
        <v>176</v>
      </c>
      <c r="P35" s="81">
        <v>43693.29226851852</v>
      </c>
      <c r="Q35" s="79" t="s">
        <v>292</v>
      </c>
      <c r="R35" s="84" t="s">
        <v>381</v>
      </c>
      <c r="S35" s="79" t="s">
        <v>449</v>
      </c>
      <c r="T35" s="79" t="s">
        <v>469</v>
      </c>
      <c r="U35" s="84" t="s">
        <v>494</v>
      </c>
      <c r="V35" s="84" t="s">
        <v>494</v>
      </c>
      <c r="W35" s="81">
        <v>43693.29226851852</v>
      </c>
      <c r="X35" s="84" t="s">
        <v>565</v>
      </c>
      <c r="Y35" s="79"/>
      <c r="Z35" s="79"/>
      <c r="AA35" s="82" t="s">
        <v>672</v>
      </c>
      <c r="AB35" s="79"/>
      <c r="AC35" s="79" t="b">
        <v>0</v>
      </c>
      <c r="AD35" s="79">
        <v>0</v>
      </c>
      <c r="AE35" s="82" t="s">
        <v>751</v>
      </c>
      <c r="AF35" s="79" t="b">
        <v>0</v>
      </c>
      <c r="AG35" s="79" t="s">
        <v>752</v>
      </c>
      <c r="AH35" s="79"/>
      <c r="AI35" s="82" t="s">
        <v>751</v>
      </c>
      <c r="AJ35" s="79" t="b">
        <v>0</v>
      </c>
      <c r="AK35" s="79">
        <v>2</v>
      </c>
      <c r="AL35" s="82" t="s">
        <v>751</v>
      </c>
      <c r="AM35" s="79" t="s">
        <v>767</v>
      </c>
      <c r="AN35" s="79" t="b">
        <v>0</v>
      </c>
      <c r="AO35" s="82" t="s">
        <v>672</v>
      </c>
      <c r="AP35" s="79" t="s">
        <v>176</v>
      </c>
      <c r="AQ35" s="79">
        <v>0</v>
      </c>
      <c r="AR35" s="79">
        <v>0</v>
      </c>
      <c r="AS35" s="79"/>
      <c r="AT35" s="79"/>
      <c r="AU35" s="79"/>
      <c r="AV35" s="79"/>
      <c r="AW35" s="79"/>
      <c r="AX35" s="79"/>
      <c r="AY35" s="79"/>
      <c r="AZ35" s="79"/>
      <c r="BA35">
        <v>3</v>
      </c>
      <c r="BB35" s="78" t="str">
        <f>REPLACE(INDEX(GroupVertices[Group],MATCH(Edges[[#This Row],[Vertex 1]],GroupVertices[Vertex],0)),1,1,"")</f>
        <v>5</v>
      </c>
      <c r="BC35" s="78" t="str">
        <f>REPLACE(INDEX(GroupVertices[Group],MATCH(Edges[[#This Row],[Vertex 2]],GroupVertices[Vertex],0)),1,1,"")</f>
        <v>5</v>
      </c>
      <c r="BD35" s="48">
        <v>2</v>
      </c>
      <c r="BE35" s="49">
        <v>5.405405405405405</v>
      </c>
      <c r="BF35" s="48">
        <v>0</v>
      </c>
      <c r="BG35" s="49">
        <v>0</v>
      </c>
      <c r="BH35" s="48">
        <v>0</v>
      </c>
      <c r="BI35" s="49">
        <v>0</v>
      </c>
      <c r="BJ35" s="48">
        <v>35</v>
      </c>
      <c r="BK35" s="49">
        <v>94.5945945945946</v>
      </c>
      <c r="BL35" s="48">
        <v>37</v>
      </c>
    </row>
    <row r="36" spans="1:64" ht="15">
      <c r="A36" s="64" t="s">
        <v>236</v>
      </c>
      <c r="B36" s="64" t="s">
        <v>235</v>
      </c>
      <c r="C36" s="65" t="s">
        <v>1948</v>
      </c>
      <c r="D36" s="66">
        <v>3</v>
      </c>
      <c r="E36" s="67" t="s">
        <v>132</v>
      </c>
      <c r="F36" s="68">
        <v>35</v>
      </c>
      <c r="G36" s="65"/>
      <c r="H36" s="69"/>
      <c r="I36" s="70"/>
      <c r="J36" s="70"/>
      <c r="K36" s="34" t="s">
        <v>65</v>
      </c>
      <c r="L36" s="77">
        <v>36</v>
      </c>
      <c r="M36" s="77"/>
      <c r="N36" s="72"/>
      <c r="O36" s="79" t="s">
        <v>266</v>
      </c>
      <c r="P36" s="81">
        <v>43693.519282407404</v>
      </c>
      <c r="Q36" s="79" t="s">
        <v>289</v>
      </c>
      <c r="R36" s="79"/>
      <c r="S36" s="79"/>
      <c r="T36" s="79"/>
      <c r="U36" s="79"/>
      <c r="V36" s="84" t="s">
        <v>524</v>
      </c>
      <c r="W36" s="81">
        <v>43693.519282407404</v>
      </c>
      <c r="X36" s="84" t="s">
        <v>566</v>
      </c>
      <c r="Y36" s="79"/>
      <c r="Z36" s="79"/>
      <c r="AA36" s="82" t="s">
        <v>673</v>
      </c>
      <c r="AB36" s="79"/>
      <c r="AC36" s="79" t="b">
        <v>0</v>
      </c>
      <c r="AD36" s="79">
        <v>0</v>
      </c>
      <c r="AE36" s="82" t="s">
        <v>751</v>
      </c>
      <c r="AF36" s="79" t="b">
        <v>0</v>
      </c>
      <c r="AG36" s="79" t="s">
        <v>752</v>
      </c>
      <c r="AH36" s="79"/>
      <c r="AI36" s="82" t="s">
        <v>751</v>
      </c>
      <c r="AJ36" s="79" t="b">
        <v>0</v>
      </c>
      <c r="AK36" s="79">
        <v>2</v>
      </c>
      <c r="AL36" s="82" t="s">
        <v>672</v>
      </c>
      <c r="AM36" s="79" t="s">
        <v>763</v>
      </c>
      <c r="AN36" s="79" t="b">
        <v>0</v>
      </c>
      <c r="AO36" s="82" t="s">
        <v>672</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v>2</v>
      </c>
      <c r="BE36" s="49">
        <v>8.333333333333334</v>
      </c>
      <c r="BF36" s="48">
        <v>0</v>
      </c>
      <c r="BG36" s="49">
        <v>0</v>
      </c>
      <c r="BH36" s="48">
        <v>0</v>
      </c>
      <c r="BI36" s="49">
        <v>0</v>
      </c>
      <c r="BJ36" s="48">
        <v>22</v>
      </c>
      <c r="BK36" s="49">
        <v>91.66666666666667</v>
      </c>
      <c r="BL36" s="48">
        <v>24</v>
      </c>
    </row>
    <row r="37" spans="1:64" ht="15">
      <c r="A37" s="64" t="s">
        <v>237</v>
      </c>
      <c r="B37" s="64" t="s">
        <v>237</v>
      </c>
      <c r="C37" s="65" t="s">
        <v>1948</v>
      </c>
      <c r="D37" s="66">
        <v>3</v>
      </c>
      <c r="E37" s="67" t="s">
        <v>132</v>
      </c>
      <c r="F37" s="68">
        <v>35</v>
      </c>
      <c r="G37" s="65"/>
      <c r="H37" s="69"/>
      <c r="I37" s="70"/>
      <c r="J37" s="70"/>
      <c r="K37" s="34" t="s">
        <v>65</v>
      </c>
      <c r="L37" s="77">
        <v>37</v>
      </c>
      <c r="M37" s="77"/>
      <c r="N37" s="72"/>
      <c r="O37" s="79" t="s">
        <v>176</v>
      </c>
      <c r="P37" s="81">
        <v>43694.71770833333</v>
      </c>
      <c r="Q37" s="79" t="s">
        <v>293</v>
      </c>
      <c r="R37" s="84" t="s">
        <v>382</v>
      </c>
      <c r="S37" s="79" t="s">
        <v>446</v>
      </c>
      <c r="T37" s="79" t="s">
        <v>470</v>
      </c>
      <c r="U37" s="79"/>
      <c r="V37" s="84" t="s">
        <v>525</v>
      </c>
      <c r="W37" s="81">
        <v>43694.71770833333</v>
      </c>
      <c r="X37" s="84" t="s">
        <v>567</v>
      </c>
      <c r="Y37" s="79"/>
      <c r="Z37" s="79"/>
      <c r="AA37" s="82" t="s">
        <v>674</v>
      </c>
      <c r="AB37" s="79"/>
      <c r="AC37" s="79" t="b">
        <v>0</v>
      </c>
      <c r="AD37" s="79">
        <v>0</v>
      </c>
      <c r="AE37" s="82" t="s">
        <v>751</v>
      </c>
      <c r="AF37" s="79" t="b">
        <v>0</v>
      </c>
      <c r="AG37" s="79" t="s">
        <v>753</v>
      </c>
      <c r="AH37" s="79"/>
      <c r="AI37" s="82" t="s">
        <v>751</v>
      </c>
      <c r="AJ37" s="79" t="b">
        <v>0</v>
      </c>
      <c r="AK37" s="79">
        <v>0</v>
      </c>
      <c r="AL37" s="82" t="s">
        <v>751</v>
      </c>
      <c r="AM37" s="79" t="s">
        <v>763</v>
      </c>
      <c r="AN37" s="79" t="b">
        <v>0</v>
      </c>
      <c r="AO37" s="82" t="s">
        <v>674</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2</v>
      </c>
      <c r="BE37" s="49">
        <v>11.11111111111111</v>
      </c>
      <c r="BF37" s="48">
        <v>0</v>
      </c>
      <c r="BG37" s="49">
        <v>0</v>
      </c>
      <c r="BH37" s="48">
        <v>0</v>
      </c>
      <c r="BI37" s="49">
        <v>0</v>
      </c>
      <c r="BJ37" s="48">
        <v>16</v>
      </c>
      <c r="BK37" s="49">
        <v>88.88888888888889</v>
      </c>
      <c r="BL37" s="48">
        <v>18</v>
      </c>
    </row>
    <row r="38" spans="1:64" ht="15">
      <c r="A38" s="64" t="s">
        <v>238</v>
      </c>
      <c r="B38" s="64" t="s">
        <v>250</v>
      </c>
      <c r="C38" s="65" t="s">
        <v>1948</v>
      </c>
      <c r="D38" s="66">
        <v>3</v>
      </c>
      <c r="E38" s="67" t="s">
        <v>132</v>
      </c>
      <c r="F38" s="68">
        <v>35</v>
      </c>
      <c r="G38" s="65"/>
      <c r="H38" s="69"/>
      <c r="I38" s="70"/>
      <c r="J38" s="70"/>
      <c r="K38" s="34" t="s">
        <v>65</v>
      </c>
      <c r="L38" s="77">
        <v>38</v>
      </c>
      <c r="M38" s="77"/>
      <c r="N38" s="72"/>
      <c r="O38" s="79" t="s">
        <v>266</v>
      </c>
      <c r="P38" s="81">
        <v>43697.22219907407</v>
      </c>
      <c r="Q38" s="79" t="s">
        <v>294</v>
      </c>
      <c r="R38" s="79"/>
      <c r="S38" s="79"/>
      <c r="T38" s="79"/>
      <c r="U38" s="79"/>
      <c r="V38" s="84" t="s">
        <v>526</v>
      </c>
      <c r="W38" s="81">
        <v>43697.22219907407</v>
      </c>
      <c r="X38" s="84" t="s">
        <v>568</v>
      </c>
      <c r="Y38" s="79"/>
      <c r="Z38" s="79"/>
      <c r="AA38" s="82" t="s">
        <v>675</v>
      </c>
      <c r="AB38" s="79"/>
      <c r="AC38" s="79" t="b">
        <v>0</v>
      </c>
      <c r="AD38" s="79">
        <v>0</v>
      </c>
      <c r="AE38" s="82" t="s">
        <v>751</v>
      </c>
      <c r="AF38" s="79" t="b">
        <v>0</v>
      </c>
      <c r="AG38" s="79" t="s">
        <v>752</v>
      </c>
      <c r="AH38" s="79"/>
      <c r="AI38" s="82" t="s">
        <v>751</v>
      </c>
      <c r="AJ38" s="79" t="b">
        <v>0</v>
      </c>
      <c r="AK38" s="79">
        <v>1</v>
      </c>
      <c r="AL38" s="82" t="s">
        <v>747</v>
      </c>
      <c r="AM38" s="79" t="s">
        <v>768</v>
      </c>
      <c r="AN38" s="79" t="b">
        <v>0</v>
      </c>
      <c r="AO38" s="82" t="s">
        <v>747</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0</v>
      </c>
      <c r="BG38" s="49">
        <v>0</v>
      </c>
      <c r="BH38" s="48">
        <v>0</v>
      </c>
      <c r="BI38" s="49">
        <v>0</v>
      </c>
      <c r="BJ38" s="48">
        <v>27</v>
      </c>
      <c r="BK38" s="49">
        <v>100</v>
      </c>
      <c r="BL38" s="48">
        <v>27</v>
      </c>
    </row>
    <row r="39" spans="1:64" ht="15">
      <c r="A39" s="64" t="s">
        <v>239</v>
      </c>
      <c r="B39" s="64" t="s">
        <v>250</v>
      </c>
      <c r="C39" s="65" t="s">
        <v>1948</v>
      </c>
      <c r="D39" s="66">
        <v>3</v>
      </c>
      <c r="E39" s="67" t="s">
        <v>132</v>
      </c>
      <c r="F39" s="68">
        <v>35</v>
      </c>
      <c r="G39" s="65"/>
      <c r="H39" s="69"/>
      <c r="I39" s="70"/>
      <c r="J39" s="70"/>
      <c r="K39" s="34" t="s">
        <v>65</v>
      </c>
      <c r="L39" s="77">
        <v>39</v>
      </c>
      <c r="M39" s="77"/>
      <c r="N39" s="72"/>
      <c r="O39" s="79" t="s">
        <v>266</v>
      </c>
      <c r="P39" s="81">
        <v>43697.57662037037</v>
      </c>
      <c r="Q39" s="79" t="s">
        <v>295</v>
      </c>
      <c r="R39" s="79"/>
      <c r="S39" s="79"/>
      <c r="T39" s="79"/>
      <c r="U39" s="79"/>
      <c r="V39" s="84" t="s">
        <v>527</v>
      </c>
      <c r="W39" s="81">
        <v>43697.57662037037</v>
      </c>
      <c r="X39" s="84" t="s">
        <v>569</v>
      </c>
      <c r="Y39" s="79"/>
      <c r="Z39" s="79"/>
      <c r="AA39" s="82" t="s">
        <v>676</v>
      </c>
      <c r="AB39" s="79"/>
      <c r="AC39" s="79" t="b">
        <v>0</v>
      </c>
      <c r="AD39" s="79">
        <v>0</v>
      </c>
      <c r="AE39" s="82" t="s">
        <v>751</v>
      </c>
      <c r="AF39" s="79" t="b">
        <v>0</v>
      </c>
      <c r="AG39" s="79" t="s">
        <v>755</v>
      </c>
      <c r="AH39" s="79"/>
      <c r="AI39" s="82" t="s">
        <v>751</v>
      </c>
      <c r="AJ39" s="79" t="b">
        <v>0</v>
      </c>
      <c r="AK39" s="79">
        <v>2</v>
      </c>
      <c r="AL39" s="82" t="s">
        <v>748</v>
      </c>
      <c r="AM39" s="79" t="s">
        <v>763</v>
      </c>
      <c r="AN39" s="79" t="b">
        <v>0</v>
      </c>
      <c r="AO39" s="82" t="s">
        <v>748</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1</v>
      </c>
      <c r="BE39" s="49">
        <v>4.761904761904762</v>
      </c>
      <c r="BF39" s="48">
        <v>0</v>
      </c>
      <c r="BG39" s="49">
        <v>0</v>
      </c>
      <c r="BH39" s="48">
        <v>0</v>
      </c>
      <c r="BI39" s="49">
        <v>0</v>
      </c>
      <c r="BJ39" s="48">
        <v>20</v>
      </c>
      <c r="BK39" s="49">
        <v>95.23809523809524</v>
      </c>
      <c r="BL39" s="48">
        <v>21</v>
      </c>
    </row>
    <row r="40" spans="1:64" ht="15">
      <c r="A40" s="64" t="s">
        <v>240</v>
      </c>
      <c r="B40" s="64" t="s">
        <v>250</v>
      </c>
      <c r="C40" s="65" t="s">
        <v>1951</v>
      </c>
      <c r="D40" s="66">
        <v>4.4</v>
      </c>
      <c r="E40" s="67" t="s">
        <v>136</v>
      </c>
      <c r="F40" s="68">
        <v>30.4</v>
      </c>
      <c r="G40" s="65"/>
      <c r="H40" s="69"/>
      <c r="I40" s="70"/>
      <c r="J40" s="70"/>
      <c r="K40" s="34" t="s">
        <v>65</v>
      </c>
      <c r="L40" s="77">
        <v>40</v>
      </c>
      <c r="M40" s="77"/>
      <c r="N40" s="72"/>
      <c r="O40" s="79" t="s">
        <v>266</v>
      </c>
      <c r="P40" s="81">
        <v>43689.47935185185</v>
      </c>
      <c r="Q40" s="79" t="s">
        <v>296</v>
      </c>
      <c r="R40" s="79"/>
      <c r="S40" s="79"/>
      <c r="T40" s="79"/>
      <c r="U40" s="79"/>
      <c r="V40" s="84" t="s">
        <v>528</v>
      </c>
      <c r="W40" s="81">
        <v>43689.47935185185</v>
      </c>
      <c r="X40" s="84" t="s">
        <v>570</v>
      </c>
      <c r="Y40" s="79"/>
      <c r="Z40" s="79"/>
      <c r="AA40" s="82" t="s">
        <v>677</v>
      </c>
      <c r="AB40" s="79"/>
      <c r="AC40" s="79" t="b">
        <v>0</v>
      </c>
      <c r="AD40" s="79">
        <v>0</v>
      </c>
      <c r="AE40" s="82" t="s">
        <v>751</v>
      </c>
      <c r="AF40" s="79" t="b">
        <v>0</v>
      </c>
      <c r="AG40" s="79" t="s">
        <v>752</v>
      </c>
      <c r="AH40" s="79"/>
      <c r="AI40" s="82" t="s">
        <v>751</v>
      </c>
      <c r="AJ40" s="79" t="b">
        <v>0</v>
      </c>
      <c r="AK40" s="79">
        <v>1</v>
      </c>
      <c r="AL40" s="82" t="s">
        <v>745</v>
      </c>
      <c r="AM40" s="79" t="s">
        <v>763</v>
      </c>
      <c r="AN40" s="79" t="b">
        <v>0</v>
      </c>
      <c r="AO40" s="82" t="s">
        <v>745</v>
      </c>
      <c r="AP40" s="79" t="s">
        <v>176</v>
      </c>
      <c r="AQ40" s="79">
        <v>0</v>
      </c>
      <c r="AR40" s="79">
        <v>0</v>
      </c>
      <c r="AS40" s="79"/>
      <c r="AT40" s="79"/>
      <c r="AU40" s="79"/>
      <c r="AV40" s="79"/>
      <c r="AW40" s="79"/>
      <c r="AX40" s="79"/>
      <c r="AY40" s="79"/>
      <c r="AZ40" s="79"/>
      <c r="BA40">
        <v>2</v>
      </c>
      <c r="BB40" s="78" t="str">
        <f>REPLACE(INDEX(GroupVertices[Group],MATCH(Edges[[#This Row],[Vertex 1]],GroupVertices[Vertex],0)),1,1,"")</f>
        <v>2</v>
      </c>
      <c r="BC40" s="78" t="str">
        <f>REPLACE(INDEX(GroupVertices[Group],MATCH(Edges[[#This Row],[Vertex 2]],GroupVertices[Vertex],0)),1,1,"")</f>
        <v>2</v>
      </c>
      <c r="BD40" s="48">
        <v>1</v>
      </c>
      <c r="BE40" s="49">
        <v>5</v>
      </c>
      <c r="BF40" s="48">
        <v>0</v>
      </c>
      <c r="BG40" s="49">
        <v>0</v>
      </c>
      <c r="BH40" s="48">
        <v>0</v>
      </c>
      <c r="BI40" s="49">
        <v>0</v>
      </c>
      <c r="BJ40" s="48">
        <v>19</v>
      </c>
      <c r="BK40" s="49">
        <v>95</v>
      </c>
      <c r="BL40" s="48">
        <v>20</v>
      </c>
    </row>
    <row r="41" spans="1:64" ht="15">
      <c r="A41" s="64" t="s">
        <v>240</v>
      </c>
      <c r="B41" s="64" t="s">
        <v>250</v>
      </c>
      <c r="C41" s="65" t="s">
        <v>1951</v>
      </c>
      <c r="D41" s="66">
        <v>4.4</v>
      </c>
      <c r="E41" s="67" t="s">
        <v>136</v>
      </c>
      <c r="F41" s="68">
        <v>30.4</v>
      </c>
      <c r="G41" s="65"/>
      <c r="H41" s="69"/>
      <c r="I41" s="70"/>
      <c r="J41" s="70"/>
      <c r="K41" s="34" t="s">
        <v>65</v>
      </c>
      <c r="L41" s="77">
        <v>41</v>
      </c>
      <c r="M41" s="77"/>
      <c r="N41" s="72"/>
      <c r="O41" s="79" t="s">
        <v>266</v>
      </c>
      <c r="P41" s="81">
        <v>43697.654074074075</v>
      </c>
      <c r="Q41" s="79" t="s">
        <v>295</v>
      </c>
      <c r="R41" s="79"/>
      <c r="S41" s="79"/>
      <c r="T41" s="79"/>
      <c r="U41" s="79"/>
      <c r="V41" s="84" t="s">
        <v>528</v>
      </c>
      <c r="W41" s="81">
        <v>43697.654074074075</v>
      </c>
      <c r="X41" s="84" t="s">
        <v>571</v>
      </c>
      <c r="Y41" s="79"/>
      <c r="Z41" s="79"/>
      <c r="AA41" s="82" t="s">
        <v>678</v>
      </c>
      <c r="AB41" s="79"/>
      <c r="AC41" s="79" t="b">
        <v>0</v>
      </c>
      <c r="AD41" s="79">
        <v>0</v>
      </c>
      <c r="AE41" s="82" t="s">
        <v>751</v>
      </c>
      <c r="AF41" s="79" t="b">
        <v>0</v>
      </c>
      <c r="AG41" s="79" t="s">
        <v>755</v>
      </c>
      <c r="AH41" s="79"/>
      <c r="AI41" s="82" t="s">
        <v>751</v>
      </c>
      <c r="AJ41" s="79" t="b">
        <v>0</v>
      </c>
      <c r="AK41" s="79">
        <v>2</v>
      </c>
      <c r="AL41" s="82" t="s">
        <v>748</v>
      </c>
      <c r="AM41" s="79" t="s">
        <v>763</v>
      </c>
      <c r="AN41" s="79" t="b">
        <v>0</v>
      </c>
      <c r="AO41" s="82" t="s">
        <v>748</v>
      </c>
      <c r="AP41" s="79" t="s">
        <v>176</v>
      </c>
      <c r="AQ41" s="79">
        <v>0</v>
      </c>
      <c r="AR41" s="79">
        <v>0</v>
      </c>
      <c r="AS41" s="79"/>
      <c r="AT41" s="79"/>
      <c r="AU41" s="79"/>
      <c r="AV41" s="79"/>
      <c r="AW41" s="79"/>
      <c r="AX41" s="79"/>
      <c r="AY41" s="79"/>
      <c r="AZ41" s="79"/>
      <c r="BA41">
        <v>2</v>
      </c>
      <c r="BB41" s="78" t="str">
        <f>REPLACE(INDEX(GroupVertices[Group],MATCH(Edges[[#This Row],[Vertex 1]],GroupVertices[Vertex],0)),1,1,"")</f>
        <v>2</v>
      </c>
      <c r="BC41" s="78" t="str">
        <f>REPLACE(INDEX(GroupVertices[Group],MATCH(Edges[[#This Row],[Vertex 2]],GroupVertices[Vertex],0)),1,1,"")</f>
        <v>2</v>
      </c>
      <c r="BD41" s="48">
        <v>1</v>
      </c>
      <c r="BE41" s="49">
        <v>4.761904761904762</v>
      </c>
      <c r="BF41" s="48">
        <v>0</v>
      </c>
      <c r="BG41" s="49">
        <v>0</v>
      </c>
      <c r="BH41" s="48">
        <v>0</v>
      </c>
      <c r="BI41" s="49">
        <v>0</v>
      </c>
      <c r="BJ41" s="48">
        <v>20</v>
      </c>
      <c r="BK41" s="49">
        <v>95.23809523809524</v>
      </c>
      <c r="BL41" s="48">
        <v>21</v>
      </c>
    </row>
    <row r="42" spans="1:64" ht="15">
      <c r="A42" s="64" t="s">
        <v>241</v>
      </c>
      <c r="B42" s="64" t="s">
        <v>224</v>
      </c>
      <c r="C42" s="65" t="s">
        <v>1950</v>
      </c>
      <c r="D42" s="66">
        <v>5.8</v>
      </c>
      <c r="E42" s="67" t="s">
        <v>136</v>
      </c>
      <c r="F42" s="68">
        <v>25.8</v>
      </c>
      <c r="G42" s="65"/>
      <c r="H42" s="69"/>
      <c r="I42" s="70"/>
      <c r="J42" s="70"/>
      <c r="K42" s="34" t="s">
        <v>65</v>
      </c>
      <c r="L42" s="77">
        <v>42</v>
      </c>
      <c r="M42" s="77"/>
      <c r="N42" s="72"/>
      <c r="O42" s="79" t="s">
        <v>266</v>
      </c>
      <c r="P42" s="81">
        <v>43697.86209490741</v>
      </c>
      <c r="Q42" s="79" t="s">
        <v>297</v>
      </c>
      <c r="R42" s="79"/>
      <c r="S42" s="79"/>
      <c r="T42" s="79"/>
      <c r="U42" s="79"/>
      <c r="V42" s="84" t="s">
        <v>529</v>
      </c>
      <c r="W42" s="81">
        <v>43697.86209490741</v>
      </c>
      <c r="X42" s="84" t="s">
        <v>572</v>
      </c>
      <c r="Y42" s="79"/>
      <c r="Z42" s="79"/>
      <c r="AA42" s="82" t="s">
        <v>679</v>
      </c>
      <c r="AB42" s="79"/>
      <c r="AC42" s="79" t="b">
        <v>0</v>
      </c>
      <c r="AD42" s="79">
        <v>0</v>
      </c>
      <c r="AE42" s="82" t="s">
        <v>751</v>
      </c>
      <c r="AF42" s="79" t="b">
        <v>0</v>
      </c>
      <c r="AG42" s="79" t="s">
        <v>753</v>
      </c>
      <c r="AH42" s="79"/>
      <c r="AI42" s="82" t="s">
        <v>751</v>
      </c>
      <c r="AJ42" s="79" t="b">
        <v>0</v>
      </c>
      <c r="AK42" s="79">
        <v>1</v>
      </c>
      <c r="AL42" s="82" t="s">
        <v>656</v>
      </c>
      <c r="AM42" s="79" t="s">
        <v>769</v>
      </c>
      <c r="AN42" s="79" t="b">
        <v>0</v>
      </c>
      <c r="AO42" s="82" t="s">
        <v>656</v>
      </c>
      <c r="AP42" s="79" t="s">
        <v>176</v>
      </c>
      <c r="AQ42" s="79">
        <v>0</v>
      </c>
      <c r="AR42" s="79">
        <v>0</v>
      </c>
      <c r="AS42" s="79"/>
      <c r="AT42" s="79"/>
      <c r="AU42" s="79"/>
      <c r="AV42" s="79"/>
      <c r="AW42" s="79"/>
      <c r="AX42" s="79"/>
      <c r="AY42" s="79"/>
      <c r="AZ42" s="79"/>
      <c r="BA42">
        <v>3</v>
      </c>
      <c r="BB42" s="78" t="str">
        <f>REPLACE(INDEX(GroupVertices[Group],MATCH(Edges[[#This Row],[Vertex 1]],GroupVertices[Vertex],0)),1,1,"")</f>
        <v>4</v>
      </c>
      <c r="BC42" s="78" t="str">
        <f>REPLACE(INDEX(GroupVertices[Group],MATCH(Edges[[#This Row],[Vertex 2]],GroupVertices[Vertex],0)),1,1,"")</f>
        <v>4</v>
      </c>
      <c r="BD42" s="48">
        <v>0</v>
      </c>
      <c r="BE42" s="49">
        <v>0</v>
      </c>
      <c r="BF42" s="48">
        <v>1</v>
      </c>
      <c r="BG42" s="49">
        <v>5.882352941176471</v>
      </c>
      <c r="BH42" s="48">
        <v>0</v>
      </c>
      <c r="BI42" s="49">
        <v>0</v>
      </c>
      <c r="BJ42" s="48">
        <v>16</v>
      </c>
      <c r="BK42" s="49">
        <v>94.11764705882354</v>
      </c>
      <c r="BL42" s="48">
        <v>17</v>
      </c>
    </row>
    <row r="43" spans="1:64" ht="15">
      <c r="A43" s="64" t="s">
        <v>241</v>
      </c>
      <c r="B43" s="64" t="s">
        <v>224</v>
      </c>
      <c r="C43" s="65" t="s">
        <v>1950</v>
      </c>
      <c r="D43" s="66">
        <v>5.8</v>
      </c>
      <c r="E43" s="67" t="s">
        <v>136</v>
      </c>
      <c r="F43" s="68">
        <v>25.8</v>
      </c>
      <c r="G43" s="65"/>
      <c r="H43" s="69"/>
      <c r="I43" s="70"/>
      <c r="J43" s="70"/>
      <c r="K43" s="34" t="s">
        <v>65</v>
      </c>
      <c r="L43" s="77">
        <v>43</v>
      </c>
      <c r="M43" s="77"/>
      <c r="N43" s="72"/>
      <c r="O43" s="79" t="s">
        <v>266</v>
      </c>
      <c r="P43" s="81">
        <v>43697.86224537037</v>
      </c>
      <c r="Q43" s="79" t="s">
        <v>298</v>
      </c>
      <c r="R43" s="84" t="s">
        <v>375</v>
      </c>
      <c r="S43" s="79" t="s">
        <v>446</v>
      </c>
      <c r="T43" s="79" t="s">
        <v>462</v>
      </c>
      <c r="U43" s="79"/>
      <c r="V43" s="84" t="s">
        <v>529</v>
      </c>
      <c r="W43" s="81">
        <v>43697.86224537037</v>
      </c>
      <c r="X43" s="84" t="s">
        <v>573</v>
      </c>
      <c r="Y43" s="79"/>
      <c r="Z43" s="79"/>
      <c r="AA43" s="82" t="s">
        <v>680</v>
      </c>
      <c r="AB43" s="79"/>
      <c r="AC43" s="79" t="b">
        <v>0</v>
      </c>
      <c r="AD43" s="79">
        <v>0</v>
      </c>
      <c r="AE43" s="82" t="s">
        <v>751</v>
      </c>
      <c r="AF43" s="79" t="b">
        <v>0</v>
      </c>
      <c r="AG43" s="79" t="s">
        <v>753</v>
      </c>
      <c r="AH43" s="79"/>
      <c r="AI43" s="82" t="s">
        <v>751</v>
      </c>
      <c r="AJ43" s="79" t="b">
        <v>0</v>
      </c>
      <c r="AK43" s="79">
        <v>2</v>
      </c>
      <c r="AL43" s="82" t="s">
        <v>659</v>
      </c>
      <c r="AM43" s="79" t="s">
        <v>769</v>
      </c>
      <c r="AN43" s="79" t="b">
        <v>0</v>
      </c>
      <c r="AO43" s="82" t="s">
        <v>659</v>
      </c>
      <c r="AP43" s="79" t="s">
        <v>176</v>
      </c>
      <c r="AQ43" s="79">
        <v>0</v>
      </c>
      <c r="AR43" s="79">
        <v>0</v>
      </c>
      <c r="AS43" s="79"/>
      <c r="AT43" s="79"/>
      <c r="AU43" s="79"/>
      <c r="AV43" s="79"/>
      <c r="AW43" s="79"/>
      <c r="AX43" s="79"/>
      <c r="AY43" s="79"/>
      <c r="AZ43" s="79"/>
      <c r="BA43">
        <v>3</v>
      </c>
      <c r="BB43" s="78" t="str">
        <f>REPLACE(INDEX(GroupVertices[Group],MATCH(Edges[[#This Row],[Vertex 1]],GroupVertices[Vertex],0)),1,1,"")</f>
        <v>4</v>
      </c>
      <c r="BC43" s="78" t="str">
        <f>REPLACE(INDEX(GroupVertices[Group],MATCH(Edges[[#This Row],[Vertex 2]],GroupVertices[Vertex],0)),1,1,"")</f>
        <v>4</v>
      </c>
      <c r="BD43" s="48">
        <v>0</v>
      </c>
      <c r="BE43" s="49">
        <v>0</v>
      </c>
      <c r="BF43" s="48">
        <v>0</v>
      </c>
      <c r="BG43" s="49">
        <v>0</v>
      </c>
      <c r="BH43" s="48">
        <v>0</v>
      </c>
      <c r="BI43" s="49">
        <v>0</v>
      </c>
      <c r="BJ43" s="48">
        <v>15</v>
      </c>
      <c r="BK43" s="49">
        <v>100</v>
      </c>
      <c r="BL43" s="48">
        <v>15</v>
      </c>
    </row>
    <row r="44" spans="1:64" ht="15">
      <c r="A44" s="64" t="s">
        <v>241</v>
      </c>
      <c r="B44" s="64" t="s">
        <v>224</v>
      </c>
      <c r="C44" s="65" t="s">
        <v>1950</v>
      </c>
      <c r="D44" s="66">
        <v>5.8</v>
      </c>
      <c r="E44" s="67" t="s">
        <v>136</v>
      </c>
      <c r="F44" s="68">
        <v>25.8</v>
      </c>
      <c r="G44" s="65"/>
      <c r="H44" s="69"/>
      <c r="I44" s="70"/>
      <c r="J44" s="70"/>
      <c r="K44" s="34" t="s">
        <v>65</v>
      </c>
      <c r="L44" s="77">
        <v>44</v>
      </c>
      <c r="M44" s="77"/>
      <c r="N44" s="72"/>
      <c r="O44" s="79" t="s">
        <v>266</v>
      </c>
      <c r="P44" s="81">
        <v>43697.86237268519</v>
      </c>
      <c r="Q44" s="79" t="s">
        <v>299</v>
      </c>
      <c r="R44" s="79"/>
      <c r="S44" s="79"/>
      <c r="T44" s="79" t="s">
        <v>471</v>
      </c>
      <c r="U44" s="79"/>
      <c r="V44" s="84" t="s">
        <v>529</v>
      </c>
      <c r="W44" s="81">
        <v>43697.86237268519</v>
      </c>
      <c r="X44" s="84" t="s">
        <v>574</v>
      </c>
      <c r="Y44" s="79"/>
      <c r="Z44" s="79"/>
      <c r="AA44" s="82" t="s">
        <v>681</v>
      </c>
      <c r="AB44" s="79"/>
      <c r="AC44" s="79" t="b">
        <v>0</v>
      </c>
      <c r="AD44" s="79">
        <v>0</v>
      </c>
      <c r="AE44" s="82" t="s">
        <v>751</v>
      </c>
      <c r="AF44" s="79" t="b">
        <v>0</v>
      </c>
      <c r="AG44" s="79" t="s">
        <v>753</v>
      </c>
      <c r="AH44" s="79"/>
      <c r="AI44" s="82" t="s">
        <v>751</v>
      </c>
      <c r="AJ44" s="79" t="b">
        <v>0</v>
      </c>
      <c r="AK44" s="79">
        <v>1</v>
      </c>
      <c r="AL44" s="82" t="s">
        <v>657</v>
      </c>
      <c r="AM44" s="79" t="s">
        <v>769</v>
      </c>
      <c r="AN44" s="79" t="b">
        <v>0</v>
      </c>
      <c r="AO44" s="82" t="s">
        <v>657</v>
      </c>
      <c r="AP44" s="79" t="s">
        <v>176</v>
      </c>
      <c r="AQ44" s="79">
        <v>0</v>
      </c>
      <c r="AR44" s="79">
        <v>0</v>
      </c>
      <c r="AS44" s="79"/>
      <c r="AT44" s="79"/>
      <c r="AU44" s="79"/>
      <c r="AV44" s="79"/>
      <c r="AW44" s="79"/>
      <c r="AX44" s="79"/>
      <c r="AY44" s="79"/>
      <c r="AZ44" s="79"/>
      <c r="BA44">
        <v>3</v>
      </c>
      <c r="BB44" s="78" t="str">
        <f>REPLACE(INDEX(GroupVertices[Group],MATCH(Edges[[#This Row],[Vertex 1]],GroupVertices[Vertex],0)),1,1,"")</f>
        <v>4</v>
      </c>
      <c r="BC44" s="78" t="str">
        <f>REPLACE(INDEX(GroupVertices[Group],MATCH(Edges[[#This Row],[Vertex 2]],GroupVertices[Vertex],0)),1,1,"")</f>
        <v>4</v>
      </c>
      <c r="BD44" s="48">
        <v>2</v>
      </c>
      <c r="BE44" s="49">
        <v>9.090909090909092</v>
      </c>
      <c r="BF44" s="48">
        <v>0</v>
      </c>
      <c r="BG44" s="49">
        <v>0</v>
      </c>
      <c r="BH44" s="48">
        <v>0</v>
      </c>
      <c r="BI44" s="49">
        <v>0</v>
      </c>
      <c r="BJ44" s="48">
        <v>20</v>
      </c>
      <c r="BK44" s="49">
        <v>90.9090909090909</v>
      </c>
      <c r="BL44" s="48">
        <v>22</v>
      </c>
    </row>
    <row r="45" spans="1:64" ht="15">
      <c r="A45" s="64" t="s">
        <v>242</v>
      </c>
      <c r="B45" s="64" t="s">
        <v>256</v>
      </c>
      <c r="C45" s="65" t="s">
        <v>1948</v>
      </c>
      <c r="D45" s="66">
        <v>3</v>
      </c>
      <c r="E45" s="67" t="s">
        <v>132</v>
      </c>
      <c r="F45" s="68">
        <v>35</v>
      </c>
      <c r="G45" s="65"/>
      <c r="H45" s="69"/>
      <c r="I45" s="70"/>
      <c r="J45" s="70"/>
      <c r="K45" s="34" t="s">
        <v>65</v>
      </c>
      <c r="L45" s="77">
        <v>45</v>
      </c>
      <c r="M45" s="77"/>
      <c r="N45" s="72"/>
      <c r="O45" s="79" t="s">
        <v>266</v>
      </c>
      <c r="P45" s="81">
        <v>43698.25633101852</v>
      </c>
      <c r="Q45" s="79" t="s">
        <v>300</v>
      </c>
      <c r="R45" s="84" t="s">
        <v>374</v>
      </c>
      <c r="S45" s="79" t="s">
        <v>446</v>
      </c>
      <c r="T45" s="79" t="s">
        <v>461</v>
      </c>
      <c r="U45" s="79"/>
      <c r="V45" s="84" t="s">
        <v>530</v>
      </c>
      <c r="W45" s="81">
        <v>43698.25633101852</v>
      </c>
      <c r="X45" s="84" t="s">
        <v>575</v>
      </c>
      <c r="Y45" s="79"/>
      <c r="Z45" s="79"/>
      <c r="AA45" s="82" t="s">
        <v>682</v>
      </c>
      <c r="AB45" s="79"/>
      <c r="AC45" s="79" t="b">
        <v>0</v>
      </c>
      <c r="AD45" s="79">
        <v>0</v>
      </c>
      <c r="AE45" s="82" t="s">
        <v>751</v>
      </c>
      <c r="AF45" s="79" t="b">
        <v>0</v>
      </c>
      <c r="AG45" s="79" t="s">
        <v>753</v>
      </c>
      <c r="AH45" s="79"/>
      <c r="AI45" s="82" t="s">
        <v>751</v>
      </c>
      <c r="AJ45" s="79" t="b">
        <v>0</v>
      </c>
      <c r="AK45" s="79">
        <v>2</v>
      </c>
      <c r="AL45" s="82" t="s">
        <v>658</v>
      </c>
      <c r="AM45" s="79" t="s">
        <v>769</v>
      </c>
      <c r="AN45" s="79" t="b">
        <v>0</v>
      </c>
      <c r="AO45" s="82" t="s">
        <v>658</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14</v>
      </c>
      <c r="BK45" s="49">
        <v>100</v>
      </c>
      <c r="BL45" s="48">
        <v>14</v>
      </c>
    </row>
    <row r="46" spans="1:64" ht="15">
      <c r="A46" s="64" t="s">
        <v>242</v>
      </c>
      <c r="B46" s="64" t="s">
        <v>224</v>
      </c>
      <c r="C46" s="65" t="s">
        <v>1951</v>
      </c>
      <c r="D46" s="66">
        <v>4.4</v>
      </c>
      <c r="E46" s="67" t="s">
        <v>136</v>
      </c>
      <c r="F46" s="68">
        <v>30.4</v>
      </c>
      <c r="G46" s="65"/>
      <c r="H46" s="69"/>
      <c r="I46" s="70"/>
      <c r="J46" s="70"/>
      <c r="K46" s="34" t="s">
        <v>65</v>
      </c>
      <c r="L46" s="77">
        <v>46</v>
      </c>
      <c r="M46" s="77"/>
      <c r="N46" s="72"/>
      <c r="O46" s="79" t="s">
        <v>266</v>
      </c>
      <c r="P46" s="81">
        <v>43698.25628472222</v>
      </c>
      <c r="Q46" s="79" t="s">
        <v>298</v>
      </c>
      <c r="R46" s="84" t="s">
        <v>375</v>
      </c>
      <c r="S46" s="79" t="s">
        <v>446</v>
      </c>
      <c r="T46" s="79" t="s">
        <v>462</v>
      </c>
      <c r="U46" s="79"/>
      <c r="V46" s="84" t="s">
        <v>530</v>
      </c>
      <c r="W46" s="81">
        <v>43698.25628472222</v>
      </c>
      <c r="X46" s="84" t="s">
        <v>576</v>
      </c>
      <c r="Y46" s="79"/>
      <c r="Z46" s="79"/>
      <c r="AA46" s="82" t="s">
        <v>683</v>
      </c>
      <c r="AB46" s="79"/>
      <c r="AC46" s="79" t="b">
        <v>0</v>
      </c>
      <c r="AD46" s="79">
        <v>0</v>
      </c>
      <c r="AE46" s="82" t="s">
        <v>751</v>
      </c>
      <c r="AF46" s="79" t="b">
        <v>0</v>
      </c>
      <c r="AG46" s="79" t="s">
        <v>753</v>
      </c>
      <c r="AH46" s="79"/>
      <c r="AI46" s="82" t="s">
        <v>751</v>
      </c>
      <c r="AJ46" s="79" t="b">
        <v>0</v>
      </c>
      <c r="AK46" s="79">
        <v>2</v>
      </c>
      <c r="AL46" s="82" t="s">
        <v>659</v>
      </c>
      <c r="AM46" s="79" t="s">
        <v>769</v>
      </c>
      <c r="AN46" s="79" t="b">
        <v>0</v>
      </c>
      <c r="AO46" s="82" t="s">
        <v>659</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15</v>
      </c>
      <c r="BK46" s="49">
        <v>100</v>
      </c>
      <c r="BL46" s="48">
        <v>15</v>
      </c>
    </row>
    <row r="47" spans="1:64" ht="15">
      <c r="A47" s="64" t="s">
        <v>242</v>
      </c>
      <c r="B47" s="64" t="s">
        <v>224</v>
      </c>
      <c r="C47" s="65" t="s">
        <v>1951</v>
      </c>
      <c r="D47" s="66">
        <v>4.4</v>
      </c>
      <c r="E47" s="67" t="s">
        <v>136</v>
      </c>
      <c r="F47" s="68">
        <v>30.4</v>
      </c>
      <c r="G47" s="65"/>
      <c r="H47" s="69"/>
      <c r="I47" s="70"/>
      <c r="J47" s="70"/>
      <c r="K47" s="34" t="s">
        <v>65</v>
      </c>
      <c r="L47" s="77">
        <v>47</v>
      </c>
      <c r="M47" s="77"/>
      <c r="N47" s="72"/>
      <c r="O47" s="79" t="s">
        <v>266</v>
      </c>
      <c r="P47" s="81">
        <v>43698.25633101852</v>
      </c>
      <c r="Q47" s="79" t="s">
        <v>300</v>
      </c>
      <c r="R47" s="84" t="s">
        <v>374</v>
      </c>
      <c r="S47" s="79" t="s">
        <v>446</v>
      </c>
      <c r="T47" s="79" t="s">
        <v>461</v>
      </c>
      <c r="U47" s="79"/>
      <c r="V47" s="84" t="s">
        <v>530</v>
      </c>
      <c r="W47" s="81">
        <v>43698.25633101852</v>
      </c>
      <c r="X47" s="84" t="s">
        <v>575</v>
      </c>
      <c r="Y47" s="79"/>
      <c r="Z47" s="79"/>
      <c r="AA47" s="82" t="s">
        <v>682</v>
      </c>
      <c r="AB47" s="79"/>
      <c r="AC47" s="79" t="b">
        <v>0</v>
      </c>
      <c r="AD47" s="79">
        <v>0</v>
      </c>
      <c r="AE47" s="82" t="s">
        <v>751</v>
      </c>
      <c r="AF47" s="79" t="b">
        <v>0</v>
      </c>
      <c r="AG47" s="79" t="s">
        <v>753</v>
      </c>
      <c r="AH47" s="79"/>
      <c r="AI47" s="82" t="s">
        <v>751</v>
      </c>
      <c r="AJ47" s="79" t="b">
        <v>0</v>
      </c>
      <c r="AK47" s="79">
        <v>2</v>
      </c>
      <c r="AL47" s="82" t="s">
        <v>658</v>
      </c>
      <c r="AM47" s="79" t="s">
        <v>769</v>
      </c>
      <c r="AN47" s="79" t="b">
        <v>0</v>
      </c>
      <c r="AO47" s="82" t="s">
        <v>658</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243</v>
      </c>
      <c r="B48" s="64" t="s">
        <v>244</v>
      </c>
      <c r="C48" s="65" t="s">
        <v>1948</v>
      </c>
      <c r="D48" s="66">
        <v>3</v>
      </c>
      <c r="E48" s="67" t="s">
        <v>132</v>
      </c>
      <c r="F48" s="68">
        <v>35</v>
      </c>
      <c r="G48" s="65"/>
      <c r="H48" s="69"/>
      <c r="I48" s="70"/>
      <c r="J48" s="70"/>
      <c r="K48" s="34" t="s">
        <v>66</v>
      </c>
      <c r="L48" s="77">
        <v>48</v>
      </c>
      <c r="M48" s="77"/>
      <c r="N48" s="72"/>
      <c r="O48" s="79" t="s">
        <v>266</v>
      </c>
      <c r="P48" s="81">
        <v>43698.364583333336</v>
      </c>
      <c r="Q48" s="79" t="s">
        <v>301</v>
      </c>
      <c r="R48" s="84" t="s">
        <v>383</v>
      </c>
      <c r="S48" s="79" t="s">
        <v>450</v>
      </c>
      <c r="T48" s="79" t="s">
        <v>472</v>
      </c>
      <c r="U48" s="84" t="s">
        <v>495</v>
      </c>
      <c r="V48" s="84" t="s">
        <v>495</v>
      </c>
      <c r="W48" s="81">
        <v>43698.364583333336</v>
      </c>
      <c r="X48" s="84" t="s">
        <v>577</v>
      </c>
      <c r="Y48" s="79"/>
      <c r="Z48" s="79"/>
      <c r="AA48" s="82" t="s">
        <v>684</v>
      </c>
      <c r="AB48" s="79"/>
      <c r="AC48" s="79" t="b">
        <v>0</v>
      </c>
      <c r="AD48" s="79">
        <v>2</v>
      </c>
      <c r="AE48" s="82" t="s">
        <v>751</v>
      </c>
      <c r="AF48" s="79" t="b">
        <v>0</v>
      </c>
      <c r="AG48" s="79" t="s">
        <v>753</v>
      </c>
      <c r="AH48" s="79"/>
      <c r="AI48" s="82" t="s">
        <v>751</v>
      </c>
      <c r="AJ48" s="79" t="b">
        <v>0</v>
      </c>
      <c r="AK48" s="79">
        <v>1</v>
      </c>
      <c r="AL48" s="82" t="s">
        <v>751</v>
      </c>
      <c r="AM48" s="79" t="s">
        <v>758</v>
      </c>
      <c r="AN48" s="79" t="b">
        <v>0</v>
      </c>
      <c r="AO48" s="82" t="s">
        <v>684</v>
      </c>
      <c r="AP48" s="79" t="s">
        <v>176</v>
      </c>
      <c r="AQ48" s="79">
        <v>0</v>
      </c>
      <c r="AR48" s="79">
        <v>0</v>
      </c>
      <c r="AS48" s="79"/>
      <c r="AT48" s="79"/>
      <c r="AU48" s="79"/>
      <c r="AV48" s="79"/>
      <c r="AW48" s="79"/>
      <c r="AX48" s="79"/>
      <c r="AY48" s="79"/>
      <c r="AZ48" s="79"/>
      <c r="BA48">
        <v>1</v>
      </c>
      <c r="BB48" s="78" t="str">
        <f>REPLACE(INDEX(GroupVertices[Group],MATCH(Edges[[#This Row],[Vertex 1]],GroupVertices[Vertex],0)),1,1,"")</f>
        <v>10</v>
      </c>
      <c r="BC48" s="78" t="str">
        <f>REPLACE(INDEX(GroupVertices[Group],MATCH(Edges[[#This Row],[Vertex 2]],GroupVertices[Vertex],0)),1,1,"")</f>
        <v>10</v>
      </c>
      <c r="BD48" s="48">
        <v>0</v>
      </c>
      <c r="BE48" s="49">
        <v>0</v>
      </c>
      <c r="BF48" s="48">
        <v>0</v>
      </c>
      <c r="BG48" s="49">
        <v>0</v>
      </c>
      <c r="BH48" s="48">
        <v>0</v>
      </c>
      <c r="BI48" s="49">
        <v>0</v>
      </c>
      <c r="BJ48" s="48">
        <v>23</v>
      </c>
      <c r="BK48" s="49">
        <v>100</v>
      </c>
      <c r="BL48" s="48">
        <v>23</v>
      </c>
    </row>
    <row r="49" spans="1:64" ht="15">
      <c r="A49" s="64" t="s">
        <v>244</v>
      </c>
      <c r="B49" s="64" t="s">
        <v>243</v>
      </c>
      <c r="C49" s="65" t="s">
        <v>1948</v>
      </c>
      <c r="D49" s="66">
        <v>3</v>
      </c>
      <c r="E49" s="67" t="s">
        <v>132</v>
      </c>
      <c r="F49" s="68">
        <v>35</v>
      </c>
      <c r="G49" s="65"/>
      <c r="H49" s="69"/>
      <c r="I49" s="70"/>
      <c r="J49" s="70"/>
      <c r="K49" s="34" t="s">
        <v>66</v>
      </c>
      <c r="L49" s="77">
        <v>49</v>
      </c>
      <c r="M49" s="77"/>
      <c r="N49" s="72"/>
      <c r="O49" s="79" t="s">
        <v>266</v>
      </c>
      <c r="P49" s="81">
        <v>43698.388819444444</v>
      </c>
      <c r="Q49" s="79" t="s">
        <v>302</v>
      </c>
      <c r="R49" s="79"/>
      <c r="S49" s="79"/>
      <c r="T49" s="79"/>
      <c r="U49" s="79"/>
      <c r="V49" s="84" t="s">
        <v>531</v>
      </c>
      <c r="W49" s="81">
        <v>43698.388819444444</v>
      </c>
      <c r="X49" s="84" t="s">
        <v>578</v>
      </c>
      <c r="Y49" s="79"/>
      <c r="Z49" s="79"/>
      <c r="AA49" s="82" t="s">
        <v>685</v>
      </c>
      <c r="AB49" s="79"/>
      <c r="AC49" s="79" t="b">
        <v>0</v>
      </c>
      <c r="AD49" s="79">
        <v>0</v>
      </c>
      <c r="AE49" s="82" t="s">
        <v>751</v>
      </c>
      <c r="AF49" s="79" t="b">
        <v>0</v>
      </c>
      <c r="AG49" s="79" t="s">
        <v>753</v>
      </c>
      <c r="AH49" s="79"/>
      <c r="AI49" s="82" t="s">
        <v>751</v>
      </c>
      <c r="AJ49" s="79" t="b">
        <v>0</v>
      </c>
      <c r="AK49" s="79">
        <v>1</v>
      </c>
      <c r="AL49" s="82" t="s">
        <v>684</v>
      </c>
      <c r="AM49" s="79" t="s">
        <v>759</v>
      </c>
      <c r="AN49" s="79" t="b">
        <v>0</v>
      </c>
      <c r="AO49" s="82" t="s">
        <v>684</v>
      </c>
      <c r="AP49" s="79" t="s">
        <v>176</v>
      </c>
      <c r="AQ49" s="79">
        <v>0</v>
      </c>
      <c r="AR49" s="79">
        <v>0</v>
      </c>
      <c r="AS49" s="79"/>
      <c r="AT49" s="79"/>
      <c r="AU49" s="79"/>
      <c r="AV49" s="79"/>
      <c r="AW49" s="79"/>
      <c r="AX49" s="79"/>
      <c r="AY49" s="79"/>
      <c r="AZ49" s="79"/>
      <c r="BA49">
        <v>1</v>
      </c>
      <c r="BB49" s="78" t="str">
        <f>REPLACE(INDEX(GroupVertices[Group],MATCH(Edges[[#This Row],[Vertex 1]],GroupVertices[Vertex],0)),1,1,"")</f>
        <v>10</v>
      </c>
      <c r="BC49" s="78" t="str">
        <f>REPLACE(INDEX(GroupVertices[Group],MATCH(Edges[[#This Row],[Vertex 2]],GroupVertices[Vertex],0)),1,1,"")</f>
        <v>10</v>
      </c>
      <c r="BD49" s="48">
        <v>0</v>
      </c>
      <c r="BE49" s="49">
        <v>0</v>
      </c>
      <c r="BF49" s="48">
        <v>0</v>
      </c>
      <c r="BG49" s="49">
        <v>0</v>
      </c>
      <c r="BH49" s="48">
        <v>0</v>
      </c>
      <c r="BI49" s="49">
        <v>0</v>
      </c>
      <c r="BJ49" s="48">
        <v>18</v>
      </c>
      <c r="BK49" s="49">
        <v>100</v>
      </c>
      <c r="BL49" s="48">
        <v>18</v>
      </c>
    </row>
    <row r="50" spans="1:64" ht="15">
      <c r="A50" s="64" t="s">
        <v>245</v>
      </c>
      <c r="B50" s="64" t="s">
        <v>250</v>
      </c>
      <c r="C50" s="65" t="s">
        <v>1948</v>
      </c>
      <c r="D50" s="66">
        <v>3</v>
      </c>
      <c r="E50" s="67" t="s">
        <v>132</v>
      </c>
      <c r="F50" s="68">
        <v>35</v>
      </c>
      <c r="G50" s="65"/>
      <c r="H50" s="69"/>
      <c r="I50" s="70"/>
      <c r="J50" s="70"/>
      <c r="K50" s="34" t="s">
        <v>65</v>
      </c>
      <c r="L50" s="77">
        <v>50</v>
      </c>
      <c r="M50" s="77"/>
      <c r="N50" s="72"/>
      <c r="O50" s="79" t="s">
        <v>266</v>
      </c>
      <c r="P50" s="81">
        <v>43698.58928240741</v>
      </c>
      <c r="Q50" s="79" t="s">
        <v>303</v>
      </c>
      <c r="R50" s="79"/>
      <c r="S50" s="79"/>
      <c r="T50" s="79"/>
      <c r="U50" s="79"/>
      <c r="V50" s="84" t="s">
        <v>532</v>
      </c>
      <c r="W50" s="81">
        <v>43698.58928240741</v>
      </c>
      <c r="X50" s="84" t="s">
        <v>579</v>
      </c>
      <c r="Y50" s="79"/>
      <c r="Z50" s="79"/>
      <c r="AA50" s="82" t="s">
        <v>686</v>
      </c>
      <c r="AB50" s="79"/>
      <c r="AC50" s="79" t="b">
        <v>0</v>
      </c>
      <c r="AD50" s="79">
        <v>0</v>
      </c>
      <c r="AE50" s="82" t="s">
        <v>751</v>
      </c>
      <c r="AF50" s="79" t="b">
        <v>0</v>
      </c>
      <c r="AG50" s="79" t="s">
        <v>752</v>
      </c>
      <c r="AH50" s="79"/>
      <c r="AI50" s="82" t="s">
        <v>751</v>
      </c>
      <c r="AJ50" s="79" t="b">
        <v>0</v>
      </c>
      <c r="AK50" s="79">
        <v>0</v>
      </c>
      <c r="AL50" s="82" t="s">
        <v>749</v>
      </c>
      <c r="AM50" s="79" t="s">
        <v>763</v>
      </c>
      <c r="AN50" s="79" t="b">
        <v>0</v>
      </c>
      <c r="AO50" s="82" t="s">
        <v>749</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20</v>
      </c>
      <c r="BK50" s="49">
        <v>100</v>
      </c>
      <c r="BL50" s="48">
        <v>20</v>
      </c>
    </row>
    <row r="51" spans="1:64" ht="15">
      <c r="A51" s="64" t="s">
        <v>246</v>
      </c>
      <c r="B51" s="64" t="s">
        <v>257</v>
      </c>
      <c r="C51" s="65" t="s">
        <v>1948</v>
      </c>
      <c r="D51" s="66">
        <v>3</v>
      </c>
      <c r="E51" s="67" t="s">
        <v>132</v>
      </c>
      <c r="F51" s="68">
        <v>35</v>
      </c>
      <c r="G51" s="65"/>
      <c r="H51" s="69"/>
      <c r="I51" s="70"/>
      <c r="J51" s="70"/>
      <c r="K51" s="34" t="s">
        <v>65</v>
      </c>
      <c r="L51" s="77">
        <v>51</v>
      </c>
      <c r="M51" s="77"/>
      <c r="N51" s="72"/>
      <c r="O51" s="79" t="s">
        <v>266</v>
      </c>
      <c r="P51" s="81">
        <v>43698.66679398148</v>
      </c>
      <c r="Q51" s="79" t="s">
        <v>304</v>
      </c>
      <c r="R51" s="84" t="s">
        <v>384</v>
      </c>
      <c r="S51" s="79" t="s">
        <v>451</v>
      </c>
      <c r="T51" s="79" t="s">
        <v>473</v>
      </c>
      <c r="U51" s="84" t="s">
        <v>496</v>
      </c>
      <c r="V51" s="84" t="s">
        <v>496</v>
      </c>
      <c r="W51" s="81">
        <v>43698.66679398148</v>
      </c>
      <c r="X51" s="84" t="s">
        <v>580</v>
      </c>
      <c r="Y51" s="79"/>
      <c r="Z51" s="79"/>
      <c r="AA51" s="82" t="s">
        <v>687</v>
      </c>
      <c r="AB51" s="79"/>
      <c r="AC51" s="79" t="b">
        <v>0</v>
      </c>
      <c r="AD51" s="79">
        <v>0</v>
      </c>
      <c r="AE51" s="82" t="s">
        <v>751</v>
      </c>
      <c r="AF51" s="79" t="b">
        <v>0</v>
      </c>
      <c r="AG51" s="79" t="s">
        <v>752</v>
      </c>
      <c r="AH51" s="79"/>
      <c r="AI51" s="82" t="s">
        <v>751</v>
      </c>
      <c r="AJ51" s="79" t="b">
        <v>0</v>
      </c>
      <c r="AK51" s="79">
        <v>0</v>
      </c>
      <c r="AL51" s="82" t="s">
        <v>751</v>
      </c>
      <c r="AM51" s="79" t="s">
        <v>770</v>
      </c>
      <c r="AN51" s="79" t="b">
        <v>0</v>
      </c>
      <c r="AO51" s="82" t="s">
        <v>687</v>
      </c>
      <c r="AP51" s="79" t="s">
        <v>176</v>
      </c>
      <c r="AQ51" s="79">
        <v>0</v>
      </c>
      <c r="AR51" s="79">
        <v>0</v>
      </c>
      <c r="AS51" s="79"/>
      <c r="AT51" s="79"/>
      <c r="AU51" s="79"/>
      <c r="AV51" s="79"/>
      <c r="AW51" s="79"/>
      <c r="AX51" s="79"/>
      <c r="AY51" s="79"/>
      <c r="AZ51" s="79"/>
      <c r="BA51">
        <v>1</v>
      </c>
      <c r="BB51" s="78" t="str">
        <f>REPLACE(INDEX(GroupVertices[Group],MATCH(Edges[[#This Row],[Vertex 1]],GroupVertices[Vertex],0)),1,1,"")</f>
        <v>7</v>
      </c>
      <c r="BC51" s="78" t="str">
        <f>REPLACE(INDEX(GroupVertices[Group],MATCH(Edges[[#This Row],[Vertex 2]],GroupVertices[Vertex],0)),1,1,"")</f>
        <v>7</v>
      </c>
      <c r="BD51" s="48">
        <v>0</v>
      </c>
      <c r="BE51" s="49">
        <v>0</v>
      </c>
      <c r="BF51" s="48">
        <v>1</v>
      </c>
      <c r="BG51" s="49">
        <v>3.225806451612903</v>
      </c>
      <c r="BH51" s="48">
        <v>0</v>
      </c>
      <c r="BI51" s="49">
        <v>0</v>
      </c>
      <c r="BJ51" s="48">
        <v>30</v>
      </c>
      <c r="BK51" s="49">
        <v>96.7741935483871</v>
      </c>
      <c r="BL51" s="48">
        <v>31</v>
      </c>
    </row>
    <row r="52" spans="1:64" ht="15">
      <c r="A52" s="64" t="s">
        <v>246</v>
      </c>
      <c r="B52" s="64" t="s">
        <v>246</v>
      </c>
      <c r="C52" s="65" t="s">
        <v>1948</v>
      </c>
      <c r="D52" s="66">
        <v>3</v>
      </c>
      <c r="E52" s="67" t="s">
        <v>132</v>
      </c>
      <c r="F52" s="68">
        <v>35</v>
      </c>
      <c r="G52" s="65"/>
      <c r="H52" s="69"/>
      <c r="I52" s="70"/>
      <c r="J52" s="70"/>
      <c r="K52" s="34" t="s">
        <v>65</v>
      </c>
      <c r="L52" s="77">
        <v>52</v>
      </c>
      <c r="M52" s="77"/>
      <c r="N52" s="72"/>
      <c r="O52" s="79" t="s">
        <v>176</v>
      </c>
      <c r="P52" s="81">
        <v>43691.83362268518</v>
      </c>
      <c r="Q52" s="79" t="s">
        <v>305</v>
      </c>
      <c r="R52" s="84" t="s">
        <v>385</v>
      </c>
      <c r="S52" s="79" t="s">
        <v>451</v>
      </c>
      <c r="T52" s="79" t="s">
        <v>474</v>
      </c>
      <c r="U52" s="84" t="s">
        <v>497</v>
      </c>
      <c r="V52" s="84" t="s">
        <v>497</v>
      </c>
      <c r="W52" s="81">
        <v>43691.83362268518</v>
      </c>
      <c r="X52" s="84" t="s">
        <v>581</v>
      </c>
      <c r="Y52" s="79"/>
      <c r="Z52" s="79"/>
      <c r="AA52" s="82" t="s">
        <v>688</v>
      </c>
      <c r="AB52" s="79"/>
      <c r="AC52" s="79" t="b">
        <v>0</v>
      </c>
      <c r="AD52" s="79">
        <v>1</v>
      </c>
      <c r="AE52" s="82" t="s">
        <v>751</v>
      </c>
      <c r="AF52" s="79" t="b">
        <v>0</v>
      </c>
      <c r="AG52" s="79" t="s">
        <v>752</v>
      </c>
      <c r="AH52" s="79"/>
      <c r="AI52" s="82" t="s">
        <v>751</v>
      </c>
      <c r="AJ52" s="79" t="b">
        <v>0</v>
      </c>
      <c r="AK52" s="79">
        <v>1</v>
      </c>
      <c r="AL52" s="82" t="s">
        <v>751</v>
      </c>
      <c r="AM52" s="79" t="s">
        <v>770</v>
      </c>
      <c r="AN52" s="79" t="b">
        <v>0</v>
      </c>
      <c r="AO52" s="82" t="s">
        <v>688</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v>0</v>
      </c>
      <c r="BE52" s="49">
        <v>0</v>
      </c>
      <c r="BF52" s="48">
        <v>0</v>
      </c>
      <c r="BG52" s="49">
        <v>0</v>
      </c>
      <c r="BH52" s="48">
        <v>0</v>
      </c>
      <c r="BI52" s="49">
        <v>0</v>
      </c>
      <c r="BJ52" s="48">
        <v>36</v>
      </c>
      <c r="BK52" s="49">
        <v>100</v>
      </c>
      <c r="BL52" s="48">
        <v>36</v>
      </c>
    </row>
    <row r="53" spans="1:64" ht="15">
      <c r="A53" s="64" t="s">
        <v>247</v>
      </c>
      <c r="B53" s="64" t="s">
        <v>248</v>
      </c>
      <c r="C53" s="65" t="s">
        <v>1948</v>
      </c>
      <c r="D53" s="66">
        <v>3</v>
      </c>
      <c r="E53" s="67" t="s">
        <v>132</v>
      </c>
      <c r="F53" s="68">
        <v>35</v>
      </c>
      <c r="G53" s="65"/>
      <c r="H53" s="69"/>
      <c r="I53" s="70"/>
      <c r="J53" s="70"/>
      <c r="K53" s="34" t="s">
        <v>66</v>
      </c>
      <c r="L53" s="77">
        <v>53</v>
      </c>
      <c r="M53" s="77"/>
      <c r="N53" s="72"/>
      <c r="O53" s="79" t="s">
        <v>266</v>
      </c>
      <c r="P53" s="81">
        <v>43690.40498842593</v>
      </c>
      <c r="Q53" s="79" t="s">
        <v>306</v>
      </c>
      <c r="R53" s="84" t="s">
        <v>386</v>
      </c>
      <c r="S53" s="79" t="s">
        <v>441</v>
      </c>
      <c r="T53" s="79" t="s">
        <v>467</v>
      </c>
      <c r="U53" s="79"/>
      <c r="V53" s="84" t="s">
        <v>533</v>
      </c>
      <c r="W53" s="81">
        <v>43690.40498842593</v>
      </c>
      <c r="X53" s="84" t="s">
        <v>582</v>
      </c>
      <c r="Y53" s="79"/>
      <c r="Z53" s="79"/>
      <c r="AA53" s="82" t="s">
        <v>689</v>
      </c>
      <c r="AB53" s="79"/>
      <c r="AC53" s="79" t="b">
        <v>0</v>
      </c>
      <c r="AD53" s="79">
        <v>0</v>
      </c>
      <c r="AE53" s="82" t="s">
        <v>751</v>
      </c>
      <c r="AF53" s="79" t="b">
        <v>0</v>
      </c>
      <c r="AG53" s="79" t="s">
        <v>752</v>
      </c>
      <c r="AH53" s="79"/>
      <c r="AI53" s="82" t="s">
        <v>751</v>
      </c>
      <c r="AJ53" s="79" t="b">
        <v>0</v>
      </c>
      <c r="AK53" s="79">
        <v>1</v>
      </c>
      <c r="AL53" s="82" t="s">
        <v>690</v>
      </c>
      <c r="AM53" s="79" t="s">
        <v>759</v>
      </c>
      <c r="AN53" s="79" t="b">
        <v>0</v>
      </c>
      <c r="AO53" s="82" t="s">
        <v>690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8</v>
      </c>
      <c r="BK53" s="49">
        <v>100</v>
      </c>
      <c r="BL53" s="48">
        <v>8</v>
      </c>
    </row>
    <row r="54" spans="1:64" ht="15">
      <c r="A54" s="64" t="s">
        <v>248</v>
      </c>
      <c r="B54" s="64" t="s">
        <v>247</v>
      </c>
      <c r="C54" s="65" t="s">
        <v>1948</v>
      </c>
      <c r="D54" s="66">
        <v>3</v>
      </c>
      <c r="E54" s="67" t="s">
        <v>132</v>
      </c>
      <c r="F54" s="68">
        <v>35</v>
      </c>
      <c r="G54" s="65"/>
      <c r="H54" s="69"/>
      <c r="I54" s="70"/>
      <c r="J54" s="70"/>
      <c r="K54" s="34" t="s">
        <v>66</v>
      </c>
      <c r="L54" s="77">
        <v>54</v>
      </c>
      <c r="M54" s="77"/>
      <c r="N54" s="72"/>
      <c r="O54" s="79" t="s">
        <v>266</v>
      </c>
      <c r="P54" s="81">
        <v>43680.04861111111</v>
      </c>
      <c r="Q54" s="79" t="s">
        <v>307</v>
      </c>
      <c r="R54" s="84" t="s">
        <v>386</v>
      </c>
      <c r="S54" s="79" t="s">
        <v>441</v>
      </c>
      <c r="T54" s="79" t="s">
        <v>467</v>
      </c>
      <c r="U54" s="79"/>
      <c r="V54" s="84" t="s">
        <v>534</v>
      </c>
      <c r="W54" s="81">
        <v>43680.04861111111</v>
      </c>
      <c r="X54" s="84" t="s">
        <v>583</v>
      </c>
      <c r="Y54" s="79"/>
      <c r="Z54" s="79"/>
      <c r="AA54" s="82" t="s">
        <v>690</v>
      </c>
      <c r="AB54" s="79"/>
      <c r="AC54" s="79" t="b">
        <v>0</v>
      </c>
      <c r="AD54" s="79">
        <v>1</v>
      </c>
      <c r="AE54" s="82" t="s">
        <v>751</v>
      </c>
      <c r="AF54" s="79" t="b">
        <v>0</v>
      </c>
      <c r="AG54" s="79" t="s">
        <v>752</v>
      </c>
      <c r="AH54" s="79"/>
      <c r="AI54" s="82" t="s">
        <v>751</v>
      </c>
      <c r="AJ54" s="79" t="b">
        <v>0</v>
      </c>
      <c r="AK54" s="79">
        <v>1</v>
      </c>
      <c r="AL54" s="82" t="s">
        <v>751</v>
      </c>
      <c r="AM54" s="79" t="s">
        <v>771</v>
      </c>
      <c r="AN54" s="79" t="b">
        <v>0</v>
      </c>
      <c r="AO54" s="82" t="s">
        <v>690</v>
      </c>
      <c r="AP54" s="79" t="s">
        <v>773</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6</v>
      </c>
      <c r="BK54" s="49">
        <v>100</v>
      </c>
      <c r="BL54" s="48">
        <v>6</v>
      </c>
    </row>
    <row r="55" spans="1:64" ht="15">
      <c r="A55" s="64" t="s">
        <v>248</v>
      </c>
      <c r="B55" s="64" t="s">
        <v>258</v>
      </c>
      <c r="C55" s="65" t="s">
        <v>1948</v>
      </c>
      <c r="D55" s="66">
        <v>3</v>
      </c>
      <c r="E55" s="67" t="s">
        <v>132</v>
      </c>
      <c r="F55" s="68">
        <v>35</v>
      </c>
      <c r="G55" s="65"/>
      <c r="H55" s="69"/>
      <c r="I55" s="70"/>
      <c r="J55" s="70"/>
      <c r="K55" s="34" t="s">
        <v>65</v>
      </c>
      <c r="L55" s="77">
        <v>55</v>
      </c>
      <c r="M55" s="77"/>
      <c r="N55" s="72"/>
      <c r="O55" s="79" t="s">
        <v>266</v>
      </c>
      <c r="P55" s="81">
        <v>43685.382372685184</v>
      </c>
      <c r="Q55" s="79" t="s">
        <v>308</v>
      </c>
      <c r="R55" s="84" t="s">
        <v>387</v>
      </c>
      <c r="S55" s="79" t="s">
        <v>441</v>
      </c>
      <c r="T55" s="79" t="s">
        <v>475</v>
      </c>
      <c r="U55" s="79"/>
      <c r="V55" s="84" t="s">
        <v>534</v>
      </c>
      <c r="W55" s="81">
        <v>43685.382372685184</v>
      </c>
      <c r="X55" s="84" t="s">
        <v>584</v>
      </c>
      <c r="Y55" s="79"/>
      <c r="Z55" s="79"/>
      <c r="AA55" s="82" t="s">
        <v>691</v>
      </c>
      <c r="AB55" s="79"/>
      <c r="AC55" s="79" t="b">
        <v>0</v>
      </c>
      <c r="AD55" s="79">
        <v>0</v>
      </c>
      <c r="AE55" s="82" t="s">
        <v>751</v>
      </c>
      <c r="AF55" s="79" t="b">
        <v>0</v>
      </c>
      <c r="AG55" s="79" t="s">
        <v>752</v>
      </c>
      <c r="AH55" s="79"/>
      <c r="AI55" s="82" t="s">
        <v>751</v>
      </c>
      <c r="AJ55" s="79" t="b">
        <v>0</v>
      </c>
      <c r="AK55" s="79">
        <v>0</v>
      </c>
      <c r="AL55" s="82" t="s">
        <v>751</v>
      </c>
      <c r="AM55" s="79" t="s">
        <v>771</v>
      </c>
      <c r="AN55" s="79" t="b">
        <v>0</v>
      </c>
      <c r="AO55" s="82" t="s">
        <v>691</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12.5</v>
      </c>
      <c r="BF55" s="48">
        <v>0</v>
      </c>
      <c r="BG55" s="49">
        <v>0</v>
      </c>
      <c r="BH55" s="48">
        <v>0</v>
      </c>
      <c r="BI55" s="49">
        <v>0</v>
      </c>
      <c r="BJ55" s="48">
        <v>7</v>
      </c>
      <c r="BK55" s="49">
        <v>87.5</v>
      </c>
      <c r="BL55" s="48">
        <v>8</v>
      </c>
    </row>
    <row r="56" spans="1:64" ht="15">
      <c r="A56" s="64" t="s">
        <v>248</v>
      </c>
      <c r="B56" s="64" t="s">
        <v>259</v>
      </c>
      <c r="C56" s="65" t="s">
        <v>1948</v>
      </c>
      <c r="D56" s="66">
        <v>3</v>
      </c>
      <c r="E56" s="67" t="s">
        <v>132</v>
      </c>
      <c r="F56" s="68">
        <v>35</v>
      </c>
      <c r="G56" s="65"/>
      <c r="H56" s="69"/>
      <c r="I56" s="70"/>
      <c r="J56" s="70"/>
      <c r="K56" s="34" t="s">
        <v>65</v>
      </c>
      <c r="L56" s="77">
        <v>56</v>
      </c>
      <c r="M56" s="77"/>
      <c r="N56" s="72"/>
      <c r="O56" s="79" t="s">
        <v>266</v>
      </c>
      <c r="P56" s="81">
        <v>43687.72699074074</v>
      </c>
      <c r="Q56" s="79" t="s">
        <v>309</v>
      </c>
      <c r="R56" s="84" t="s">
        <v>388</v>
      </c>
      <c r="S56" s="79" t="s">
        <v>441</v>
      </c>
      <c r="T56" s="79" t="s">
        <v>467</v>
      </c>
      <c r="U56" s="79"/>
      <c r="V56" s="84" t="s">
        <v>534</v>
      </c>
      <c r="W56" s="81">
        <v>43687.72699074074</v>
      </c>
      <c r="X56" s="84" t="s">
        <v>585</v>
      </c>
      <c r="Y56" s="79"/>
      <c r="Z56" s="79"/>
      <c r="AA56" s="82" t="s">
        <v>692</v>
      </c>
      <c r="AB56" s="79"/>
      <c r="AC56" s="79" t="b">
        <v>0</v>
      </c>
      <c r="AD56" s="79">
        <v>0</v>
      </c>
      <c r="AE56" s="82" t="s">
        <v>751</v>
      </c>
      <c r="AF56" s="79" t="b">
        <v>0</v>
      </c>
      <c r="AG56" s="79" t="s">
        <v>752</v>
      </c>
      <c r="AH56" s="79"/>
      <c r="AI56" s="82" t="s">
        <v>751</v>
      </c>
      <c r="AJ56" s="79" t="b">
        <v>0</v>
      </c>
      <c r="AK56" s="79">
        <v>0</v>
      </c>
      <c r="AL56" s="82" t="s">
        <v>751</v>
      </c>
      <c r="AM56" s="79" t="s">
        <v>771</v>
      </c>
      <c r="AN56" s="79" t="b">
        <v>0</v>
      </c>
      <c r="AO56" s="82" t="s">
        <v>692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6</v>
      </c>
      <c r="BK56" s="49">
        <v>100</v>
      </c>
      <c r="BL56" s="48">
        <v>6</v>
      </c>
    </row>
    <row r="57" spans="1:64" ht="15">
      <c r="A57" s="64" t="s">
        <v>248</v>
      </c>
      <c r="B57" s="64" t="s">
        <v>260</v>
      </c>
      <c r="C57" s="65" t="s">
        <v>1948</v>
      </c>
      <c r="D57" s="66">
        <v>3</v>
      </c>
      <c r="E57" s="67" t="s">
        <v>132</v>
      </c>
      <c r="F57" s="68">
        <v>35</v>
      </c>
      <c r="G57" s="65"/>
      <c r="H57" s="69"/>
      <c r="I57" s="70"/>
      <c r="J57" s="70"/>
      <c r="K57" s="34" t="s">
        <v>65</v>
      </c>
      <c r="L57" s="77">
        <v>57</v>
      </c>
      <c r="M57" s="77"/>
      <c r="N57" s="72"/>
      <c r="O57" s="79" t="s">
        <v>266</v>
      </c>
      <c r="P57" s="81">
        <v>43689.96604166667</v>
      </c>
      <c r="Q57" s="79" t="s">
        <v>310</v>
      </c>
      <c r="R57" s="84" t="s">
        <v>389</v>
      </c>
      <c r="S57" s="79" t="s">
        <v>441</v>
      </c>
      <c r="T57" s="79" t="s">
        <v>476</v>
      </c>
      <c r="U57" s="79"/>
      <c r="V57" s="84" t="s">
        <v>534</v>
      </c>
      <c r="W57" s="81">
        <v>43689.96604166667</v>
      </c>
      <c r="X57" s="84" t="s">
        <v>586</v>
      </c>
      <c r="Y57" s="79"/>
      <c r="Z57" s="79"/>
      <c r="AA57" s="82" t="s">
        <v>693</v>
      </c>
      <c r="AB57" s="79"/>
      <c r="AC57" s="79" t="b">
        <v>0</v>
      </c>
      <c r="AD57" s="79">
        <v>0</v>
      </c>
      <c r="AE57" s="82" t="s">
        <v>751</v>
      </c>
      <c r="AF57" s="79" t="b">
        <v>0</v>
      </c>
      <c r="AG57" s="79" t="s">
        <v>752</v>
      </c>
      <c r="AH57" s="79"/>
      <c r="AI57" s="82" t="s">
        <v>751</v>
      </c>
      <c r="AJ57" s="79" t="b">
        <v>0</v>
      </c>
      <c r="AK57" s="79">
        <v>0</v>
      </c>
      <c r="AL57" s="82" t="s">
        <v>751</v>
      </c>
      <c r="AM57" s="79" t="s">
        <v>771</v>
      </c>
      <c r="AN57" s="79" t="b">
        <v>0</v>
      </c>
      <c r="AO57" s="82" t="s">
        <v>693</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14.285714285714286</v>
      </c>
      <c r="BF57" s="48">
        <v>0</v>
      </c>
      <c r="BG57" s="49">
        <v>0</v>
      </c>
      <c r="BH57" s="48">
        <v>0</v>
      </c>
      <c r="BI57" s="49">
        <v>0</v>
      </c>
      <c r="BJ57" s="48">
        <v>6</v>
      </c>
      <c r="BK57" s="49">
        <v>85.71428571428571</v>
      </c>
      <c r="BL57" s="48">
        <v>7</v>
      </c>
    </row>
    <row r="58" spans="1:64" ht="15">
      <c r="A58" s="64" t="s">
        <v>248</v>
      </c>
      <c r="B58" s="64" t="s">
        <v>261</v>
      </c>
      <c r="C58" s="65" t="s">
        <v>1948</v>
      </c>
      <c r="D58" s="66">
        <v>3</v>
      </c>
      <c r="E58" s="67" t="s">
        <v>132</v>
      </c>
      <c r="F58" s="68">
        <v>35</v>
      </c>
      <c r="G58" s="65"/>
      <c r="H58" s="69"/>
      <c r="I58" s="70"/>
      <c r="J58" s="70"/>
      <c r="K58" s="34" t="s">
        <v>65</v>
      </c>
      <c r="L58" s="77">
        <v>58</v>
      </c>
      <c r="M58" s="77"/>
      <c r="N58" s="72"/>
      <c r="O58" s="79" t="s">
        <v>266</v>
      </c>
      <c r="P58" s="81">
        <v>43691.810625</v>
      </c>
      <c r="Q58" s="79" t="s">
        <v>311</v>
      </c>
      <c r="R58" s="84" t="s">
        <v>390</v>
      </c>
      <c r="S58" s="79" t="s">
        <v>441</v>
      </c>
      <c r="T58" s="79" t="s">
        <v>467</v>
      </c>
      <c r="U58" s="79"/>
      <c r="V58" s="84" t="s">
        <v>534</v>
      </c>
      <c r="W58" s="81">
        <v>43691.810625</v>
      </c>
      <c r="X58" s="84" t="s">
        <v>587</v>
      </c>
      <c r="Y58" s="79"/>
      <c r="Z58" s="79"/>
      <c r="AA58" s="82" t="s">
        <v>694</v>
      </c>
      <c r="AB58" s="79"/>
      <c r="AC58" s="79" t="b">
        <v>0</v>
      </c>
      <c r="AD58" s="79">
        <v>0</v>
      </c>
      <c r="AE58" s="82" t="s">
        <v>751</v>
      </c>
      <c r="AF58" s="79" t="b">
        <v>0</v>
      </c>
      <c r="AG58" s="79" t="s">
        <v>752</v>
      </c>
      <c r="AH58" s="79"/>
      <c r="AI58" s="82" t="s">
        <v>751</v>
      </c>
      <c r="AJ58" s="79" t="b">
        <v>0</v>
      </c>
      <c r="AK58" s="79">
        <v>0</v>
      </c>
      <c r="AL58" s="82" t="s">
        <v>751</v>
      </c>
      <c r="AM58" s="79" t="s">
        <v>771</v>
      </c>
      <c r="AN58" s="79" t="b">
        <v>0</v>
      </c>
      <c r="AO58" s="82" t="s">
        <v>694</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9</v>
      </c>
      <c r="BK58" s="49">
        <v>100</v>
      </c>
      <c r="BL58" s="48">
        <v>9</v>
      </c>
    </row>
    <row r="59" spans="1:64" ht="15">
      <c r="A59" s="64" t="s">
        <v>248</v>
      </c>
      <c r="B59" s="64" t="s">
        <v>262</v>
      </c>
      <c r="C59" s="65" t="s">
        <v>1948</v>
      </c>
      <c r="D59" s="66">
        <v>3</v>
      </c>
      <c r="E59" s="67" t="s">
        <v>132</v>
      </c>
      <c r="F59" s="68">
        <v>35</v>
      </c>
      <c r="G59" s="65"/>
      <c r="H59" s="69"/>
      <c r="I59" s="70"/>
      <c r="J59" s="70"/>
      <c r="K59" s="34" t="s">
        <v>65</v>
      </c>
      <c r="L59" s="77">
        <v>59</v>
      </c>
      <c r="M59" s="77"/>
      <c r="N59" s="72"/>
      <c r="O59" s="79" t="s">
        <v>266</v>
      </c>
      <c r="P59" s="81">
        <v>43693.727430555555</v>
      </c>
      <c r="Q59" s="79" t="s">
        <v>312</v>
      </c>
      <c r="R59" s="84" t="s">
        <v>391</v>
      </c>
      <c r="S59" s="79" t="s">
        <v>441</v>
      </c>
      <c r="T59" s="79" t="s">
        <v>467</v>
      </c>
      <c r="U59" s="79"/>
      <c r="V59" s="84" t="s">
        <v>534</v>
      </c>
      <c r="W59" s="81">
        <v>43693.727430555555</v>
      </c>
      <c r="X59" s="84" t="s">
        <v>588</v>
      </c>
      <c r="Y59" s="79"/>
      <c r="Z59" s="79"/>
      <c r="AA59" s="82" t="s">
        <v>695</v>
      </c>
      <c r="AB59" s="79"/>
      <c r="AC59" s="79" t="b">
        <v>0</v>
      </c>
      <c r="AD59" s="79">
        <v>0</v>
      </c>
      <c r="AE59" s="82" t="s">
        <v>751</v>
      </c>
      <c r="AF59" s="79" t="b">
        <v>0</v>
      </c>
      <c r="AG59" s="79" t="s">
        <v>752</v>
      </c>
      <c r="AH59" s="79"/>
      <c r="AI59" s="82" t="s">
        <v>751</v>
      </c>
      <c r="AJ59" s="79" t="b">
        <v>0</v>
      </c>
      <c r="AK59" s="79">
        <v>0</v>
      </c>
      <c r="AL59" s="82" t="s">
        <v>751</v>
      </c>
      <c r="AM59" s="79" t="s">
        <v>771</v>
      </c>
      <c r="AN59" s="79" t="b">
        <v>0</v>
      </c>
      <c r="AO59" s="82" t="s">
        <v>695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7</v>
      </c>
      <c r="BK59" s="49">
        <v>100</v>
      </c>
      <c r="BL59" s="48">
        <v>7</v>
      </c>
    </row>
    <row r="60" spans="1:64" ht="15">
      <c r="A60" s="64" t="s">
        <v>248</v>
      </c>
      <c r="B60" s="64" t="s">
        <v>263</v>
      </c>
      <c r="C60" s="65" t="s">
        <v>1951</v>
      </c>
      <c r="D60" s="66">
        <v>4.4</v>
      </c>
      <c r="E60" s="67" t="s">
        <v>136</v>
      </c>
      <c r="F60" s="68">
        <v>30.4</v>
      </c>
      <c r="G60" s="65"/>
      <c r="H60" s="69"/>
      <c r="I60" s="70"/>
      <c r="J60" s="70"/>
      <c r="K60" s="34" t="s">
        <v>65</v>
      </c>
      <c r="L60" s="77">
        <v>60</v>
      </c>
      <c r="M60" s="77"/>
      <c r="N60" s="72"/>
      <c r="O60" s="79" t="s">
        <v>266</v>
      </c>
      <c r="P60" s="81">
        <v>43685.965729166666</v>
      </c>
      <c r="Q60" s="79" t="s">
        <v>313</v>
      </c>
      <c r="R60" s="84" t="s">
        <v>392</v>
      </c>
      <c r="S60" s="79" t="s">
        <v>441</v>
      </c>
      <c r="T60" s="79" t="s">
        <v>467</v>
      </c>
      <c r="U60" s="79"/>
      <c r="V60" s="84" t="s">
        <v>534</v>
      </c>
      <c r="W60" s="81">
        <v>43685.965729166666</v>
      </c>
      <c r="X60" s="84" t="s">
        <v>589</v>
      </c>
      <c r="Y60" s="79"/>
      <c r="Z60" s="79"/>
      <c r="AA60" s="82" t="s">
        <v>696</v>
      </c>
      <c r="AB60" s="79"/>
      <c r="AC60" s="79" t="b">
        <v>0</v>
      </c>
      <c r="AD60" s="79">
        <v>0</v>
      </c>
      <c r="AE60" s="82" t="s">
        <v>751</v>
      </c>
      <c r="AF60" s="79" t="b">
        <v>0</v>
      </c>
      <c r="AG60" s="79" t="s">
        <v>752</v>
      </c>
      <c r="AH60" s="79"/>
      <c r="AI60" s="82" t="s">
        <v>751</v>
      </c>
      <c r="AJ60" s="79" t="b">
        <v>0</v>
      </c>
      <c r="AK60" s="79">
        <v>0</v>
      </c>
      <c r="AL60" s="82" t="s">
        <v>751</v>
      </c>
      <c r="AM60" s="79" t="s">
        <v>771</v>
      </c>
      <c r="AN60" s="79" t="b">
        <v>0</v>
      </c>
      <c r="AO60" s="82" t="s">
        <v>696</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6</v>
      </c>
      <c r="BK60" s="49">
        <v>100</v>
      </c>
      <c r="BL60" s="48">
        <v>6</v>
      </c>
    </row>
    <row r="61" spans="1:64" ht="15">
      <c r="A61" s="64" t="s">
        <v>248</v>
      </c>
      <c r="B61" s="64" t="s">
        <v>263</v>
      </c>
      <c r="C61" s="65" t="s">
        <v>1951</v>
      </c>
      <c r="D61" s="66">
        <v>4.4</v>
      </c>
      <c r="E61" s="67" t="s">
        <v>136</v>
      </c>
      <c r="F61" s="68">
        <v>30.4</v>
      </c>
      <c r="G61" s="65"/>
      <c r="H61" s="69"/>
      <c r="I61" s="70"/>
      <c r="J61" s="70"/>
      <c r="K61" s="34" t="s">
        <v>65</v>
      </c>
      <c r="L61" s="77">
        <v>61</v>
      </c>
      <c r="M61" s="77"/>
      <c r="N61" s="72"/>
      <c r="O61" s="79" t="s">
        <v>266</v>
      </c>
      <c r="P61" s="81">
        <v>43696.29571759259</v>
      </c>
      <c r="Q61" s="79" t="s">
        <v>314</v>
      </c>
      <c r="R61" s="84" t="s">
        <v>393</v>
      </c>
      <c r="S61" s="79" t="s">
        <v>441</v>
      </c>
      <c r="T61" s="79" t="s">
        <v>477</v>
      </c>
      <c r="U61" s="79"/>
      <c r="V61" s="84" t="s">
        <v>534</v>
      </c>
      <c r="W61" s="81">
        <v>43696.29571759259</v>
      </c>
      <c r="X61" s="84" t="s">
        <v>590</v>
      </c>
      <c r="Y61" s="79"/>
      <c r="Z61" s="79"/>
      <c r="AA61" s="82" t="s">
        <v>697</v>
      </c>
      <c r="AB61" s="79"/>
      <c r="AC61" s="79" t="b">
        <v>0</v>
      </c>
      <c r="AD61" s="79">
        <v>0</v>
      </c>
      <c r="AE61" s="82" t="s">
        <v>751</v>
      </c>
      <c r="AF61" s="79" t="b">
        <v>0</v>
      </c>
      <c r="AG61" s="79" t="s">
        <v>752</v>
      </c>
      <c r="AH61" s="79"/>
      <c r="AI61" s="82" t="s">
        <v>751</v>
      </c>
      <c r="AJ61" s="79" t="b">
        <v>0</v>
      </c>
      <c r="AK61" s="79">
        <v>0</v>
      </c>
      <c r="AL61" s="82" t="s">
        <v>751</v>
      </c>
      <c r="AM61" s="79" t="s">
        <v>771</v>
      </c>
      <c r="AN61" s="79" t="b">
        <v>0</v>
      </c>
      <c r="AO61" s="82" t="s">
        <v>697</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1</v>
      </c>
      <c r="BE61" s="49">
        <v>14.285714285714286</v>
      </c>
      <c r="BF61" s="48">
        <v>0</v>
      </c>
      <c r="BG61" s="49">
        <v>0</v>
      </c>
      <c r="BH61" s="48">
        <v>0</v>
      </c>
      <c r="BI61" s="49">
        <v>0</v>
      </c>
      <c r="BJ61" s="48">
        <v>6</v>
      </c>
      <c r="BK61" s="49">
        <v>85.71428571428571</v>
      </c>
      <c r="BL61" s="48">
        <v>7</v>
      </c>
    </row>
    <row r="62" spans="1:64" ht="15">
      <c r="A62" s="64" t="s">
        <v>248</v>
      </c>
      <c r="B62" s="64" t="s">
        <v>264</v>
      </c>
      <c r="C62" s="65" t="s">
        <v>1948</v>
      </c>
      <c r="D62" s="66">
        <v>3</v>
      </c>
      <c r="E62" s="67" t="s">
        <v>132</v>
      </c>
      <c r="F62" s="68">
        <v>35</v>
      </c>
      <c r="G62" s="65"/>
      <c r="H62" s="69"/>
      <c r="I62" s="70"/>
      <c r="J62" s="70"/>
      <c r="K62" s="34" t="s">
        <v>65</v>
      </c>
      <c r="L62" s="77">
        <v>62</v>
      </c>
      <c r="M62" s="77"/>
      <c r="N62" s="72"/>
      <c r="O62" s="79" t="s">
        <v>266</v>
      </c>
      <c r="P62" s="81">
        <v>43697.587476851855</v>
      </c>
      <c r="Q62" s="79" t="s">
        <v>315</v>
      </c>
      <c r="R62" s="84" t="s">
        <v>394</v>
      </c>
      <c r="S62" s="79" t="s">
        <v>441</v>
      </c>
      <c r="T62" s="79" t="s">
        <v>478</v>
      </c>
      <c r="U62" s="79"/>
      <c r="V62" s="84" t="s">
        <v>534</v>
      </c>
      <c r="W62" s="81">
        <v>43697.587476851855</v>
      </c>
      <c r="X62" s="84" t="s">
        <v>591</v>
      </c>
      <c r="Y62" s="79"/>
      <c r="Z62" s="79"/>
      <c r="AA62" s="82" t="s">
        <v>698</v>
      </c>
      <c r="AB62" s="79"/>
      <c r="AC62" s="79" t="b">
        <v>0</v>
      </c>
      <c r="AD62" s="79">
        <v>0</v>
      </c>
      <c r="AE62" s="82" t="s">
        <v>751</v>
      </c>
      <c r="AF62" s="79" t="b">
        <v>0</v>
      </c>
      <c r="AG62" s="79" t="s">
        <v>752</v>
      </c>
      <c r="AH62" s="79"/>
      <c r="AI62" s="82" t="s">
        <v>751</v>
      </c>
      <c r="AJ62" s="79" t="b">
        <v>0</v>
      </c>
      <c r="AK62" s="79">
        <v>0</v>
      </c>
      <c r="AL62" s="82" t="s">
        <v>751</v>
      </c>
      <c r="AM62" s="79" t="s">
        <v>771</v>
      </c>
      <c r="AN62" s="79" t="b">
        <v>0</v>
      </c>
      <c r="AO62" s="82" t="s">
        <v>698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12.5</v>
      </c>
      <c r="BF62" s="48">
        <v>0</v>
      </c>
      <c r="BG62" s="49">
        <v>0</v>
      </c>
      <c r="BH62" s="48">
        <v>0</v>
      </c>
      <c r="BI62" s="49">
        <v>0</v>
      </c>
      <c r="BJ62" s="48">
        <v>7</v>
      </c>
      <c r="BK62" s="49">
        <v>87.5</v>
      </c>
      <c r="BL62" s="48">
        <v>8</v>
      </c>
    </row>
    <row r="63" spans="1:64" ht="15">
      <c r="A63" s="64" t="s">
        <v>248</v>
      </c>
      <c r="B63" s="64" t="s">
        <v>265</v>
      </c>
      <c r="C63" s="65" t="s">
        <v>1948</v>
      </c>
      <c r="D63" s="66">
        <v>3</v>
      </c>
      <c r="E63" s="67" t="s">
        <v>132</v>
      </c>
      <c r="F63" s="68">
        <v>35</v>
      </c>
      <c r="G63" s="65"/>
      <c r="H63" s="69"/>
      <c r="I63" s="70"/>
      <c r="J63" s="70"/>
      <c r="K63" s="34" t="s">
        <v>65</v>
      </c>
      <c r="L63" s="77">
        <v>63</v>
      </c>
      <c r="M63" s="77"/>
      <c r="N63" s="72"/>
      <c r="O63" s="79" t="s">
        <v>266</v>
      </c>
      <c r="P63" s="81">
        <v>43698.67503472222</v>
      </c>
      <c r="Q63" s="79" t="s">
        <v>316</v>
      </c>
      <c r="R63" s="84" t="s">
        <v>395</v>
      </c>
      <c r="S63" s="79" t="s">
        <v>441</v>
      </c>
      <c r="T63" s="79" t="s">
        <v>467</v>
      </c>
      <c r="U63" s="79"/>
      <c r="V63" s="84" t="s">
        <v>534</v>
      </c>
      <c r="W63" s="81">
        <v>43698.67503472222</v>
      </c>
      <c r="X63" s="84" t="s">
        <v>592</v>
      </c>
      <c r="Y63" s="79"/>
      <c r="Z63" s="79"/>
      <c r="AA63" s="82" t="s">
        <v>699</v>
      </c>
      <c r="AB63" s="79"/>
      <c r="AC63" s="79" t="b">
        <v>0</v>
      </c>
      <c r="AD63" s="79">
        <v>0</v>
      </c>
      <c r="AE63" s="82" t="s">
        <v>751</v>
      </c>
      <c r="AF63" s="79" t="b">
        <v>0</v>
      </c>
      <c r="AG63" s="79" t="s">
        <v>752</v>
      </c>
      <c r="AH63" s="79"/>
      <c r="AI63" s="82" t="s">
        <v>751</v>
      </c>
      <c r="AJ63" s="79" t="b">
        <v>0</v>
      </c>
      <c r="AK63" s="79">
        <v>0</v>
      </c>
      <c r="AL63" s="82" t="s">
        <v>751</v>
      </c>
      <c r="AM63" s="79" t="s">
        <v>771</v>
      </c>
      <c r="AN63" s="79" t="b">
        <v>0</v>
      </c>
      <c r="AO63" s="82" t="s">
        <v>699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10</v>
      </c>
      <c r="BK63" s="49">
        <v>100</v>
      </c>
      <c r="BL63" s="48">
        <v>10</v>
      </c>
    </row>
    <row r="64" spans="1:64" ht="15">
      <c r="A64" s="64" t="s">
        <v>248</v>
      </c>
      <c r="B64" s="64" t="s">
        <v>248</v>
      </c>
      <c r="C64" s="65" t="s">
        <v>1952</v>
      </c>
      <c r="D64" s="66">
        <v>10</v>
      </c>
      <c r="E64" s="67" t="s">
        <v>136</v>
      </c>
      <c r="F64" s="68">
        <v>12</v>
      </c>
      <c r="G64" s="65"/>
      <c r="H64" s="69"/>
      <c r="I64" s="70"/>
      <c r="J64" s="70"/>
      <c r="K64" s="34" t="s">
        <v>65</v>
      </c>
      <c r="L64" s="77">
        <v>64</v>
      </c>
      <c r="M64" s="77"/>
      <c r="N64" s="72"/>
      <c r="O64" s="79" t="s">
        <v>176</v>
      </c>
      <c r="P64" s="81">
        <v>43685.04900462963</v>
      </c>
      <c r="Q64" s="79" t="s">
        <v>317</v>
      </c>
      <c r="R64" s="84" t="s">
        <v>396</v>
      </c>
      <c r="S64" s="79" t="s">
        <v>441</v>
      </c>
      <c r="T64" s="79" t="s">
        <v>467</v>
      </c>
      <c r="U64" s="79"/>
      <c r="V64" s="84" t="s">
        <v>534</v>
      </c>
      <c r="W64" s="81">
        <v>43685.04900462963</v>
      </c>
      <c r="X64" s="84" t="s">
        <v>593</v>
      </c>
      <c r="Y64" s="79"/>
      <c r="Z64" s="79"/>
      <c r="AA64" s="82" t="s">
        <v>700</v>
      </c>
      <c r="AB64" s="79"/>
      <c r="AC64" s="79" t="b">
        <v>0</v>
      </c>
      <c r="AD64" s="79">
        <v>0</v>
      </c>
      <c r="AE64" s="82" t="s">
        <v>751</v>
      </c>
      <c r="AF64" s="79" t="b">
        <v>0</v>
      </c>
      <c r="AG64" s="79" t="s">
        <v>752</v>
      </c>
      <c r="AH64" s="79"/>
      <c r="AI64" s="82" t="s">
        <v>751</v>
      </c>
      <c r="AJ64" s="79" t="b">
        <v>0</v>
      </c>
      <c r="AK64" s="79">
        <v>0</v>
      </c>
      <c r="AL64" s="82" t="s">
        <v>751</v>
      </c>
      <c r="AM64" s="79" t="s">
        <v>771</v>
      </c>
      <c r="AN64" s="79" t="b">
        <v>0</v>
      </c>
      <c r="AO64" s="82" t="s">
        <v>700</v>
      </c>
      <c r="AP64" s="79" t="s">
        <v>176</v>
      </c>
      <c r="AQ64" s="79">
        <v>0</v>
      </c>
      <c r="AR64" s="79">
        <v>0</v>
      </c>
      <c r="AS64" s="79"/>
      <c r="AT64" s="79"/>
      <c r="AU64" s="79"/>
      <c r="AV64" s="79"/>
      <c r="AW64" s="79"/>
      <c r="AX64" s="79"/>
      <c r="AY64" s="79"/>
      <c r="AZ64" s="79"/>
      <c r="BA64">
        <v>43</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9</v>
      </c>
      <c r="BK64" s="49">
        <v>100</v>
      </c>
      <c r="BL64" s="48">
        <v>9</v>
      </c>
    </row>
    <row r="65" spans="1:64" ht="15">
      <c r="A65" s="64" t="s">
        <v>248</v>
      </c>
      <c r="B65" s="64" t="s">
        <v>248</v>
      </c>
      <c r="C65" s="65" t="s">
        <v>1952</v>
      </c>
      <c r="D65" s="66">
        <v>10</v>
      </c>
      <c r="E65" s="67" t="s">
        <v>136</v>
      </c>
      <c r="F65" s="68">
        <v>12</v>
      </c>
      <c r="G65" s="65"/>
      <c r="H65" s="69"/>
      <c r="I65" s="70"/>
      <c r="J65" s="70"/>
      <c r="K65" s="34" t="s">
        <v>65</v>
      </c>
      <c r="L65" s="77">
        <v>65</v>
      </c>
      <c r="M65" s="77"/>
      <c r="N65" s="72"/>
      <c r="O65" s="79" t="s">
        <v>176</v>
      </c>
      <c r="P65" s="81">
        <v>43686.175474537034</v>
      </c>
      <c r="Q65" s="79" t="s">
        <v>318</v>
      </c>
      <c r="R65" s="84" t="s">
        <v>397</v>
      </c>
      <c r="S65" s="79" t="s">
        <v>441</v>
      </c>
      <c r="T65" s="79" t="s">
        <v>479</v>
      </c>
      <c r="U65" s="79"/>
      <c r="V65" s="84" t="s">
        <v>534</v>
      </c>
      <c r="W65" s="81">
        <v>43686.175474537034</v>
      </c>
      <c r="X65" s="84" t="s">
        <v>594</v>
      </c>
      <c r="Y65" s="79"/>
      <c r="Z65" s="79"/>
      <c r="AA65" s="82" t="s">
        <v>701</v>
      </c>
      <c r="AB65" s="79"/>
      <c r="AC65" s="79" t="b">
        <v>0</v>
      </c>
      <c r="AD65" s="79">
        <v>0</v>
      </c>
      <c r="AE65" s="82" t="s">
        <v>751</v>
      </c>
      <c r="AF65" s="79" t="b">
        <v>0</v>
      </c>
      <c r="AG65" s="79" t="s">
        <v>752</v>
      </c>
      <c r="AH65" s="79"/>
      <c r="AI65" s="82" t="s">
        <v>751</v>
      </c>
      <c r="AJ65" s="79" t="b">
        <v>0</v>
      </c>
      <c r="AK65" s="79">
        <v>0</v>
      </c>
      <c r="AL65" s="82" t="s">
        <v>751</v>
      </c>
      <c r="AM65" s="79" t="s">
        <v>771</v>
      </c>
      <c r="AN65" s="79" t="b">
        <v>0</v>
      </c>
      <c r="AO65" s="82" t="s">
        <v>701</v>
      </c>
      <c r="AP65" s="79" t="s">
        <v>176</v>
      </c>
      <c r="AQ65" s="79">
        <v>0</v>
      </c>
      <c r="AR65" s="79">
        <v>0</v>
      </c>
      <c r="AS65" s="79"/>
      <c r="AT65" s="79"/>
      <c r="AU65" s="79"/>
      <c r="AV65" s="79"/>
      <c r="AW65" s="79"/>
      <c r="AX65" s="79"/>
      <c r="AY65" s="79"/>
      <c r="AZ65" s="79"/>
      <c r="BA65">
        <v>43</v>
      </c>
      <c r="BB65" s="78" t="str">
        <f>REPLACE(INDEX(GroupVertices[Group],MATCH(Edges[[#This Row],[Vertex 1]],GroupVertices[Vertex],0)),1,1,"")</f>
        <v>1</v>
      </c>
      <c r="BC65" s="78" t="str">
        <f>REPLACE(INDEX(GroupVertices[Group],MATCH(Edges[[#This Row],[Vertex 2]],GroupVertices[Vertex],0)),1,1,"")</f>
        <v>1</v>
      </c>
      <c r="BD65" s="48">
        <v>1</v>
      </c>
      <c r="BE65" s="49">
        <v>10</v>
      </c>
      <c r="BF65" s="48">
        <v>0</v>
      </c>
      <c r="BG65" s="49">
        <v>0</v>
      </c>
      <c r="BH65" s="48">
        <v>0</v>
      </c>
      <c r="BI65" s="49">
        <v>0</v>
      </c>
      <c r="BJ65" s="48">
        <v>9</v>
      </c>
      <c r="BK65" s="49">
        <v>90</v>
      </c>
      <c r="BL65" s="48">
        <v>10</v>
      </c>
    </row>
    <row r="66" spans="1:64" ht="15">
      <c r="A66" s="64" t="s">
        <v>248</v>
      </c>
      <c r="B66" s="64" t="s">
        <v>248</v>
      </c>
      <c r="C66" s="65" t="s">
        <v>1952</v>
      </c>
      <c r="D66" s="66">
        <v>10</v>
      </c>
      <c r="E66" s="67" t="s">
        <v>136</v>
      </c>
      <c r="F66" s="68">
        <v>12</v>
      </c>
      <c r="G66" s="65"/>
      <c r="H66" s="69"/>
      <c r="I66" s="70"/>
      <c r="J66" s="70"/>
      <c r="K66" s="34" t="s">
        <v>65</v>
      </c>
      <c r="L66" s="77">
        <v>66</v>
      </c>
      <c r="M66" s="77"/>
      <c r="N66" s="72"/>
      <c r="O66" s="79" t="s">
        <v>176</v>
      </c>
      <c r="P66" s="81">
        <v>43686.351875</v>
      </c>
      <c r="Q66" s="79" t="s">
        <v>319</v>
      </c>
      <c r="R66" s="84" t="s">
        <v>398</v>
      </c>
      <c r="S66" s="79" t="s">
        <v>441</v>
      </c>
      <c r="T66" s="79" t="s">
        <v>467</v>
      </c>
      <c r="U66" s="79"/>
      <c r="V66" s="84" t="s">
        <v>534</v>
      </c>
      <c r="W66" s="81">
        <v>43686.351875</v>
      </c>
      <c r="X66" s="84" t="s">
        <v>595</v>
      </c>
      <c r="Y66" s="79"/>
      <c r="Z66" s="79"/>
      <c r="AA66" s="82" t="s">
        <v>702</v>
      </c>
      <c r="AB66" s="79"/>
      <c r="AC66" s="79" t="b">
        <v>0</v>
      </c>
      <c r="AD66" s="79">
        <v>0</v>
      </c>
      <c r="AE66" s="82" t="s">
        <v>751</v>
      </c>
      <c r="AF66" s="79" t="b">
        <v>0</v>
      </c>
      <c r="AG66" s="79" t="s">
        <v>752</v>
      </c>
      <c r="AH66" s="79"/>
      <c r="AI66" s="82" t="s">
        <v>751</v>
      </c>
      <c r="AJ66" s="79" t="b">
        <v>0</v>
      </c>
      <c r="AK66" s="79">
        <v>0</v>
      </c>
      <c r="AL66" s="82" t="s">
        <v>751</v>
      </c>
      <c r="AM66" s="79" t="s">
        <v>771</v>
      </c>
      <c r="AN66" s="79" t="b">
        <v>0</v>
      </c>
      <c r="AO66" s="82" t="s">
        <v>702</v>
      </c>
      <c r="AP66" s="79" t="s">
        <v>176</v>
      </c>
      <c r="AQ66" s="79">
        <v>0</v>
      </c>
      <c r="AR66" s="79">
        <v>0</v>
      </c>
      <c r="AS66" s="79"/>
      <c r="AT66" s="79"/>
      <c r="AU66" s="79"/>
      <c r="AV66" s="79"/>
      <c r="AW66" s="79"/>
      <c r="AX66" s="79"/>
      <c r="AY66" s="79"/>
      <c r="AZ66" s="79"/>
      <c r="BA66">
        <v>43</v>
      </c>
      <c r="BB66" s="78" t="str">
        <f>REPLACE(INDEX(GroupVertices[Group],MATCH(Edges[[#This Row],[Vertex 1]],GroupVertices[Vertex],0)),1,1,"")</f>
        <v>1</v>
      </c>
      <c r="BC66" s="78" t="str">
        <f>REPLACE(INDEX(GroupVertices[Group],MATCH(Edges[[#This Row],[Vertex 2]],GroupVertices[Vertex],0)),1,1,"")</f>
        <v>1</v>
      </c>
      <c r="BD66" s="48">
        <v>1</v>
      </c>
      <c r="BE66" s="49">
        <v>10</v>
      </c>
      <c r="BF66" s="48">
        <v>0</v>
      </c>
      <c r="BG66" s="49">
        <v>0</v>
      </c>
      <c r="BH66" s="48">
        <v>0</v>
      </c>
      <c r="BI66" s="49">
        <v>0</v>
      </c>
      <c r="BJ66" s="48">
        <v>9</v>
      </c>
      <c r="BK66" s="49">
        <v>90</v>
      </c>
      <c r="BL66" s="48">
        <v>10</v>
      </c>
    </row>
    <row r="67" spans="1:64" ht="15">
      <c r="A67" s="64" t="s">
        <v>248</v>
      </c>
      <c r="B67" s="64" t="s">
        <v>248</v>
      </c>
      <c r="C67" s="65" t="s">
        <v>1952</v>
      </c>
      <c r="D67" s="66">
        <v>10</v>
      </c>
      <c r="E67" s="67" t="s">
        <v>136</v>
      </c>
      <c r="F67" s="68">
        <v>12</v>
      </c>
      <c r="G67" s="65"/>
      <c r="H67" s="69"/>
      <c r="I67" s="70"/>
      <c r="J67" s="70"/>
      <c r="K67" s="34" t="s">
        <v>65</v>
      </c>
      <c r="L67" s="77">
        <v>67</v>
      </c>
      <c r="M67" s="77"/>
      <c r="N67" s="72"/>
      <c r="O67" s="79" t="s">
        <v>176</v>
      </c>
      <c r="P67" s="81">
        <v>43686.88247685185</v>
      </c>
      <c r="Q67" s="79" t="s">
        <v>320</v>
      </c>
      <c r="R67" s="84" t="s">
        <v>399</v>
      </c>
      <c r="S67" s="79" t="s">
        <v>441</v>
      </c>
      <c r="T67" s="79" t="s">
        <v>467</v>
      </c>
      <c r="U67" s="79"/>
      <c r="V67" s="84" t="s">
        <v>534</v>
      </c>
      <c r="W67" s="81">
        <v>43686.88247685185</v>
      </c>
      <c r="X67" s="84" t="s">
        <v>596</v>
      </c>
      <c r="Y67" s="79"/>
      <c r="Z67" s="79"/>
      <c r="AA67" s="82" t="s">
        <v>703</v>
      </c>
      <c r="AB67" s="79"/>
      <c r="AC67" s="79" t="b">
        <v>0</v>
      </c>
      <c r="AD67" s="79">
        <v>0</v>
      </c>
      <c r="AE67" s="82" t="s">
        <v>751</v>
      </c>
      <c r="AF67" s="79" t="b">
        <v>0</v>
      </c>
      <c r="AG67" s="79" t="s">
        <v>752</v>
      </c>
      <c r="AH67" s="79"/>
      <c r="AI67" s="82" t="s">
        <v>751</v>
      </c>
      <c r="AJ67" s="79" t="b">
        <v>0</v>
      </c>
      <c r="AK67" s="79">
        <v>0</v>
      </c>
      <c r="AL67" s="82" t="s">
        <v>751</v>
      </c>
      <c r="AM67" s="79" t="s">
        <v>771</v>
      </c>
      <c r="AN67" s="79" t="b">
        <v>0</v>
      </c>
      <c r="AO67" s="82" t="s">
        <v>703</v>
      </c>
      <c r="AP67" s="79" t="s">
        <v>176</v>
      </c>
      <c r="AQ67" s="79">
        <v>0</v>
      </c>
      <c r="AR67" s="79">
        <v>0</v>
      </c>
      <c r="AS67" s="79"/>
      <c r="AT67" s="79"/>
      <c r="AU67" s="79"/>
      <c r="AV67" s="79"/>
      <c r="AW67" s="79"/>
      <c r="AX67" s="79"/>
      <c r="AY67" s="79"/>
      <c r="AZ67" s="79"/>
      <c r="BA67">
        <v>43</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9</v>
      </c>
      <c r="BK67" s="49">
        <v>100</v>
      </c>
      <c r="BL67" s="48">
        <v>9</v>
      </c>
    </row>
    <row r="68" spans="1:64" ht="15">
      <c r="A68" s="64" t="s">
        <v>248</v>
      </c>
      <c r="B68" s="64" t="s">
        <v>248</v>
      </c>
      <c r="C68" s="65" t="s">
        <v>1952</v>
      </c>
      <c r="D68" s="66">
        <v>10</v>
      </c>
      <c r="E68" s="67" t="s">
        <v>136</v>
      </c>
      <c r="F68" s="68">
        <v>12</v>
      </c>
      <c r="G68" s="65"/>
      <c r="H68" s="69"/>
      <c r="I68" s="70"/>
      <c r="J68" s="70"/>
      <c r="K68" s="34" t="s">
        <v>65</v>
      </c>
      <c r="L68" s="77">
        <v>68</v>
      </c>
      <c r="M68" s="77"/>
      <c r="N68" s="72"/>
      <c r="O68" s="79" t="s">
        <v>176</v>
      </c>
      <c r="P68" s="81">
        <v>43686.96581018518</v>
      </c>
      <c r="Q68" s="79" t="s">
        <v>321</v>
      </c>
      <c r="R68" s="84" t="s">
        <v>400</v>
      </c>
      <c r="S68" s="79" t="s">
        <v>441</v>
      </c>
      <c r="T68" s="79" t="s">
        <v>477</v>
      </c>
      <c r="U68" s="79"/>
      <c r="V68" s="84" t="s">
        <v>534</v>
      </c>
      <c r="W68" s="81">
        <v>43686.96581018518</v>
      </c>
      <c r="X68" s="84" t="s">
        <v>597</v>
      </c>
      <c r="Y68" s="79"/>
      <c r="Z68" s="79"/>
      <c r="AA68" s="82" t="s">
        <v>704</v>
      </c>
      <c r="AB68" s="79"/>
      <c r="AC68" s="79" t="b">
        <v>0</v>
      </c>
      <c r="AD68" s="79">
        <v>0</v>
      </c>
      <c r="AE68" s="82" t="s">
        <v>751</v>
      </c>
      <c r="AF68" s="79" t="b">
        <v>0</v>
      </c>
      <c r="AG68" s="79" t="s">
        <v>752</v>
      </c>
      <c r="AH68" s="79"/>
      <c r="AI68" s="82" t="s">
        <v>751</v>
      </c>
      <c r="AJ68" s="79" t="b">
        <v>0</v>
      </c>
      <c r="AK68" s="79">
        <v>0</v>
      </c>
      <c r="AL68" s="82" t="s">
        <v>751</v>
      </c>
      <c r="AM68" s="79" t="s">
        <v>771</v>
      </c>
      <c r="AN68" s="79" t="b">
        <v>0</v>
      </c>
      <c r="AO68" s="82" t="s">
        <v>704</v>
      </c>
      <c r="AP68" s="79" t="s">
        <v>176</v>
      </c>
      <c r="AQ68" s="79">
        <v>0</v>
      </c>
      <c r="AR68" s="79">
        <v>0</v>
      </c>
      <c r="AS68" s="79"/>
      <c r="AT68" s="79"/>
      <c r="AU68" s="79"/>
      <c r="AV68" s="79"/>
      <c r="AW68" s="79"/>
      <c r="AX68" s="79"/>
      <c r="AY68" s="79"/>
      <c r="AZ68" s="79"/>
      <c r="BA68">
        <v>43</v>
      </c>
      <c r="BB68" s="78" t="str">
        <f>REPLACE(INDEX(GroupVertices[Group],MATCH(Edges[[#This Row],[Vertex 1]],GroupVertices[Vertex],0)),1,1,"")</f>
        <v>1</v>
      </c>
      <c r="BC68" s="78" t="str">
        <f>REPLACE(INDEX(GroupVertices[Group],MATCH(Edges[[#This Row],[Vertex 2]],GroupVertices[Vertex],0)),1,1,"")</f>
        <v>1</v>
      </c>
      <c r="BD68" s="48">
        <v>1</v>
      </c>
      <c r="BE68" s="49">
        <v>11.11111111111111</v>
      </c>
      <c r="BF68" s="48">
        <v>0</v>
      </c>
      <c r="BG68" s="49">
        <v>0</v>
      </c>
      <c r="BH68" s="48">
        <v>0</v>
      </c>
      <c r="BI68" s="49">
        <v>0</v>
      </c>
      <c r="BJ68" s="48">
        <v>8</v>
      </c>
      <c r="BK68" s="49">
        <v>88.88888888888889</v>
      </c>
      <c r="BL68" s="48">
        <v>9</v>
      </c>
    </row>
    <row r="69" spans="1:64" ht="15">
      <c r="A69" s="64" t="s">
        <v>248</v>
      </c>
      <c r="B69" s="64" t="s">
        <v>248</v>
      </c>
      <c r="C69" s="65" t="s">
        <v>1952</v>
      </c>
      <c r="D69" s="66">
        <v>10</v>
      </c>
      <c r="E69" s="67" t="s">
        <v>136</v>
      </c>
      <c r="F69" s="68">
        <v>12</v>
      </c>
      <c r="G69" s="65"/>
      <c r="H69" s="69"/>
      <c r="I69" s="70"/>
      <c r="J69" s="70"/>
      <c r="K69" s="34" t="s">
        <v>65</v>
      </c>
      <c r="L69" s="77">
        <v>69</v>
      </c>
      <c r="M69" s="77"/>
      <c r="N69" s="72"/>
      <c r="O69" s="79" t="s">
        <v>176</v>
      </c>
      <c r="P69" s="81">
        <v>43687.12834490741</v>
      </c>
      <c r="Q69" s="79" t="s">
        <v>322</v>
      </c>
      <c r="R69" s="84" t="s">
        <v>401</v>
      </c>
      <c r="S69" s="79" t="s">
        <v>441</v>
      </c>
      <c r="T69" s="79" t="s">
        <v>467</v>
      </c>
      <c r="U69" s="79"/>
      <c r="V69" s="84" t="s">
        <v>534</v>
      </c>
      <c r="W69" s="81">
        <v>43687.12834490741</v>
      </c>
      <c r="X69" s="84" t="s">
        <v>598</v>
      </c>
      <c r="Y69" s="79"/>
      <c r="Z69" s="79"/>
      <c r="AA69" s="82" t="s">
        <v>705</v>
      </c>
      <c r="AB69" s="79"/>
      <c r="AC69" s="79" t="b">
        <v>0</v>
      </c>
      <c r="AD69" s="79">
        <v>0</v>
      </c>
      <c r="AE69" s="82" t="s">
        <v>751</v>
      </c>
      <c r="AF69" s="79" t="b">
        <v>0</v>
      </c>
      <c r="AG69" s="79" t="s">
        <v>752</v>
      </c>
      <c r="AH69" s="79"/>
      <c r="AI69" s="82" t="s">
        <v>751</v>
      </c>
      <c r="AJ69" s="79" t="b">
        <v>0</v>
      </c>
      <c r="AK69" s="79">
        <v>0</v>
      </c>
      <c r="AL69" s="82" t="s">
        <v>751</v>
      </c>
      <c r="AM69" s="79" t="s">
        <v>771</v>
      </c>
      <c r="AN69" s="79" t="b">
        <v>0</v>
      </c>
      <c r="AO69" s="82" t="s">
        <v>705</v>
      </c>
      <c r="AP69" s="79" t="s">
        <v>176</v>
      </c>
      <c r="AQ69" s="79">
        <v>0</v>
      </c>
      <c r="AR69" s="79">
        <v>0</v>
      </c>
      <c r="AS69" s="79"/>
      <c r="AT69" s="79"/>
      <c r="AU69" s="79"/>
      <c r="AV69" s="79"/>
      <c r="AW69" s="79"/>
      <c r="AX69" s="79"/>
      <c r="AY69" s="79"/>
      <c r="AZ69" s="79"/>
      <c r="BA69">
        <v>43</v>
      </c>
      <c r="BB69" s="78" t="str">
        <f>REPLACE(INDEX(GroupVertices[Group],MATCH(Edges[[#This Row],[Vertex 1]],GroupVertices[Vertex],0)),1,1,"")</f>
        <v>1</v>
      </c>
      <c r="BC69" s="78" t="str">
        <f>REPLACE(INDEX(GroupVertices[Group],MATCH(Edges[[#This Row],[Vertex 2]],GroupVertices[Vertex],0)),1,1,"")</f>
        <v>1</v>
      </c>
      <c r="BD69" s="48">
        <v>1</v>
      </c>
      <c r="BE69" s="49">
        <v>11.11111111111111</v>
      </c>
      <c r="BF69" s="48">
        <v>0</v>
      </c>
      <c r="BG69" s="49">
        <v>0</v>
      </c>
      <c r="BH69" s="48">
        <v>0</v>
      </c>
      <c r="BI69" s="49">
        <v>0</v>
      </c>
      <c r="BJ69" s="48">
        <v>8</v>
      </c>
      <c r="BK69" s="49">
        <v>88.88888888888889</v>
      </c>
      <c r="BL69" s="48">
        <v>9</v>
      </c>
    </row>
    <row r="70" spans="1:64" ht="15">
      <c r="A70" s="64" t="s">
        <v>248</v>
      </c>
      <c r="B70" s="64" t="s">
        <v>248</v>
      </c>
      <c r="C70" s="65" t="s">
        <v>1952</v>
      </c>
      <c r="D70" s="66">
        <v>10</v>
      </c>
      <c r="E70" s="67" t="s">
        <v>136</v>
      </c>
      <c r="F70" s="68">
        <v>12</v>
      </c>
      <c r="G70" s="65"/>
      <c r="H70" s="69"/>
      <c r="I70" s="70"/>
      <c r="J70" s="70"/>
      <c r="K70" s="34" t="s">
        <v>65</v>
      </c>
      <c r="L70" s="77">
        <v>70</v>
      </c>
      <c r="M70" s="77"/>
      <c r="N70" s="72"/>
      <c r="O70" s="79" t="s">
        <v>176</v>
      </c>
      <c r="P70" s="81">
        <v>43687.42003472222</v>
      </c>
      <c r="Q70" s="79" t="s">
        <v>323</v>
      </c>
      <c r="R70" s="84" t="s">
        <v>402</v>
      </c>
      <c r="S70" s="79" t="s">
        <v>441</v>
      </c>
      <c r="T70" s="79" t="s">
        <v>467</v>
      </c>
      <c r="U70" s="79"/>
      <c r="V70" s="84" t="s">
        <v>534</v>
      </c>
      <c r="W70" s="81">
        <v>43687.42003472222</v>
      </c>
      <c r="X70" s="84" t="s">
        <v>599</v>
      </c>
      <c r="Y70" s="79"/>
      <c r="Z70" s="79"/>
      <c r="AA70" s="82" t="s">
        <v>706</v>
      </c>
      <c r="AB70" s="79"/>
      <c r="AC70" s="79" t="b">
        <v>0</v>
      </c>
      <c r="AD70" s="79">
        <v>0</v>
      </c>
      <c r="AE70" s="82" t="s">
        <v>751</v>
      </c>
      <c r="AF70" s="79" t="b">
        <v>0</v>
      </c>
      <c r="AG70" s="79" t="s">
        <v>752</v>
      </c>
      <c r="AH70" s="79"/>
      <c r="AI70" s="82" t="s">
        <v>751</v>
      </c>
      <c r="AJ70" s="79" t="b">
        <v>0</v>
      </c>
      <c r="AK70" s="79">
        <v>0</v>
      </c>
      <c r="AL70" s="82" t="s">
        <v>751</v>
      </c>
      <c r="AM70" s="79" t="s">
        <v>771</v>
      </c>
      <c r="AN70" s="79" t="b">
        <v>0</v>
      </c>
      <c r="AO70" s="82" t="s">
        <v>706</v>
      </c>
      <c r="AP70" s="79" t="s">
        <v>176</v>
      </c>
      <c r="AQ70" s="79">
        <v>0</v>
      </c>
      <c r="AR70" s="79">
        <v>0</v>
      </c>
      <c r="AS70" s="79"/>
      <c r="AT70" s="79"/>
      <c r="AU70" s="79"/>
      <c r="AV70" s="79"/>
      <c r="AW70" s="79"/>
      <c r="AX70" s="79"/>
      <c r="AY70" s="79"/>
      <c r="AZ70" s="79"/>
      <c r="BA70">
        <v>43</v>
      </c>
      <c r="BB70" s="78" t="str">
        <f>REPLACE(INDEX(GroupVertices[Group],MATCH(Edges[[#This Row],[Vertex 1]],GroupVertices[Vertex],0)),1,1,"")</f>
        <v>1</v>
      </c>
      <c r="BC70" s="78" t="str">
        <f>REPLACE(INDEX(GroupVertices[Group],MATCH(Edges[[#This Row],[Vertex 2]],GroupVertices[Vertex],0)),1,1,"")</f>
        <v>1</v>
      </c>
      <c r="BD70" s="48">
        <v>1</v>
      </c>
      <c r="BE70" s="49">
        <v>11.11111111111111</v>
      </c>
      <c r="BF70" s="48">
        <v>0</v>
      </c>
      <c r="BG70" s="49">
        <v>0</v>
      </c>
      <c r="BH70" s="48">
        <v>0</v>
      </c>
      <c r="BI70" s="49">
        <v>0</v>
      </c>
      <c r="BJ70" s="48">
        <v>8</v>
      </c>
      <c r="BK70" s="49">
        <v>88.88888888888889</v>
      </c>
      <c r="BL70" s="48">
        <v>9</v>
      </c>
    </row>
    <row r="71" spans="1:64" ht="15">
      <c r="A71" s="64" t="s">
        <v>248</v>
      </c>
      <c r="B71" s="64" t="s">
        <v>248</v>
      </c>
      <c r="C71" s="65" t="s">
        <v>1952</v>
      </c>
      <c r="D71" s="66">
        <v>10</v>
      </c>
      <c r="E71" s="67" t="s">
        <v>136</v>
      </c>
      <c r="F71" s="68">
        <v>12</v>
      </c>
      <c r="G71" s="65"/>
      <c r="H71" s="69"/>
      <c r="I71" s="70"/>
      <c r="J71" s="70"/>
      <c r="K71" s="34" t="s">
        <v>65</v>
      </c>
      <c r="L71" s="77">
        <v>71</v>
      </c>
      <c r="M71" s="77"/>
      <c r="N71" s="72"/>
      <c r="O71" s="79" t="s">
        <v>176</v>
      </c>
      <c r="P71" s="81">
        <v>43688.21729166667</v>
      </c>
      <c r="Q71" s="79" t="s">
        <v>324</v>
      </c>
      <c r="R71" s="84" t="s">
        <v>368</v>
      </c>
      <c r="S71" s="79" t="s">
        <v>441</v>
      </c>
      <c r="T71" s="79" t="s">
        <v>455</v>
      </c>
      <c r="U71" s="79"/>
      <c r="V71" s="84" t="s">
        <v>534</v>
      </c>
      <c r="W71" s="81">
        <v>43688.21729166667</v>
      </c>
      <c r="X71" s="84" t="s">
        <v>600</v>
      </c>
      <c r="Y71" s="79"/>
      <c r="Z71" s="79"/>
      <c r="AA71" s="82" t="s">
        <v>707</v>
      </c>
      <c r="AB71" s="79"/>
      <c r="AC71" s="79" t="b">
        <v>0</v>
      </c>
      <c r="AD71" s="79">
        <v>0</v>
      </c>
      <c r="AE71" s="82" t="s">
        <v>751</v>
      </c>
      <c r="AF71" s="79" t="b">
        <v>0</v>
      </c>
      <c r="AG71" s="79" t="s">
        <v>752</v>
      </c>
      <c r="AH71" s="79"/>
      <c r="AI71" s="82" t="s">
        <v>751</v>
      </c>
      <c r="AJ71" s="79" t="b">
        <v>0</v>
      </c>
      <c r="AK71" s="79">
        <v>1</v>
      </c>
      <c r="AL71" s="82" t="s">
        <v>751</v>
      </c>
      <c r="AM71" s="79" t="s">
        <v>771</v>
      </c>
      <c r="AN71" s="79" t="b">
        <v>0</v>
      </c>
      <c r="AO71" s="82" t="s">
        <v>707</v>
      </c>
      <c r="AP71" s="79" t="s">
        <v>176</v>
      </c>
      <c r="AQ71" s="79">
        <v>0</v>
      </c>
      <c r="AR71" s="79">
        <v>0</v>
      </c>
      <c r="AS71" s="79"/>
      <c r="AT71" s="79"/>
      <c r="AU71" s="79"/>
      <c r="AV71" s="79"/>
      <c r="AW71" s="79"/>
      <c r="AX71" s="79"/>
      <c r="AY71" s="79"/>
      <c r="AZ71" s="79"/>
      <c r="BA71">
        <v>43</v>
      </c>
      <c r="BB71" s="78" t="str">
        <f>REPLACE(INDEX(GroupVertices[Group],MATCH(Edges[[#This Row],[Vertex 1]],GroupVertices[Vertex],0)),1,1,"")</f>
        <v>1</v>
      </c>
      <c r="BC71" s="78" t="str">
        <f>REPLACE(INDEX(GroupVertices[Group],MATCH(Edges[[#This Row],[Vertex 2]],GroupVertices[Vertex],0)),1,1,"")</f>
        <v>1</v>
      </c>
      <c r="BD71" s="48">
        <v>1</v>
      </c>
      <c r="BE71" s="49">
        <v>10</v>
      </c>
      <c r="BF71" s="48">
        <v>0</v>
      </c>
      <c r="BG71" s="49">
        <v>0</v>
      </c>
      <c r="BH71" s="48">
        <v>0</v>
      </c>
      <c r="BI71" s="49">
        <v>0</v>
      </c>
      <c r="BJ71" s="48">
        <v>9</v>
      </c>
      <c r="BK71" s="49">
        <v>90</v>
      </c>
      <c r="BL71" s="48">
        <v>10</v>
      </c>
    </row>
    <row r="72" spans="1:64" ht="15">
      <c r="A72" s="64" t="s">
        <v>248</v>
      </c>
      <c r="B72" s="64" t="s">
        <v>248</v>
      </c>
      <c r="C72" s="65" t="s">
        <v>1952</v>
      </c>
      <c r="D72" s="66">
        <v>10</v>
      </c>
      <c r="E72" s="67" t="s">
        <v>136</v>
      </c>
      <c r="F72" s="68">
        <v>12</v>
      </c>
      <c r="G72" s="65"/>
      <c r="H72" s="69"/>
      <c r="I72" s="70"/>
      <c r="J72" s="70"/>
      <c r="K72" s="34" t="s">
        <v>65</v>
      </c>
      <c r="L72" s="77">
        <v>72</v>
      </c>
      <c r="M72" s="77"/>
      <c r="N72" s="72"/>
      <c r="O72" s="79" t="s">
        <v>176</v>
      </c>
      <c r="P72" s="81">
        <v>43688.35202546296</v>
      </c>
      <c r="Q72" s="79" t="s">
        <v>325</v>
      </c>
      <c r="R72" s="84" t="s">
        <v>403</v>
      </c>
      <c r="S72" s="79" t="s">
        <v>441</v>
      </c>
      <c r="T72" s="79" t="s">
        <v>480</v>
      </c>
      <c r="U72" s="79"/>
      <c r="V72" s="84" t="s">
        <v>534</v>
      </c>
      <c r="W72" s="81">
        <v>43688.35202546296</v>
      </c>
      <c r="X72" s="84" t="s">
        <v>601</v>
      </c>
      <c r="Y72" s="79"/>
      <c r="Z72" s="79"/>
      <c r="AA72" s="82" t="s">
        <v>708</v>
      </c>
      <c r="AB72" s="79"/>
      <c r="AC72" s="79" t="b">
        <v>0</v>
      </c>
      <c r="AD72" s="79">
        <v>0</v>
      </c>
      <c r="AE72" s="82" t="s">
        <v>751</v>
      </c>
      <c r="AF72" s="79" t="b">
        <v>0</v>
      </c>
      <c r="AG72" s="79" t="s">
        <v>752</v>
      </c>
      <c r="AH72" s="79"/>
      <c r="AI72" s="82" t="s">
        <v>751</v>
      </c>
      <c r="AJ72" s="79" t="b">
        <v>0</v>
      </c>
      <c r="AK72" s="79">
        <v>0</v>
      </c>
      <c r="AL72" s="82" t="s">
        <v>751</v>
      </c>
      <c r="AM72" s="79" t="s">
        <v>771</v>
      </c>
      <c r="AN72" s="79" t="b">
        <v>0</v>
      </c>
      <c r="AO72" s="82" t="s">
        <v>708</v>
      </c>
      <c r="AP72" s="79" t="s">
        <v>176</v>
      </c>
      <c r="AQ72" s="79">
        <v>0</v>
      </c>
      <c r="AR72" s="79">
        <v>0</v>
      </c>
      <c r="AS72" s="79"/>
      <c r="AT72" s="79"/>
      <c r="AU72" s="79"/>
      <c r="AV72" s="79"/>
      <c r="AW72" s="79"/>
      <c r="AX72" s="79"/>
      <c r="AY72" s="79"/>
      <c r="AZ72" s="79"/>
      <c r="BA72">
        <v>43</v>
      </c>
      <c r="BB72" s="78" t="str">
        <f>REPLACE(INDEX(GroupVertices[Group],MATCH(Edges[[#This Row],[Vertex 1]],GroupVertices[Vertex],0)),1,1,"")</f>
        <v>1</v>
      </c>
      <c r="BC72" s="78" t="str">
        <f>REPLACE(INDEX(GroupVertices[Group],MATCH(Edges[[#This Row],[Vertex 2]],GroupVertices[Vertex],0)),1,1,"")</f>
        <v>1</v>
      </c>
      <c r="BD72" s="48">
        <v>1</v>
      </c>
      <c r="BE72" s="49">
        <v>8.333333333333334</v>
      </c>
      <c r="BF72" s="48">
        <v>0</v>
      </c>
      <c r="BG72" s="49">
        <v>0</v>
      </c>
      <c r="BH72" s="48">
        <v>0</v>
      </c>
      <c r="BI72" s="49">
        <v>0</v>
      </c>
      <c r="BJ72" s="48">
        <v>11</v>
      </c>
      <c r="BK72" s="49">
        <v>91.66666666666667</v>
      </c>
      <c r="BL72" s="48">
        <v>12</v>
      </c>
    </row>
    <row r="73" spans="1:64" ht="15">
      <c r="A73" s="64" t="s">
        <v>248</v>
      </c>
      <c r="B73" s="64" t="s">
        <v>248</v>
      </c>
      <c r="C73" s="65" t="s">
        <v>1952</v>
      </c>
      <c r="D73" s="66">
        <v>10</v>
      </c>
      <c r="E73" s="67" t="s">
        <v>136</v>
      </c>
      <c r="F73" s="68">
        <v>12</v>
      </c>
      <c r="G73" s="65"/>
      <c r="H73" s="69"/>
      <c r="I73" s="70"/>
      <c r="J73" s="70"/>
      <c r="K73" s="34" t="s">
        <v>65</v>
      </c>
      <c r="L73" s="77">
        <v>73</v>
      </c>
      <c r="M73" s="77"/>
      <c r="N73" s="72"/>
      <c r="O73" s="79" t="s">
        <v>176</v>
      </c>
      <c r="P73" s="81">
        <v>43688.81039351852</v>
      </c>
      <c r="Q73" s="79" t="s">
        <v>326</v>
      </c>
      <c r="R73" s="84" t="s">
        <v>404</v>
      </c>
      <c r="S73" s="79" t="s">
        <v>441</v>
      </c>
      <c r="T73" s="79" t="s">
        <v>478</v>
      </c>
      <c r="U73" s="79"/>
      <c r="V73" s="84" t="s">
        <v>534</v>
      </c>
      <c r="W73" s="81">
        <v>43688.81039351852</v>
      </c>
      <c r="X73" s="84" t="s">
        <v>602</v>
      </c>
      <c r="Y73" s="79"/>
      <c r="Z73" s="79"/>
      <c r="AA73" s="82" t="s">
        <v>709</v>
      </c>
      <c r="AB73" s="79"/>
      <c r="AC73" s="79" t="b">
        <v>0</v>
      </c>
      <c r="AD73" s="79">
        <v>0</v>
      </c>
      <c r="AE73" s="82" t="s">
        <v>751</v>
      </c>
      <c r="AF73" s="79" t="b">
        <v>0</v>
      </c>
      <c r="AG73" s="79" t="s">
        <v>752</v>
      </c>
      <c r="AH73" s="79"/>
      <c r="AI73" s="82" t="s">
        <v>751</v>
      </c>
      <c r="AJ73" s="79" t="b">
        <v>0</v>
      </c>
      <c r="AK73" s="79">
        <v>0</v>
      </c>
      <c r="AL73" s="82" t="s">
        <v>751</v>
      </c>
      <c r="AM73" s="79" t="s">
        <v>771</v>
      </c>
      <c r="AN73" s="79" t="b">
        <v>0</v>
      </c>
      <c r="AO73" s="82" t="s">
        <v>709</v>
      </c>
      <c r="AP73" s="79" t="s">
        <v>176</v>
      </c>
      <c r="AQ73" s="79">
        <v>0</v>
      </c>
      <c r="AR73" s="79">
        <v>0</v>
      </c>
      <c r="AS73" s="79"/>
      <c r="AT73" s="79"/>
      <c r="AU73" s="79"/>
      <c r="AV73" s="79"/>
      <c r="AW73" s="79"/>
      <c r="AX73" s="79"/>
      <c r="AY73" s="79"/>
      <c r="AZ73" s="79"/>
      <c r="BA73">
        <v>43</v>
      </c>
      <c r="BB73" s="78" t="str">
        <f>REPLACE(INDEX(GroupVertices[Group],MATCH(Edges[[#This Row],[Vertex 1]],GroupVertices[Vertex],0)),1,1,"")</f>
        <v>1</v>
      </c>
      <c r="BC73" s="78" t="str">
        <f>REPLACE(INDEX(GroupVertices[Group],MATCH(Edges[[#This Row],[Vertex 2]],GroupVertices[Vertex],0)),1,1,"")</f>
        <v>1</v>
      </c>
      <c r="BD73" s="48">
        <v>1</v>
      </c>
      <c r="BE73" s="49">
        <v>9.090909090909092</v>
      </c>
      <c r="BF73" s="48">
        <v>0</v>
      </c>
      <c r="BG73" s="49">
        <v>0</v>
      </c>
      <c r="BH73" s="48">
        <v>0</v>
      </c>
      <c r="BI73" s="49">
        <v>0</v>
      </c>
      <c r="BJ73" s="48">
        <v>10</v>
      </c>
      <c r="BK73" s="49">
        <v>90.9090909090909</v>
      </c>
      <c r="BL73" s="48">
        <v>11</v>
      </c>
    </row>
    <row r="74" spans="1:64" ht="15">
      <c r="A74" s="64" t="s">
        <v>248</v>
      </c>
      <c r="B74" s="64" t="s">
        <v>248</v>
      </c>
      <c r="C74" s="65" t="s">
        <v>1952</v>
      </c>
      <c r="D74" s="66">
        <v>10</v>
      </c>
      <c r="E74" s="67" t="s">
        <v>136</v>
      </c>
      <c r="F74" s="68">
        <v>12</v>
      </c>
      <c r="G74" s="65"/>
      <c r="H74" s="69"/>
      <c r="I74" s="70"/>
      <c r="J74" s="70"/>
      <c r="K74" s="34" t="s">
        <v>65</v>
      </c>
      <c r="L74" s="77">
        <v>74</v>
      </c>
      <c r="M74" s="77"/>
      <c r="N74" s="72"/>
      <c r="O74" s="79" t="s">
        <v>176</v>
      </c>
      <c r="P74" s="81">
        <v>43689.09237268518</v>
      </c>
      <c r="Q74" s="79" t="s">
        <v>327</v>
      </c>
      <c r="R74" s="84" t="s">
        <v>369</v>
      </c>
      <c r="S74" s="79" t="s">
        <v>441</v>
      </c>
      <c r="T74" s="79" t="s">
        <v>455</v>
      </c>
      <c r="U74" s="79"/>
      <c r="V74" s="84" t="s">
        <v>534</v>
      </c>
      <c r="W74" s="81">
        <v>43689.09237268518</v>
      </c>
      <c r="X74" s="84" t="s">
        <v>603</v>
      </c>
      <c r="Y74" s="79"/>
      <c r="Z74" s="79"/>
      <c r="AA74" s="82" t="s">
        <v>710</v>
      </c>
      <c r="AB74" s="79"/>
      <c r="AC74" s="79" t="b">
        <v>0</v>
      </c>
      <c r="AD74" s="79">
        <v>0</v>
      </c>
      <c r="AE74" s="82" t="s">
        <v>751</v>
      </c>
      <c r="AF74" s="79" t="b">
        <v>0</v>
      </c>
      <c r="AG74" s="79" t="s">
        <v>752</v>
      </c>
      <c r="AH74" s="79"/>
      <c r="AI74" s="82" t="s">
        <v>751</v>
      </c>
      <c r="AJ74" s="79" t="b">
        <v>0</v>
      </c>
      <c r="AK74" s="79">
        <v>1</v>
      </c>
      <c r="AL74" s="82" t="s">
        <v>751</v>
      </c>
      <c r="AM74" s="79" t="s">
        <v>771</v>
      </c>
      <c r="AN74" s="79" t="b">
        <v>0</v>
      </c>
      <c r="AO74" s="82" t="s">
        <v>710</v>
      </c>
      <c r="AP74" s="79" t="s">
        <v>176</v>
      </c>
      <c r="AQ74" s="79">
        <v>0</v>
      </c>
      <c r="AR74" s="79">
        <v>0</v>
      </c>
      <c r="AS74" s="79"/>
      <c r="AT74" s="79"/>
      <c r="AU74" s="79"/>
      <c r="AV74" s="79"/>
      <c r="AW74" s="79"/>
      <c r="AX74" s="79"/>
      <c r="AY74" s="79"/>
      <c r="AZ74" s="79"/>
      <c r="BA74">
        <v>43</v>
      </c>
      <c r="BB74" s="78" t="str">
        <f>REPLACE(INDEX(GroupVertices[Group],MATCH(Edges[[#This Row],[Vertex 1]],GroupVertices[Vertex],0)),1,1,"")</f>
        <v>1</v>
      </c>
      <c r="BC74" s="78" t="str">
        <f>REPLACE(INDEX(GroupVertices[Group],MATCH(Edges[[#This Row],[Vertex 2]],GroupVertices[Vertex],0)),1,1,"")</f>
        <v>1</v>
      </c>
      <c r="BD74" s="48">
        <v>1</v>
      </c>
      <c r="BE74" s="49">
        <v>9.090909090909092</v>
      </c>
      <c r="BF74" s="48">
        <v>0</v>
      </c>
      <c r="BG74" s="49">
        <v>0</v>
      </c>
      <c r="BH74" s="48">
        <v>0</v>
      </c>
      <c r="BI74" s="49">
        <v>0</v>
      </c>
      <c r="BJ74" s="48">
        <v>10</v>
      </c>
      <c r="BK74" s="49">
        <v>90.9090909090909</v>
      </c>
      <c r="BL74" s="48">
        <v>11</v>
      </c>
    </row>
    <row r="75" spans="1:64" ht="15">
      <c r="A75" s="64" t="s">
        <v>248</v>
      </c>
      <c r="B75" s="64" t="s">
        <v>248</v>
      </c>
      <c r="C75" s="65" t="s">
        <v>1952</v>
      </c>
      <c r="D75" s="66">
        <v>10</v>
      </c>
      <c r="E75" s="67" t="s">
        <v>136</v>
      </c>
      <c r="F75" s="68">
        <v>12</v>
      </c>
      <c r="G75" s="65"/>
      <c r="H75" s="69"/>
      <c r="I75" s="70"/>
      <c r="J75" s="70"/>
      <c r="K75" s="34" t="s">
        <v>65</v>
      </c>
      <c r="L75" s="77">
        <v>75</v>
      </c>
      <c r="M75" s="77"/>
      <c r="N75" s="72"/>
      <c r="O75" s="79" t="s">
        <v>176</v>
      </c>
      <c r="P75" s="81">
        <v>43689.12849537037</v>
      </c>
      <c r="Q75" s="79" t="s">
        <v>328</v>
      </c>
      <c r="R75" s="84" t="s">
        <v>405</v>
      </c>
      <c r="S75" s="79" t="s">
        <v>441</v>
      </c>
      <c r="T75" s="79" t="s">
        <v>467</v>
      </c>
      <c r="U75" s="79"/>
      <c r="V75" s="84" t="s">
        <v>534</v>
      </c>
      <c r="W75" s="81">
        <v>43689.12849537037</v>
      </c>
      <c r="X75" s="84" t="s">
        <v>604</v>
      </c>
      <c r="Y75" s="79"/>
      <c r="Z75" s="79"/>
      <c r="AA75" s="82" t="s">
        <v>711</v>
      </c>
      <c r="AB75" s="79"/>
      <c r="AC75" s="79" t="b">
        <v>0</v>
      </c>
      <c r="AD75" s="79">
        <v>0</v>
      </c>
      <c r="AE75" s="82" t="s">
        <v>751</v>
      </c>
      <c r="AF75" s="79" t="b">
        <v>0</v>
      </c>
      <c r="AG75" s="79" t="s">
        <v>752</v>
      </c>
      <c r="AH75" s="79"/>
      <c r="AI75" s="82" t="s">
        <v>751</v>
      </c>
      <c r="AJ75" s="79" t="b">
        <v>0</v>
      </c>
      <c r="AK75" s="79">
        <v>0</v>
      </c>
      <c r="AL75" s="82" t="s">
        <v>751</v>
      </c>
      <c r="AM75" s="79" t="s">
        <v>771</v>
      </c>
      <c r="AN75" s="79" t="b">
        <v>0</v>
      </c>
      <c r="AO75" s="82" t="s">
        <v>711</v>
      </c>
      <c r="AP75" s="79" t="s">
        <v>176</v>
      </c>
      <c r="AQ75" s="79">
        <v>0</v>
      </c>
      <c r="AR75" s="79">
        <v>0</v>
      </c>
      <c r="AS75" s="79"/>
      <c r="AT75" s="79"/>
      <c r="AU75" s="79"/>
      <c r="AV75" s="79"/>
      <c r="AW75" s="79"/>
      <c r="AX75" s="79"/>
      <c r="AY75" s="79"/>
      <c r="AZ75" s="79"/>
      <c r="BA75">
        <v>43</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10</v>
      </c>
      <c r="BK75" s="49">
        <v>100</v>
      </c>
      <c r="BL75" s="48">
        <v>10</v>
      </c>
    </row>
    <row r="76" spans="1:64" ht="15">
      <c r="A76" s="64" t="s">
        <v>248</v>
      </c>
      <c r="B76" s="64" t="s">
        <v>248</v>
      </c>
      <c r="C76" s="65" t="s">
        <v>1952</v>
      </c>
      <c r="D76" s="66">
        <v>10</v>
      </c>
      <c r="E76" s="67" t="s">
        <v>136</v>
      </c>
      <c r="F76" s="68">
        <v>12</v>
      </c>
      <c r="G76" s="65"/>
      <c r="H76" s="69"/>
      <c r="I76" s="70"/>
      <c r="J76" s="70"/>
      <c r="K76" s="34" t="s">
        <v>65</v>
      </c>
      <c r="L76" s="77">
        <v>76</v>
      </c>
      <c r="M76" s="77"/>
      <c r="N76" s="72"/>
      <c r="O76" s="79" t="s">
        <v>176</v>
      </c>
      <c r="P76" s="81">
        <v>43689.75907407407</v>
      </c>
      <c r="Q76" s="79" t="s">
        <v>329</v>
      </c>
      <c r="R76" s="84" t="s">
        <v>406</v>
      </c>
      <c r="S76" s="79" t="s">
        <v>441</v>
      </c>
      <c r="T76" s="79" t="s">
        <v>467</v>
      </c>
      <c r="U76" s="79"/>
      <c r="V76" s="84" t="s">
        <v>534</v>
      </c>
      <c r="W76" s="81">
        <v>43689.75907407407</v>
      </c>
      <c r="X76" s="84" t="s">
        <v>605</v>
      </c>
      <c r="Y76" s="79"/>
      <c r="Z76" s="79"/>
      <c r="AA76" s="82" t="s">
        <v>712</v>
      </c>
      <c r="AB76" s="79"/>
      <c r="AC76" s="79" t="b">
        <v>0</v>
      </c>
      <c r="AD76" s="79">
        <v>0</v>
      </c>
      <c r="AE76" s="82" t="s">
        <v>751</v>
      </c>
      <c r="AF76" s="79" t="b">
        <v>0</v>
      </c>
      <c r="AG76" s="79" t="s">
        <v>752</v>
      </c>
      <c r="AH76" s="79"/>
      <c r="AI76" s="82" t="s">
        <v>751</v>
      </c>
      <c r="AJ76" s="79" t="b">
        <v>0</v>
      </c>
      <c r="AK76" s="79">
        <v>0</v>
      </c>
      <c r="AL76" s="82" t="s">
        <v>751</v>
      </c>
      <c r="AM76" s="79" t="s">
        <v>771</v>
      </c>
      <c r="AN76" s="79" t="b">
        <v>0</v>
      </c>
      <c r="AO76" s="82" t="s">
        <v>712</v>
      </c>
      <c r="AP76" s="79" t="s">
        <v>176</v>
      </c>
      <c r="AQ76" s="79">
        <v>0</v>
      </c>
      <c r="AR76" s="79">
        <v>0</v>
      </c>
      <c r="AS76" s="79"/>
      <c r="AT76" s="79"/>
      <c r="AU76" s="79"/>
      <c r="AV76" s="79"/>
      <c r="AW76" s="79"/>
      <c r="AX76" s="79"/>
      <c r="AY76" s="79"/>
      <c r="AZ76" s="79"/>
      <c r="BA76">
        <v>43</v>
      </c>
      <c r="BB76" s="78" t="str">
        <f>REPLACE(INDEX(GroupVertices[Group],MATCH(Edges[[#This Row],[Vertex 1]],GroupVertices[Vertex],0)),1,1,"")</f>
        <v>1</v>
      </c>
      <c r="BC76" s="78" t="str">
        <f>REPLACE(INDEX(GroupVertices[Group],MATCH(Edges[[#This Row],[Vertex 2]],GroupVertices[Vertex],0)),1,1,"")</f>
        <v>1</v>
      </c>
      <c r="BD76" s="48">
        <v>2</v>
      </c>
      <c r="BE76" s="49">
        <v>20</v>
      </c>
      <c r="BF76" s="48">
        <v>0</v>
      </c>
      <c r="BG76" s="49">
        <v>0</v>
      </c>
      <c r="BH76" s="48">
        <v>0</v>
      </c>
      <c r="BI76" s="49">
        <v>0</v>
      </c>
      <c r="BJ76" s="48">
        <v>8</v>
      </c>
      <c r="BK76" s="49">
        <v>80</v>
      </c>
      <c r="BL76" s="48">
        <v>10</v>
      </c>
    </row>
    <row r="77" spans="1:64" ht="15">
      <c r="A77" s="64" t="s">
        <v>248</v>
      </c>
      <c r="B77" s="64" t="s">
        <v>248</v>
      </c>
      <c r="C77" s="65" t="s">
        <v>1952</v>
      </c>
      <c r="D77" s="66">
        <v>10</v>
      </c>
      <c r="E77" s="67" t="s">
        <v>136</v>
      </c>
      <c r="F77" s="68">
        <v>12</v>
      </c>
      <c r="G77" s="65"/>
      <c r="H77" s="69"/>
      <c r="I77" s="70"/>
      <c r="J77" s="70"/>
      <c r="K77" s="34" t="s">
        <v>65</v>
      </c>
      <c r="L77" s="77">
        <v>77</v>
      </c>
      <c r="M77" s="77"/>
      <c r="N77" s="72"/>
      <c r="O77" s="79" t="s">
        <v>176</v>
      </c>
      <c r="P77" s="81">
        <v>43689.81047453704</v>
      </c>
      <c r="Q77" s="79" t="s">
        <v>330</v>
      </c>
      <c r="R77" s="84" t="s">
        <v>407</v>
      </c>
      <c r="S77" s="79" t="s">
        <v>441</v>
      </c>
      <c r="T77" s="79" t="s">
        <v>467</v>
      </c>
      <c r="U77" s="79"/>
      <c r="V77" s="84" t="s">
        <v>534</v>
      </c>
      <c r="W77" s="81">
        <v>43689.81047453704</v>
      </c>
      <c r="X77" s="84" t="s">
        <v>606</v>
      </c>
      <c r="Y77" s="79"/>
      <c r="Z77" s="79"/>
      <c r="AA77" s="82" t="s">
        <v>713</v>
      </c>
      <c r="AB77" s="79"/>
      <c r="AC77" s="79" t="b">
        <v>0</v>
      </c>
      <c r="AD77" s="79">
        <v>0</v>
      </c>
      <c r="AE77" s="82" t="s">
        <v>751</v>
      </c>
      <c r="AF77" s="79" t="b">
        <v>0</v>
      </c>
      <c r="AG77" s="79" t="s">
        <v>752</v>
      </c>
      <c r="AH77" s="79"/>
      <c r="AI77" s="82" t="s">
        <v>751</v>
      </c>
      <c r="AJ77" s="79" t="b">
        <v>0</v>
      </c>
      <c r="AK77" s="79">
        <v>0</v>
      </c>
      <c r="AL77" s="82" t="s">
        <v>751</v>
      </c>
      <c r="AM77" s="79" t="s">
        <v>771</v>
      </c>
      <c r="AN77" s="79" t="b">
        <v>0</v>
      </c>
      <c r="AO77" s="82" t="s">
        <v>713</v>
      </c>
      <c r="AP77" s="79" t="s">
        <v>176</v>
      </c>
      <c r="AQ77" s="79">
        <v>0</v>
      </c>
      <c r="AR77" s="79">
        <v>0</v>
      </c>
      <c r="AS77" s="79"/>
      <c r="AT77" s="79"/>
      <c r="AU77" s="79"/>
      <c r="AV77" s="79"/>
      <c r="AW77" s="79"/>
      <c r="AX77" s="79"/>
      <c r="AY77" s="79"/>
      <c r="AZ77" s="79"/>
      <c r="BA77">
        <v>43</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12</v>
      </c>
      <c r="BK77" s="49">
        <v>100</v>
      </c>
      <c r="BL77" s="48">
        <v>12</v>
      </c>
    </row>
    <row r="78" spans="1:64" ht="15">
      <c r="A78" s="64" t="s">
        <v>248</v>
      </c>
      <c r="B78" s="64" t="s">
        <v>248</v>
      </c>
      <c r="C78" s="65" t="s">
        <v>1952</v>
      </c>
      <c r="D78" s="66">
        <v>10</v>
      </c>
      <c r="E78" s="67" t="s">
        <v>136</v>
      </c>
      <c r="F78" s="68">
        <v>12</v>
      </c>
      <c r="G78" s="65"/>
      <c r="H78" s="69"/>
      <c r="I78" s="70"/>
      <c r="J78" s="70"/>
      <c r="K78" s="34" t="s">
        <v>65</v>
      </c>
      <c r="L78" s="77">
        <v>78</v>
      </c>
      <c r="M78" s="77"/>
      <c r="N78" s="72"/>
      <c r="O78" s="79" t="s">
        <v>176</v>
      </c>
      <c r="P78" s="81">
        <v>43690.382743055554</v>
      </c>
      <c r="Q78" s="79" t="s">
        <v>331</v>
      </c>
      <c r="R78" s="84" t="s">
        <v>408</v>
      </c>
      <c r="S78" s="79" t="s">
        <v>441</v>
      </c>
      <c r="T78" s="79" t="s">
        <v>481</v>
      </c>
      <c r="U78" s="79"/>
      <c r="V78" s="84" t="s">
        <v>534</v>
      </c>
      <c r="W78" s="81">
        <v>43690.382743055554</v>
      </c>
      <c r="X78" s="84" t="s">
        <v>607</v>
      </c>
      <c r="Y78" s="79"/>
      <c r="Z78" s="79"/>
      <c r="AA78" s="82" t="s">
        <v>714</v>
      </c>
      <c r="AB78" s="79"/>
      <c r="AC78" s="79" t="b">
        <v>0</v>
      </c>
      <c r="AD78" s="79">
        <v>0</v>
      </c>
      <c r="AE78" s="82" t="s">
        <v>751</v>
      </c>
      <c r="AF78" s="79" t="b">
        <v>0</v>
      </c>
      <c r="AG78" s="79" t="s">
        <v>752</v>
      </c>
      <c r="AH78" s="79"/>
      <c r="AI78" s="82" t="s">
        <v>751</v>
      </c>
      <c r="AJ78" s="79" t="b">
        <v>0</v>
      </c>
      <c r="AK78" s="79">
        <v>0</v>
      </c>
      <c r="AL78" s="82" t="s">
        <v>751</v>
      </c>
      <c r="AM78" s="79" t="s">
        <v>771</v>
      </c>
      <c r="AN78" s="79" t="b">
        <v>0</v>
      </c>
      <c r="AO78" s="82" t="s">
        <v>714</v>
      </c>
      <c r="AP78" s="79" t="s">
        <v>176</v>
      </c>
      <c r="AQ78" s="79">
        <v>0</v>
      </c>
      <c r="AR78" s="79">
        <v>0</v>
      </c>
      <c r="AS78" s="79"/>
      <c r="AT78" s="79"/>
      <c r="AU78" s="79"/>
      <c r="AV78" s="79"/>
      <c r="AW78" s="79"/>
      <c r="AX78" s="79"/>
      <c r="AY78" s="79"/>
      <c r="AZ78" s="79"/>
      <c r="BA78">
        <v>43</v>
      </c>
      <c r="BB78" s="78" t="str">
        <f>REPLACE(INDEX(GroupVertices[Group],MATCH(Edges[[#This Row],[Vertex 1]],GroupVertices[Vertex],0)),1,1,"")</f>
        <v>1</v>
      </c>
      <c r="BC78" s="78" t="str">
        <f>REPLACE(INDEX(GroupVertices[Group],MATCH(Edges[[#This Row],[Vertex 2]],GroupVertices[Vertex],0)),1,1,"")</f>
        <v>1</v>
      </c>
      <c r="BD78" s="48">
        <v>1</v>
      </c>
      <c r="BE78" s="49">
        <v>8.333333333333334</v>
      </c>
      <c r="BF78" s="48">
        <v>0</v>
      </c>
      <c r="BG78" s="49">
        <v>0</v>
      </c>
      <c r="BH78" s="48">
        <v>0</v>
      </c>
      <c r="BI78" s="49">
        <v>0</v>
      </c>
      <c r="BJ78" s="48">
        <v>11</v>
      </c>
      <c r="BK78" s="49">
        <v>91.66666666666667</v>
      </c>
      <c r="BL78" s="48">
        <v>12</v>
      </c>
    </row>
    <row r="79" spans="1:64" ht="15">
      <c r="A79" s="64" t="s">
        <v>248</v>
      </c>
      <c r="B79" s="64" t="s">
        <v>248</v>
      </c>
      <c r="C79" s="65" t="s">
        <v>1952</v>
      </c>
      <c r="D79" s="66">
        <v>10</v>
      </c>
      <c r="E79" s="67" t="s">
        <v>136</v>
      </c>
      <c r="F79" s="68">
        <v>12</v>
      </c>
      <c r="G79" s="65"/>
      <c r="H79" s="69"/>
      <c r="I79" s="70"/>
      <c r="J79" s="70"/>
      <c r="K79" s="34" t="s">
        <v>65</v>
      </c>
      <c r="L79" s="77">
        <v>79</v>
      </c>
      <c r="M79" s="77"/>
      <c r="N79" s="72"/>
      <c r="O79" s="79" t="s">
        <v>176</v>
      </c>
      <c r="P79" s="81">
        <v>43690.503599537034</v>
      </c>
      <c r="Q79" s="79" t="s">
        <v>332</v>
      </c>
      <c r="R79" s="84" t="s">
        <v>409</v>
      </c>
      <c r="S79" s="79" t="s">
        <v>441</v>
      </c>
      <c r="T79" s="79" t="s">
        <v>467</v>
      </c>
      <c r="U79" s="79"/>
      <c r="V79" s="84" t="s">
        <v>534</v>
      </c>
      <c r="W79" s="81">
        <v>43690.503599537034</v>
      </c>
      <c r="X79" s="84" t="s">
        <v>608</v>
      </c>
      <c r="Y79" s="79"/>
      <c r="Z79" s="79"/>
      <c r="AA79" s="82" t="s">
        <v>715</v>
      </c>
      <c r="AB79" s="79"/>
      <c r="AC79" s="79" t="b">
        <v>0</v>
      </c>
      <c r="AD79" s="79">
        <v>0</v>
      </c>
      <c r="AE79" s="82" t="s">
        <v>751</v>
      </c>
      <c r="AF79" s="79" t="b">
        <v>0</v>
      </c>
      <c r="AG79" s="79" t="s">
        <v>752</v>
      </c>
      <c r="AH79" s="79"/>
      <c r="AI79" s="82" t="s">
        <v>751</v>
      </c>
      <c r="AJ79" s="79" t="b">
        <v>0</v>
      </c>
      <c r="AK79" s="79">
        <v>0</v>
      </c>
      <c r="AL79" s="82" t="s">
        <v>751</v>
      </c>
      <c r="AM79" s="79" t="s">
        <v>771</v>
      </c>
      <c r="AN79" s="79" t="b">
        <v>0</v>
      </c>
      <c r="AO79" s="82" t="s">
        <v>715</v>
      </c>
      <c r="AP79" s="79" t="s">
        <v>176</v>
      </c>
      <c r="AQ79" s="79">
        <v>0</v>
      </c>
      <c r="AR79" s="79">
        <v>0</v>
      </c>
      <c r="AS79" s="79"/>
      <c r="AT79" s="79"/>
      <c r="AU79" s="79"/>
      <c r="AV79" s="79"/>
      <c r="AW79" s="79"/>
      <c r="AX79" s="79"/>
      <c r="AY79" s="79"/>
      <c r="AZ79" s="79"/>
      <c r="BA79">
        <v>43</v>
      </c>
      <c r="BB79" s="78" t="str">
        <f>REPLACE(INDEX(GroupVertices[Group],MATCH(Edges[[#This Row],[Vertex 1]],GroupVertices[Vertex],0)),1,1,"")</f>
        <v>1</v>
      </c>
      <c r="BC79" s="78" t="str">
        <f>REPLACE(INDEX(GroupVertices[Group],MATCH(Edges[[#This Row],[Vertex 2]],GroupVertices[Vertex],0)),1,1,"")</f>
        <v>1</v>
      </c>
      <c r="BD79" s="48">
        <v>1</v>
      </c>
      <c r="BE79" s="49">
        <v>7.142857142857143</v>
      </c>
      <c r="BF79" s="48">
        <v>1</v>
      </c>
      <c r="BG79" s="49">
        <v>7.142857142857143</v>
      </c>
      <c r="BH79" s="48">
        <v>0</v>
      </c>
      <c r="BI79" s="49">
        <v>0</v>
      </c>
      <c r="BJ79" s="48">
        <v>12</v>
      </c>
      <c r="BK79" s="49">
        <v>85.71428571428571</v>
      </c>
      <c r="BL79" s="48">
        <v>14</v>
      </c>
    </row>
    <row r="80" spans="1:64" ht="15">
      <c r="A80" s="64" t="s">
        <v>248</v>
      </c>
      <c r="B80" s="64" t="s">
        <v>248</v>
      </c>
      <c r="C80" s="65" t="s">
        <v>1952</v>
      </c>
      <c r="D80" s="66">
        <v>10</v>
      </c>
      <c r="E80" s="67" t="s">
        <v>136</v>
      </c>
      <c r="F80" s="68">
        <v>12</v>
      </c>
      <c r="G80" s="65"/>
      <c r="H80" s="69"/>
      <c r="I80" s="70"/>
      <c r="J80" s="70"/>
      <c r="K80" s="34" t="s">
        <v>65</v>
      </c>
      <c r="L80" s="77">
        <v>80</v>
      </c>
      <c r="M80" s="77"/>
      <c r="N80" s="72"/>
      <c r="O80" s="79" t="s">
        <v>176</v>
      </c>
      <c r="P80" s="81">
        <v>43690.88277777778</v>
      </c>
      <c r="Q80" s="79" t="s">
        <v>333</v>
      </c>
      <c r="R80" s="84" t="s">
        <v>410</v>
      </c>
      <c r="S80" s="79" t="s">
        <v>441</v>
      </c>
      <c r="T80" s="79" t="s">
        <v>467</v>
      </c>
      <c r="U80" s="79"/>
      <c r="V80" s="84" t="s">
        <v>534</v>
      </c>
      <c r="W80" s="81">
        <v>43690.88277777778</v>
      </c>
      <c r="X80" s="84" t="s">
        <v>609</v>
      </c>
      <c r="Y80" s="79"/>
      <c r="Z80" s="79"/>
      <c r="AA80" s="82" t="s">
        <v>716</v>
      </c>
      <c r="AB80" s="79"/>
      <c r="AC80" s="79" t="b">
        <v>0</v>
      </c>
      <c r="AD80" s="79">
        <v>0</v>
      </c>
      <c r="AE80" s="82" t="s">
        <v>751</v>
      </c>
      <c r="AF80" s="79" t="b">
        <v>0</v>
      </c>
      <c r="AG80" s="79" t="s">
        <v>752</v>
      </c>
      <c r="AH80" s="79"/>
      <c r="AI80" s="82" t="s">
        <v>751</v>
      </c>
      <c r="AJ80" s="79" t="b">
        <v>0</v>
      </c>
      <c r="AK80" s="79">
        <v>0</v>
      </c>
      <c r="AL80" s="82" t="s">
        <v>751</v>
      </c>
      <c r="AM80" s="79" t="s">
        <v>771</v>
      </c>
      <c r="AN80" s="79" t="b">
        <v>0</v>
      </c>
      <c r="AO80" s="82" t="s">
        <v>716</v>
      </c>
      <c r="AP80" s="79" t="s">
        <v>176</v>
      </c>
      <c r="AQ80" s="79">
        <v>0</v>
      </c>
      <c r="AR80" s="79">
        <v>0</v>
      </c>
      <c r="AS80" s="79"/>
      <c r="AT80" s="79"/>
      <c r="AU80" s="79"/>
      <c r="AV80" s="79"/>
      <c r="AW80" s="79"/>
      <c r="AX80" s="79"/>
      <c r="AY80" s="79"/>
      <c r="AZ80" s="79"/>
      <c r="BA80">
        <v>43</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8</v>
      </c>
      <c r="BK80" s="49">
        <v>100</v>
      </c>
      <c r="BL80" s="48">
        <v>8</v>
      </c>
    </row>
    <row r="81" spans="1:64" ht="15">
      <c r="A81" s="64" t="s">
        <v>248</v>
      </c>
      <c r="B81" s="64" t="s">
        <v>248</v>
      </c>
      <c r="C81" s="65" t="s">
        <v>1952</v>
      </c>
      <c r="D81" s="66">
        <v>10</v>
      </c>
      <c r="E81" s="67" t="s">
        <v>136</v>
      </c>
      <c r="F81" s="68">
        <v>12</v>
      </c>
      <c r="G81" s="65"/>
      <c r="H81" s="69"/>
      <c r="I81" s="70"/>
      <c r="J81" s="70"/>
      <c r="K81" s="34" t="s">
        <v>65</v>
      </c>
      <c r="L81" s="77">
        <v>81</v>
      </c>
      <c r="M81" s="77"/>
      <c r="N81" s="72"/>
      <c r="O81" s="79" t="s">
        <v>176</v>
      </c>
      <c r="P81" s="81">
        <v>43691.04945601852</v>
      </c>
      <c r="Q81" s="79" t="s">
        <v>334</v>
      </c>
      <c r="R81" s="84" t="s">
        <v>411</v>
      </c>
      <c r="S81" s="79" t="s">
        <v>441</v>
      </c>
      <c r="T81" s="79" t="s">
        <v>467</v>
      </c>
      <c r="U81" s="79"/>
      <c r="V81" s="84" t="s">
        <v>534</v>
      </c>
      <c r="W81" s="81">
        <v>43691.04945601852</v>
      </c>
      <c r="X81" s="84" t="s">
        <v>610</v>
      </c>
      <c r="Y81" s="79"/>
      <c r="Z81" s="79"/>
      <c r="AA81" s="82" t="s">
        <v>717</v>
      </c>
      <c r="AB81" s="79"/>
      <c r="AC81" s="79" t="b">
        <v>0</v>
      </c>
      <c r="AD81" s="79">
        <v>0</v>
      </c>
      <c r="AE81" s="82" t="s">
        <v>751</v>
      </c>
      <c r="AF81" s="79" t="b">
        <v>0</v>
      </c>
      <c r="AG81" s="79" t="s">
        <v>752</v>
      </c>
      <c r="AH81" s="79"/>
      <c r="AI81" s="82" t="s">
        <v>751</v>
      </c>
      <c r="AJ81" s="79" t="b">
        <v>0</v>
      </c>
      <c r="AK81" s="79">
        <v>0</v>
      </c>
      <c r="AL81" s="82" t="s">
        <v>751</v>
      </c>
      <c r="AM81" s="79" t="s">
        <v>771</v>
      </c>
      <c r="AN81" s="79" t="b">
        <v>0</v>
      </c>
      <c r="AO81" s="82" t="s">
        <v>717</v>
      </c>
      <c r="AP81" s="79" t="s">
        <v>176</v>
      </c>
      <c r="AQ81" s="79">
        <v>0</v>
      </c>
      <c r="AR81" s="79">
        <v>0</v>
      </c>
      <c r="AS81" s="79"/>
      <c r="AT81" s="79"/>
      <c r="AU81" s="79"/>
      <c r="AV81" s="79"/>
      <c r="AW81" s="79"/>
      <c r="AX81" s="79"/>
      <c r="AY81" s="79"/>
      <c r="AZ81" s="79"/>
      <c r="BA81">
        <v>43</v>
      </c>
      <c r="BB81" s="78" t="str">
        <f>REPLACE(INDEX(GroupVertices[Group],MATCH(Edges[[#This Row],[Vertex 1]],GroupVertices[Vertex],0)),1,1,"")</f>
        <v>1</v>
      </c>
      <c r="BC81" s="78" t="str">
        <f>REPLACE(INDEX(GroupVertices[Group],MATCH(Edges[[#This Row],[Vertex 2]],GroupVertices[Vertex],0)),1,1,"")</f>
        <v>1</v>
      </c>
      <c r="BD81" s="48">
        <v>1</v>
      </c>
      <c r="BE81" s="49">
        <v>10</v>
      </c>
      <c r="BF81" s="48">
        <v>0</v>
      </c>
      <c r="BG81" s="49">
        <v>0</v>
      </c>
      <c r="BH81" s="48">
        <v>0</v>
      </c>
      <c r="BI81" s="49">
        <v>0</v>
      </c>
      <c r="BJ81" s="48">
        <v>9</v>
      </c>
      <c r="BK81" s="49">
        <v>90</v>
      </c>
      <c r="BL81" s="48">
        <v>10</v>
      </c>
    </row>
    <row r="82" spans="1:64" ht="15">
      <c r="A82" s="64" t="s">
        <v>248</v>
      </c>
      <c r="B82" s="64" t="s">
        <v>248</v>
      </c>
      <c r="C82" s="65" t="s">
        <v>1952</v>
      </c>
      <c r="D82" s="66">
        <v>10</v>
      </c>
      <c r="E82" s="67" t="s">
        <v>136</v>
      </c>
      <c r="F82" s="68">
        <v>12</v>
      </c>
      <c r="G82" s="65"/>
      <c r="H82" s="69"/>
      <c r="I82" s="70"/>
      <c r="J82" s="70"/>
      <c r="K82" s="34" t="s">
        <v>65</v>
      </c>
      <c r="L82" s="77">
        <v>82</v>
      </c>
      <c r="M82" s="77"/>
      <c r="N82" s="72"/>
      <c r="O82" s="79" t="s">
        <v>176</v>
      </c>
      <c r="P82" s="81">
        <v>43691.128645833334</v>
      </c>
      <c r="Q82" s="79" t="s">
        <v>335</v>
      </c>
      <c r="R82" s="84" t="s">
        <v>412</v>
      </c>
      <c r="S82" s="79" t="s">
        <v>441</v>
      </c>
      <c r="T82" s="79" t="s">
        <v>467</v>
      </c>
      <c r="U82" s="79"/>
      <c r="V82" s="84" t="s">
        <v>534</v>
      </c>
      <c r="W82" s="81">
        <v>43691.128645833334</v>
      </c>
      <c r="X82" s="84" t="s">
        <v>611</v>
      </c>
      <c r="Y82" s="79"/>
      <c r="Z82" s="79"/>
      <c r="AA82" s="82" t="s">
        <v>718</v>
      </c>
      <c r="AB82" s="79"/>
      <c r="AC82" s="79" t="b">
        <v>0</v>
      </c>
      <c r="AD82" s="79">
        <v>0</v>
      </c>
      <c r="AE82" s="82" t="s">
        <v>751</v>
      </c>
      <c r="AF82" s="79" t="b">
        <v>0</v>
      </c>
      <c r="AG82" s="79" t="s">
        <v>752</v>
      </c>
      <c r="AH82" s="79"/>
      <c r="AI82" s="82" t="s">
        <v>751</v>
      </c>
      <c r="AJ82" s="79" t="b">
        <v>0</v>
      </c>
      <c r="AK82" s="79">
        <v>0</v>
      </c>
      <c r="AL82" s="82" t="s">
        <v>751</v>
      </c>
      <c r="AM82" s="79" t="s">
        <v>771</v>
      </c>
      <c r="AN82" s="79" t="b">
        <v>0</v>
      </c>
      <c r="AO82" s="82" t="s">
        <v>718</v>
      </c>
      <c r="AP82" s="79" t="s">
        <v>176</v>
      </c>
      <c r="AQ82" s="79">
        <v>0</v>
      </c>
      <c r="AR82" s="79">
        <v>0</v>
      </c>
      <c r="AS82" s="79"/>
      <c r="AT82" s="79"/>
      <c r="AU82" s="79"/>
      <c r="AV82" s="79"/>
      <c r="AW82" s="79"/>
      <c r="AX82" s="79"/>
      <c r="AY82" s="79"/>
      <c r="AZ82" s="79"/>
      <c r="BA82">
        <v>43</v>
      </c>
      <c r="BB82" s="78" t="str">
        <f>REPLACE(INDEX(GroupVertices[Group],MATCH(Edges[[#This Row],[Vertex 1]],GroupVertices[Vertex],0)),1,1,"")</f>
        <v>1</v>
      </c>
      <c r="BC82" s="78" t="str">
        <f>REPLACE(INDEX(GroupVertices[Group],MATCH(Edges[[#This Row],[Vertex 2]],GroupVertices[Vertex],0)),1,1,"")</f>
        <v>1</v>
      </c>
      <c r="BD82" s="48">
        <v>1</v>
      </c>
      <c r="BE82" s="49">
        <v>10</v>
      </c>
      <c r="BF82" s="48">
        <v>0</v>
      </c>
      <c r="BG82" s="49">
        <v>0</v>
      </c>
      <c r="BH82" s="48">
        <v>0</v>
      </c>
      <c r="BI82" s="49">
        <v>0</v>
      </c>
      <c r="BJ82" s="48">
        <v>9</v>
      </c>
      <c r="BK82" s="49">
        <v>90</v>
      </c>
      <c r="BL82" s="48">
        <v>10</v>
      </c>
    </row>
    <row r="83" spans="1:64" ht="15">
      <c r="A83" s="64" t="s">
        <v>248</v>
      </c>
      <c r="B83" s="64" t="s">
        <v>248</v>
      </c>
      <c r="C83" s="65" t="s">
        <v>1952</v>
      </c>
      <c r="D83" s="66">
        <v>10</v>
      </c>
      <c r="E83" s="67" t="s">
        <v>136</v>
      </c>
      <c r="F83" s="68">
        <v>12</v>
      </c>
      <c r="G83" s="65"/>
      <c r="H83" s="69"/>
      <c r="I83" s="70"/>
      <c r="J83" s="70"/>
      <c r="K83" s="34" t="s">
        <v>65</v>
      </c>
      <c r="L83" s="77">
        <v>83</v>
      </c>
      <c r="M83" s="77"/>
      <c r="N83" s="72"/>
      <c r="O83" s="79" t="s">
        <v>176</v>
      </c>
      <c r="P83" s="81">
        <v>43691.26892361111</v>
      </c>
      <c r="Q83" s="79" t="s">
        <v>336</v>
      </c>
      <c r="R83" s="84" t="s">
        <v>413</v>
      </c>
      <c r="S83" s="79" t="s">
        <v>441</v>
      </c>
      <c r="T83" s="79" t="s">
        <v>482</v>
      </c>
      <c r="U83" s="79"/>
      <c r="V83" s="84" t="s">
        <v>534</v>
      </c>
      <c r="W83" s="81">
        <v>43691.26892361111</v>
      </c>
      <c r="X83" s="84" t="s">
        <v>612</v>
      </c>
      <c r="Y83" s="79"/>
      <c r="Z83" s="79"/>
      <c r="AA83" s="82" t="s">
        <v>719</v>
      </c>
      <c r="AB83" s="79"/>
      <c r="AC83" s="79" t="b">
        <v>0</v>
      </c>
      <c r="AD83" s="79">
        <v>1</v>
      </c>
      <c r="AE83" s="82" t="s">
        <v>751</v>
      </c>
      <c r="AF83" s="79" t="b">
        <v>0</v>
      </c>
      <c r="AG83" s="79" t="s">
        <v>752</v>
      </c>
      <c r="AH83" s="79"/>
      <c r="AI83" s="82" t="s">
        <v>751</v>
      </c>
      <c r="AJ83" s="79" t="b">
        <v>0</v>
      </c>
      <c r="AK83" s="79">
        <v>0</v>
      </c>
      <c r="AL83" s="82" t="s">
        <v>751</v>
      </c>
      <c r="AM83" s="79" t="s">
        <v>771</v>
      </c>
      <c r="AN83" s="79" t="b">
        <v>0</v>
      </c>
      <c r="AO83" s="82" t="s">
        <v>719</v>
      </c>
      <c r="AP83" s="79" t="s">
        <v>176</v>
      </c>
      <c r="AQ83" s="79">
        <v>0</v>
      </c>
      <c r="AR83" s="79">
        <v>0</v>
      </c>
      <c r="AS83" s="79"/>
      <c r="AT83" s="79"/>
      <c r="AU83" s="79"/>
      <c r="AV83" s="79"/>
      <c r="AW83" s="79"/>
      <c r="AX83" s="79"/>
      <c r="AY83" s="79"/>
      <c r="AZ83" s="79"/>
      <c r="BA83">
        <v>43</v>
      </c>
      <c r="BB83" s="78" t="str">
        <f>REPLACE(INDEX(GroupVertices[Group],MATCH(Edges[[#This Row],[Vertex 1]],GroupVertices[Vertex],0)),1,1,"")</f>
        <v>1</v>
      </c>
      <c r="BC83" s="78" t="str">
        <f>REPLACE(INDEX(GroupVertices[Group],MATCH(Edges[[#This Row],[Vertex 2]],GroupVertices[Vertex],0)),1,1,"")</f>
        <v>1</v>
      </c>
      <c r="BD83" s="48">
        <v>1</v>
      </c>
      <c r="BE83" s="49">
        <v>8.333333333333334</v>
      </c>
      <c r="BF83" s="48">
        <v>0</v>
      </c>
      <c r="BG83" s="49">
        <v>0</v>
      </c>
      <c r="BH83" s="48">
        <v>0</v>
      </c>
      <c r="BI83" s="49">
        <v>0</v>
      </c>
      <c r="BJ83" s="48">
        <v>11</v>
      </c>
      <c r="BK83" s="49">
        <v>91.66666666666667</v>
      </c>
      <c r="BL83" s="48">
        <v>12</v>
      </c>
    </row>
    <row r="84" spans="1:64" ht="15">
      <c r="A84" s="64" t="s">
        <v>248</v>
      </c>
      <c r="B84" s="64" t="s">
        <v>248</v>
      </c>
      <c r="C84" s="65" t="s">
        <v>1952</v>
      </c>
      <c r="D84" s="66">
        <v>10</v>
      </c>
      <c r="E84" s="67" t="s">
        <v>136</v>
      </c>
      <c r="F84" s="68">
        <v>12</v>
      </c>
      <c r="G84" s="65"/>
      <c r="H84" s="69"/>
      <c r="I84" s="70"/>
      <c r="J84" s="70"/>
      <c r="K84" s="34" t="s">
        <v>65</v>
      </c>
      <c r="L84" s="77">
        <v>84</v>
      </c>
      <c r="M84" s="77"/>
      <c r="N84" s="72"/>
      <c r="O84" s="79" t="s">
        <v>176</v>
      </c>
      <c r="P84" s="81">
        <v>43691.50366898148</v>
      </c>
      <c r="Q84" s="79" t="s">
        <v>337</v>
      </c>
      <c r="R84" s="84" t="s">
        <v>414</v>
      </c>
      <c r="S84" s="79" t="s">
        <v>441</v>
      </c>
      <c r="T84" s="79" t="s">
        <v>477</v>
      </c>
      <c r="U84" s="79"/>
      <c r="V84" s="84" t="s">
        <v>534</v>
      </c>
      <c r="W84" s="81">
        <v>43691.50366898148</v>
      </c>
      <c r="X84" s="84" t="s">
        <v>613</v>
      </c>
      <c r="Y84" s="79"/>
      <c r="Z84" s="79"/>
      <c r="AA84" s="82" t="s">
        <v>720</v>
      </c>
      <c r="AB84" s="79"/>
      <c r="AC84" s="79" t="b">
        <v>0</v>
      </c>
      <c r="AD84" s="79">
        <v>0</v>
      </c>
      <c r="AE84" s="82" t="s">
        <v>751</v>
      </c>
      <c r="AF84" s="79" t="b">
        <v>0</v>
      </c>
      <c r="AG84" s="79" t="s">
        <v>752</v>
      </c>
      <c r="AH84" s="79"/>
      <c r="AI84" s="82" t="s">
        <v>751</v>
      </c>
      <c r="AJ84" s="79" t="b">
        <v>0</v>
      </c>
      <c r="AK84" s="79">
        <v>0</v>
      </c>
      <c r="AL84" s="82" t="s">
        <v>751</v>
      </c>
      <c r="AM84" s="79" t="s">
        <v>771</v>
      </c>
      <c r="AN84" s="79" t="b">
        <v>0</v>
      </c>
      <c r="AO84" s="82" t="s">
        <v>720</v>
      </c>
      <c r="AP84" s="79" t="s">
        <v>176</v>
      </c>
      <c r="AQ84" s="79">
        <v>0</v>
      </c>
      <c r="AR84" s="79">
        <v>0</v>
      </c>
      <c r="AS84" s="79"/>
      <c r="AT84" s="79"/>
      <c r="AU84" s="79"/>
      <c r="AV84" s="79"/>
      <c r="AW84" s="79"/>
      <c r="AX84" s="79"/>
      <c r="AY84" s="79"/>
      <c r="AZ84" s="79"/>
      <c r="BA84">
        <v>43</v>
      </c>
      <c r="BB84" s="78" t="str">
        <f>REPLACE(INDEX(GroupVertices[Group],MATCH(Edges[[#This Row],[Vertex 1]],GroupVertices[Vertex],0)),1,1,"")</f>
        <v>1</v>
      </c>
      <c r="BC84" s="78" t="str">
        <f>REPLACE(INDEX(GroupVertices[Group],MATCH(Edges[[#This Row],[Vertex 2]],GroupVertices[Vertex],0)),1,1,"")</f>
        <v>1</v>
      </c>
      <c r="BD84" s="48">
        <v>1</v>
      </c>
      <c r="BE84" s="49">
        <v>8.333333333333334</v>
      </c>
      <c r="BF84" s="48">
        <v>0</v>
      </c>
      <c r="BG84" s="49">
        <v>0</v>
      </c>
      <c r="BH84" s="48">
        <v>0</v>
      </c>
      <c r="BI84" s="49">
        <v>0</v>
      </c>
      <c r="BJ84" s="48">
        <v>11</v>
      </c>
      <c r="BK84" s="49">
        <v>91.66666666666667</v>
      </c>
      <c r="BL84" s="48">
        <v>12</v>
      </c>
    </row>
    <row r="85" spans="1:64" ht="15">
      <c r="A85" s="64" t="s">
        <v>248</v>
      </c>
      <c r="B85" s="64" t="s">
        <v>248</v>
      </c>
      <c r="C85" s="65" t="s">
        <v>1952</v>
      </c>
      <c r="D85" s="66">
        <v>10</v>
      </c>
      <c r="E85" s="67" t="s">
        <v>136</v>
      </c>
      <c r="F85" s="68">
        <v>12</v>
      </c>
      <c r="G85" s="65"/>
      <c r="H85" s="69"/>
      <c r="I85" s="70"/>
      <c r="J85" s="70"/>
      <c r="K85" s="34" t="s">
        <v>65</v>
      </c>
      <c r="L85" s="77">
        <v>85</v>
      </c>
      <c r="M85" s="77"/>
      <c r="N85" s="72"/>
      <c r="O85" s="79" t="s">
        <v>176</v>
      </c>
      <c r="P85" s="81">
        <v>43692.55096064815</v>
      </c>
      <c r="Q85" s="79" t="s">
        <v>338</v>
      </c>
      <c r="R85" s="84" t="s">
        <v>415</v>
      </c>
      <c r="S85" s="79" t="s">
        <v>441</v>
      </c>
      <c r="T85" s="79" t="s">
        <v>467</v>
      </c>
      <c r="U85" s="79"/>
      <c r="V85" s="84" t="s">
        <v>534</v>
      </c>
      <c r="W85" s="81">
        <v>43692.55096064815</v>
      </c>
      <c r="X85" s="84" t="s">
        <v>614</v>
      </c>
      <c r="Y85" s="79"/>
      <c r="Z85" s="79"/>
      <c r="AA85" s="82" t="s">
        <v>721</v>
      </c>
      <c r="AB85" s="79"/>
      <c r="AC85" s="79" t="b">
        <v>0</v>
      </c>
      <c r="AD85" s="79">
        <v>0</v>
      </c>
      <c r="AE85" s="82" t="s">
        <v>751</v>
      </c>
      <c r="AF85" s="79" t="b">
        <v>0</v>
      </c>
      <c r="AG85" s="79" t="s">
        <v>752</v>
      </c>
      <c r="AH85" s="79"/>
      <c r="AI85" s="82" t="s">
        <v>751</v>
      </c>
      <c r="AJ85" s="79" t="b">
        <v>0</v>
      </c>
      <c r="AK85" s="79">
        <v>0</v>
      </c>
      <c r="AL85" s="82" t="s">
        <v>751</v>
      </c>
      <c r="AM85" s="79" t="s">
        <v>771</v>
      </c>
      <c r="AN85" s="79" t="b">
        <v>0</v>
      </c>
      <c r="AO85" s="82" t="s">
        <v>721</v>
      </c>
      <c r="AP85" s="79" t="s">
        <v>176</v>
      </c>
      <c r="AQ85" s="79">
        <v>0</v>
      </c>
      <c r="AR85" s="79">
        <v>0</v>
      </c>
      <c r="AS85" s="79"/>
      <c r="AT85" s="79"/>
      <c r="AU85" s="79"/>
      <c r="AV85" s="79"/>
      <c r="AW85" s="79"/>
      <c r="AX85" s="79"/>
      <c r="AY85" s="79"/>
      <c r="AZ85" s="79"/>
      <c r="BA85">
        <v>43</v>
      </c>
      <c r="BB85" s="78" t="str">
        <f>REPLACE(INDEX(GroupVertices[Group],MATCH(Edges[[#This Row],[Vertex 1]],GroupVertices[Vertex],0)),1,1,"")</f>
        <v>1</v>
      </c>
      <c r="BC85" s="78" t="str">
        <f>REPLACE(INDEX(GroupVertices[Group],MATCH(Edges[[#This Row],[Vertex 2]],GroupVertices[Vertex],0)),1,1,"")</f>
        <v>1</v>
      </c>
      <c r="BD85" s="48">
        <v>1</v>
      </c>
      <c r="BE85" s="49">
        <v>9.090909090909092</v>
      </c>
      <c r="BF85" s="48">
        <v>0</v>
      </c>
      <c r="BG85" s="49">
        <v>0</v>
      </c>
      <c r="BH85" s="48">
        <v>0</v>
      </c>
      <c r="BI85" s="49">
        <v>0</v>
      </c>
      <c r="BJ85" s="48">
        <v>10</v>
      </c>
      <c r="BK85" s="49">
        <v>90.9090909090909</v>
      </c>
      <c r="BL85" s="48">
        <v>11</v>
      </c>
    </row>
    <row r="86" spans="1:64" ht="15">
      <c r="A86" s="64" t="s">
        <v>248</v>
      </c>
      <c r="B86" s="64" t="s">
        <v>248</v>
      </c>
      <c r="C86" s="65" t="s">
        <v>1952</v>
      </c>
      <c r="D86" s="66">
        <v>10</v>
      </c>
      <c r="E86" s="67" t="s">
        <v>136</v>
      </c>
      <c r="F86" s="68">
        <v>12</v>
      </c>
      <c r="G86" s="65"/>
      <c r="H86" s="69"/>
      <c r="I86" s="70"/>
      <c r="J86" s="70"/>
      <c r="K86" s="34" t="s">
        <v>65</v>
      </c>
      <c r="L86" s="77">
        <v>86</v>
      </c>
      <c r="M86" s="77"/>
      <c r="N86" s="72"/>
      <c r="O86" s="79" t="s">
        <v>176</v>
      </c>
      <c r="P86" s="81">
        <v>43692.67458333333</v>
      </c>
      <c r="Q86" s="79" t="s">
        <v>339</v>
      </c>
      <c r="R86" s="84" t="s">
        <v>378</v>
      </c>
      <c r="S86" s="79" t="s">
        <v>441</v>
      </c>
      <c r="T86" s="79" t="s">
        <v>467</v>
      </c>
      <c r="U86" s="79"/>
      <c r="V86" s="84" t="s">
        <v>534</v>
      </c>
      <c r="W86" s="81">
        <v>43692.67458333333</v>
      </c>
      <c r="X86" s="84" t="s">
        <v>615</v>
      </c>
      <c r="Y86" s="79"/>
      <c r="Z86" s="79"/>
      <c r="AA86" s="82" t="s">
        <v>722</v>
      </c>
      <c r="AB86" s="79"/>
      <c r="AC86" s="79" t="b">
        <v>0</v>
      </c>
      <c r="AD86" s="79">
        <v>1</v>
      </c>
      <c r="AE86" s="82" t="s">
        <v>751</v>
      </c>
      <c r="AF86" s="79" t="b">
        <v>0</v>
      </c>
      <c r="AG86" s="79" t="s">
        <v>752</v>
      </c>
      <c r="AH86" s="79"/>
      <c r="AI86" s="82" t="s">
        <v>751</v>
      </c>
      <c r="AJ86" s="79" t="b">
        <v>0</v>
      </c>
      <c r="AK86" s="79">
        <v>1</v>
      </c>
      <c r="AL86" s="82" t="s">
        <v>751</v>
      </c>
      <c r="AM86" s="79" t="s">
        <v>771</v>
      </c>
      <c r="AN86" s="79" t="b">
        <v>0</v>
      </c>
      <c r="AO86" s="82" t="s">
        <v>722</v>
      </c>
      <c r="AP86" s="79" t="s">
        <v>176</v>
      </c>
      <c r="AQ86" s="79">
        <v>0</v>
      </c>
      <c r="AR86" s="79">
        <v>0</v>
      </c>
      <c r="AS86" s="79"/>
      <c r="AT86" s="79"/>
      <c r="AU86" s="79"/>
      <c r="AV86" s="79"/>
      <c r="AW86" s="79"/>
      <c r="AX86" s="79"/>
      <c r="AY86" s="79"/>
      <c r="AZ86" s="79"/>
      <c r="BA86">
        <v>43</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10</v>
      </c>
      <c r="BK86" s="49">
        <v>100</v>
      </c>
      <c r="BL86" s="48">
        <v>10</v>
      </c>
    </row>
    <row r="87" spans="1:64" ht="15">
      <c r="A87" s="64" t="s">
        <v>248</v>
      </c>
      <c r="B87" s="64" t="s">
        <v>248</v>
      </c>
      <c r="C87" s="65" t="s">
        <v>1952</v>
      </c>
      <c r="D87" s="66">
        <v>10</v>
      </c>
      <c r="E87" s="67" t="s">
        <v>136</v>
      </c>
      <c r="F87" s="68">
        <v>12</v>
      </c>
      <c r="G87" s="65"/>
      <c r="H87" s="69"/>
      <c r="I87" s="70"/>
      <c r="J87" s="70"/>
      <c r="K87" s="34" t="s">
        <v>65</v>
      </c>
      <c r="L87" s="77">
        <v>87</v>
      </c>
      <c r="M87" s="77"/>
      <c r="N87" s="72"/>
      <c r="O87" s="79" t="s">
        <v>176</v>
      </c>
      <c r="P87" s="81">
        <v>43692.81070601852</v>
      </c>
      <c r="Q87" s="79" t="s">
        <v>340</v>
      </c>
      <c r="R87" s="84" t="s">
        <v>416</v>
      </c>
      <c r="S87" s="79" t="s">
        <v>441</v>
      </c>
      <c r="T87" s="79" t="s">
        <v>467</v>
      </c>
      <c r="U87" s="79"/>
      <c r="V87" s="84" t="s">
        <v>534</v>
      </c>
      <c r="W87" s="81">
        <v>43692.81070601852</v>
      </c>
      <c r="X87" s="84" t="s">
        <v>616</v>
      </c>
      <c r="Y87" s="79"/>
      <c r="Z87" s="79"/>
      <c r="AA87" s="82" t="s">
        <v>723</v>
      </c>
      <c r="AB87" s="79"/>
      <c r="AC87" s="79" t="b">
        <v>0</v>
      </c>
      <c r="AD87" s="79">
        <v>0</v>
      </c>
      <c r="AE87" s="82" t="s">
        <v>751</v>
      </c>
      <c r="AF87" s="79" t="b">
        <v>0</v>
      </c>
      <c r="AG87" s="79" t="s">
        <v>752</v>
      </c>
      <c r="AH87" s="79"/>
      <c r="AI87" s="82" t="s">
        <v>751</v>
      </c>
      <c r="AJ87" s="79" t="b">
        <v>0</v>
      </c>
      <c r="AK87" s="79">
        <v>0</v>
      </c>
      <c r="AL87" s="82" t="s">
        <v>751</v>
      </c>
      <c r="AM87" s="79" t="s">
        <v>771</v>
      </c>
      <c r="AN87" s="79" t="b">
        <v>0</v>
      </c>
      <c r="AO87" s="82" t="s">
        <v>723</v>
      </c>
      <c r="AP87" s="79" t="s">
        <v>176</v>
      </c>
      <c r="AQ87" s="79">
        <v>0</v>
      </c>
      <c r="AR87" s="79">
        <v>0</v>
      </c>
      <c r="AS87" s="79"/>
      <c r="AT87" s="79"/>
      <c r="AU87" s="79"/>
      <c r="AV87" s="79"/>
      <c r="AW87" s="79"/>
      <c r="AX87" s="79"/>
      <c r="AY87" s="79"/>
      <c r="AZ87" s="79"/>
      <c r="BA87">
        <v>43</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8</v>
      </c>
      <c r="BK87" s="49">
        <v>100</v>
      </c>
      <c r="BL87" s="48">
        <v>8</v>
      </c>
    </row>
    <row r="88" spans="1:64" ht="15">
      <c r="A88" s="64" t="s">
        <v>248</v>
      </c>
      <c r="B88" s="64" t="s">
        <v>248</v>
      </c>
      <c r="C88" s="65" t="s">
        <v>1952</v>
      </c>
      <c r="D88" s="66">
        <v>10</v>
      </c>
      <c r="E88" s="67" t="s">
        <v>136</v>
      </c>
      <c r="F88" s="68">
        <v>12</v>
      </c>
      <c r="G88" s="65"/>
      <c r="H88" s="69"/>
      <c r="I88" s="70"/>
      <c r="J88" s="70"/>
      <c r="K88" s="34" t="s">
        <v>65</v>
      </c>
      <c r="L88" s="77">
        <v>88</v>
      </c>
      <c r="M88" s="77"/>
      <c r="N88" s="72"/>
      <c r="O88" s="79" t="s">
        <v>176</v>
      </c>
      <c r="P88" s="81">
        <v>43692.882939814815</v>
      </c>
      <c r="Q88" s="79" t="s">
        <v>341</v>
      </c>
      <c r="R88" s="84" t="s">
        <v>417</v>
      </c>
      <c r="S88" s="79" t="s">
        <v>441</v>
      </c>
      <c r="T88" s="79" t="s">
        <v>478</v>
      </c>
      <c r="U88" s="79"/>
      <c r="V88" s="84" t="s">
        <v>534</v>
      </c>
      <c r="W88" s="81">
        <v>43692.882939814815</v>
      </c>
      <c r="X88" s="84" t="s">
        <v>617</v>
      </c>
      <c r="Y88" s="79"/>
      <c r="Z88" s="79"/>
      <c r="AA88" s="82" t="s">
        <v>724</v>
      </c>
      <c r="AB88" s="79"/>
      <c r="AC88" s="79" t="b">
        <v>0</v>
      </c>
      <c r="AD88" s="79">
        <v>0</v>
      </c>
      <c r="AE88" s="82" t="s">
        <v>751</v>
      </c>
      <c r="AF88" s="79" t="b">
        <v>0</v>
      </c>
      <c r="AG88" s="79" t="s">
        <v>752</v>
      </c>
      <c r="AH88" s="79"/>
      <c r="AI88" s="82" t="s">
        <v>751</v>
      </c>
      <c r="AJ88" s="79" t="b">
        <v>0</v>
      </c>
      <c r="AK88" s="79">
        <v>0</v>
      </c>
      <c r="AL88" s="82" t="s">
        <v>751</v>
      </c>
      <c r="AM88" s="79" t="s">
        <v>771</v>
      </c>
      <c r="AN88" s="79" t="b">
        <v>0</v>
      </c>
      <c r="AO88" s="82" t="s">
        <v>724</v>
      </c>
      <c r="AP88" s="79" t="s">
        <v>176</v>
      </c>
      <c r="AQ88" s="79">
        <v>0</v>
      </c>
      <c r="AR88" s="79">
        <v>0</v>
      </c>
      <c r="AS88" s="79"/>
      <c r="AT88" s="79"/>
      <c r="AU88" s="79"/>
      <c r="AV88" s="79"/>
      <c r="AW88" s="79"/>
      <c r="AX88" s="79"/>
      <c r="AY88" s="79"/>
      <c r="AZ88" s="79"/>
      <c r="BA88">
        <v>43</v>
      </c>
      <c r="BB88" s="78" t="str">
        <f>REPLACE(INDEX(GroupVertices[Group],MATCH(Edges[[#This Row],[Vertex 1]],GroupVertices[Vertex],0)),1,1,"")</f>
        <v>1</v>
      </c>
      <c r="BC88" s="78" t="str">
        <f>REPLACE(INDEX(GroupVertices[Group],MATCH(Edges[[#This Row],[Vertex 2]],GroupVertices[Vertex],0)),1,1,"")</f>
        <v>1</v>
      </c>
      <c r="BD88" s="48">
        <v>1</v>
      </c>
      <c r="BE88" s="49">
        <v>9.090909090909092</v>
      </c>
      <c r="BF88" s="48">
        <v>0</v>
      </c>
      <c r="BG88" s="49">
        <v>0</v>
      </c>
      <c r="BH88" s="48">
        <v>0</v>
      </c>
      <c r="BI88" s="49">
        <v>0</v>
      </c>
      <c r="BJ88" s="48">
        <v>10</v>
      </c>
      <c r="BK88" s="49">
        <v>90.9090909090909</v>
      </c>
      <c r="BL88" s="48">
        <v>11</v>
      </c>
    </row>
    <row r="89" spans="1:64" ht="15">
      <c r="A89" s="64" t="s">
        <v>248</v>
      </c>
      <c r="B89" s="64" t="s">
        <v>248</v>
      </c>
      <c r="C89" s="65" t="s">
        <v>1952</v>
      </c>
      <c r="D89" s="66">
        <v>10</v>
      </c>
      <c r="E89" s="67" t="s">
        <v>136</v>
      </c>
      <c r="F89" s="68">
        <v>12</v>
      </c>
      <c r="G89" s="65"/>
      <c r="H89" s="69"/>
      <c r="I89" s="70"/>
      <c r="J89" s="70"/>
      <c r="K89" s="34" t="s">
        <v>65</v>
      </c>
      <c r="L89" s="77">
        <v>89</v>
      </c>
      <c r="M89" s="77"/>
      <c r="N89" s="72"/>
      <c r="O89" s="79" t="s">
        <v>176</v>
      </c>
      <c r="P89" s="81">
        <v>43693.38297453704</v>
      </c>
      <c r="Q89" s="79" t="s">
        <v>342</v>
      </c>
      <c r="R89" s="84" t="s">
        <v>418</v>
      </c>
      <c r="S89" s="79" t="s">
        <v>441</v>
      </c>
      <c r="T89" s="79" t="s">
        <v>467</v>
      </c>
      <c r="U89" s="79"/>
      <c r="V89" s="84" t="s">
        <v>534</v>
      </c>
      <c r="W89" s="81">
        <v>43693.38297453704</v>
      </c>
      <c r="X89" s="84" t="s">
        <v>618</v>
      </c>
      <c r="Y89" s="79"/>
      <c r="Z89" s="79"/>
      <c r="AA89" s="82" t="s">
        <v>725</v>
      </c>
      <c r="AB89" s="79"/>
      <c r="AC89" s="79" t="b">
        <v>0</v>
      </c>
      <c r="AD89" s="79">
        <v>0</v>
      </c>
      <c r="AE89" s="82" t="s">
        <v>751</v>
      </c>
      <c r="AF89" s="79" t="b">
        <v>0</v>
      </c>
      <c r="AG89" s="79" t="s">
        <v>752</v>
      </c>
      <c r="AH89" s="79"/>
      <c r="AI89" s="82" t="s">
        <v>751</v>
      </c>
      <c r="AJ89" s="79" t="b">
        <v>0</v>
      </c>
      <c r="AK89" s="79">
        <v>0</v>
      </c>
      <c r="AL89" s="82" t="s">
        <v>751</v>
      </c>
      <c r="AM89" s="79" t="s">
        <v>771</v>
      </c>
      <c r="AN89" s="79" t="b">
        <v>0</v>
      </c>
      <c r="AO89" s="82" t="s">
        <v>725</v>
      </c>
      <c r="AP89" s="79" t="s">
        <v>176</v>
      </c>
      <c r="AQ89" s="79">
        <v>0</v>
      </c>
      <c r="AR89" s="79">
        <v>0</v>
      </c>
      <c r="AS89" s="79"/>
      <c r="AT89" s="79"/>
      <c r="AU89" s="79"/>
      <c r="AV89" s="79"/>
      <c r="AW89" s="79"/>
      <c r="AX89" s="79"/>
      <c r="AY89" s="79"/>
      <c r="AZ89" s="79"/>
      <c r="BA89">
        <v>43</v>
      </c>
      <c r="BB89" s="78" t="str">
        <f>REPLACE(INDEX(GroupVertices[Group],MATCH(Edges[[#This Row],[Vertex 1]],GroupVertices[Vertex],0)),1,1,"")</f>
        <v>1</v>
      </c>
      <c r="BC89" s="78" t="str">
        <f>REPLACE(INDEX(GroupVertices[Group],MATCH(Edges[[#This Row],[Vertex 2]],GroupVertices[Vertex],0)),1,1,"")</f>
        <v>1</v>
      </c>
      <c r="BD89" s="48">
        <v>1</v>
      </c>
      <c r="BE89" s="49">
        <v>11.11111111111111</v>
      </c>
      <c r="BF89" s="48">
        <v>0</v>
      </c>
      <c r="BG89" s="49">
        <v>0</v>
      </c>
      <c r="BH89" s="48">
        <v>0</v>
      </c>
      <c r="BI89" s="49">
        <v>0</v>
      </c>
      <c r="BJ89" s="48">
        <v>8</v>
      </c>
      <c r="BK89" s="49">
        <v>88.88888888888889</v>
      </c>
      <c r="BL89" s="48">
        <v>9</v>
      </c>
    </row>
    <row r="90" spans="1:64" ht="15">
      <c r="A90" s="64" t="s">
        <v>248</v>
      </c>
      <c r="B90" s="64" t="s">
        <v>248</v>
      </c>
      <c r="C90" s="65" t="s">
        <v>1952</v>
      </c>
      <c r="D90" s="66">
        <v>10</v>
      </c>
      <c r="E90" s="67" t="s">
        <v>136</v>
      </c>
      <c r="F90" s="68">
        <v>12</v>
      </c>
      <c r="G90" s="65"/>
      <c r="H90" s="69"/>
      <c r="I90" s="70"/>
      <c r="J90" s="70"/>
      <c r="K90" s="34" t="s">
        <v>65</v>
      </c>
      <c r="L90" s="77">
        <v>90</v>
      </c>
      <c r="M90" s="77"/>
      <c r="N90" s="72"/>
      <c r="O90" s="79" t="s">
        <v>176</v>
      </c>
      <c r="P90" s="81">
        <v>43693.587164351855</v>
      </c>
      <c r="Q90" s="79" t="s">
        <v>343</v>
      </c>
      <c r="R90" s="84" t="s">
        <v>419</v>
      </c>
      <c r="S90" s="79" t="s">
        <v>441</v>
      </c>
      <c r="T90" s="79" t="s">
        <v>477</v>
      </c>
      <c r="U90" s="79"/>
      <c r="V90" s="84" t="s">
        <v>534</v>
      </c>
      <c r="W90" s="81">
        <v>43693.587164351855</v>
      </c>
      <c r="X90" s="84" t="s">
        <v>619</v>
      </c>
      <c r="Y90" s="79"/>
      <c r="Z90" s="79"/>
      <c r="AA90" s="82" t="s">
        <v>726</v>
      </c>
      <c r="AB90" s="79"/>
      <c r="AC90" s="79" t="b">
        <v>0</v>
      </c>
      <c r="AD90" s="79">
        <v>0</v>
      </c>
      <c r="AE90" s="82" t="s">
        <v>751</v>
      </c>
      <c r="AF90" s="79" t="b">
        <v>0</v>
      </c>
      <c r="AG90" s="79" t="s">
        <v>752</v>
      </c>
      <c r="AH90" s="79"/>
      <c r="AI90" s="82" t="s">
        <v>751</v>
      </c>
      <c r="AJ90" s="79" t="b">
        <v>0</v>
      </c>
      <c r="AK90" s="79">
        <v>0</v>
      </c>
      <c r="AL90" s="82" t="s">
        <v>751</v>
      </c>
      <c r="AM90" s="79" t="s">
        <v>771</v>
      </c>
      <c r="AN90" s="79" t="b">
        <v>0</v>
      </c>
      <c r="AO90" s="82" t="s">
        <v>726</v>
      </c>
      <c r="AP90" s="79" t="s">
        <v>176</v>
      </c>
      <c r="AQ90" s="79">
        <v>0</v>
      </c>
      <c r="AR90" s="79">
        <v>0</v>
      </c>
      <c r="AS90" s="79"/>
      <c r="AT90" s="79"/>
      <c r="AU90" s="79"/>
      <c r="AV90" s="79"/>
      <c r="AW90" s="79"/>
      <c r="AX90" s="79"/>
      <c r="AY90" s="79"/>
      <c r="AZ90" s="79"/>
      <c r="BA90">
        <v>43</v>
      </c>
      <c r="BB90" s="78" t="str">
        <f>REPLACE(INDEX(GroupVertices[Group],MATCH(Edges[[#This Row],[Vertex 1]],GroupVertices[Vertex],0)),1,1,"")</f>
        <v>1</v>
      </c>
      <c r="BC90" s="78" t="str">
        <f>REPLACE(INDEX(GroupVertices[Group],MATCH(Edges[[#This Row],[Vertex 2]],GroupVertices[Vertex],0)),1,1,"")</f>
        <v>1</v>
      </c>
      <c r="BD90" s="48">
        <v>1</v>
      </c>
      <c r="BE90" s="49">
        <v>11.11111111111111</v>
      </c>
      <c r="BF90" s="48">
        <v>0</v>
      </c>
      <c r="BG90" s="49">
        <v>0</v>
      </c>
      <c r="BH90" s="48">
        <v>0</v>
      </c>
      <c r="BI90" s="49">
        <v>0</v>
      </c>
      <c r="BJ90" s="48">
        <v>8</v>
      </c>
      <c r="BK90" s="49">
        <v>88.88888888888889</v>
      </c>
      <c r="BL90" s="48">
        <v>9</v>
      </c>
    </row>
    <row r="91" spans="1:64" ht="15">
      <c r="A91" s="64" t="s">
        <v>248</v>
      </c>
      <c r="B91" s="64" t="s">
        <v>248</v>
      </c>
      <c r="C91" s="65" t="s">
        <v>1952</v>
      </c>
      <c r="D91" s="66">
        <v>10</v>
      </c>
      <c r="E91" s="67" t="s">
        <v>136</v>
      </c>
      <c r="F91" s="68">
        <v>12</v>
      </c>
      <c r="G91" s="65"/>
      <c r="H91" s="69"/>
      <c r="I91" s="70"/>
      <c r="J91" s="70"/>
      <c r="K91" s="34" t="s">
        <v>65</v>
      </c>
      <c r="L91" s="77">
        <v>91</v>
      </c>
      <c r="M91" s="77"/>
      <c r="N91" s="72"/>
      <c r="O91" s="79" t="s">
        <v>176</v>
      </c>
      <c r="P91" s="81">
        <v>43693.628854166665</v>
      </c>
      <c r="Q91" s="79" t="s">
        <v>344</v>
      </c>
      <c r="R91" s="84" t="s">
        <v>420</v>
      </c>
      <c r="S91" s="79" t="s">
        <v>441</v>
      </c>
      <c r="T91" s="79" t="s">
        <v>467</v>
      </c>
      <c r="U91" s="79"/>
      <c r="V91" s="84" t="s">
        <v>534</v>
      </c>
      <c r="W91" s="81">
        <v>43693.628854166665</v>
      </c>
      <c r="X91" s="84" t="s">
        <v>620</v>
      </c>
      <c r="Y91" s="79"/>
      <c r="Z91" s="79"/>
      <c r="AA91" s="82" t="s">
        <v>727</v>
      </c>
      <c r="AB91" s="79"/>
      <c r="AC91" s="79" t="b">
        <v>0</v>
      </c>
      <c r="AD91" s="79">
        <v>0</v>
      </c>
      <c r="AE91" s="82" t="s">
        <v>751</v>
      </c>
      <c r="AF91" s="79" t="b">
        <v>0</v>
      </c>
      <c r="AG91" s="79" t="s">
        <v>752</v>
      </c>
      <c r="AH91" s="79"/>
      <c r="AI91" s="82" t="s">
        <v>751</v>
      </c>
      <c r="AJ91" s="79" t="b">
        <v>0</v>
      </c>
      <c r="AK91" s="79">
        <v>0</v>
      </c>
      <c r="AL91" s="82" t="s">
        <v>751</v>
      </c>
      <c r="AM91" s="79" t="s">
        <v>771</v>
      </c>
      <c r="AN91" s="79" t="b">
        <v>0</v>
      </c>
      <c r="AO91" s="82" t="s">
        <v>727</v>
      </c>
      <c r="AP91" s="79" t="s">
        <v>176</v>
      </c>
      <c r="AQ91" s="79">
        <v>0</v>
      </c>
      <c r="AR91" s="79">
        <v>0</v>
      </c>
      <c r="AS91" s="79"/>
      <c r="AT91" s="79"/>
      <c r="AU91" s="79"/>
      <c r="AV91" s="79"/>
      <c r="AW91" s="79"/>
      <c r="AX91" s="79"/>
      <c r="AY91" s="79"/>
      <c r="AZ91" s="79"/>
      <c r="BA91">
        <v>43</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9</v>
      </c>
      <c r="BK91" s="49">
        <v>100</v>
      </c>
      <c r="BL91" s="48">
        <v>9</v>
      </c>
    </row>
    <row r="92" spans="1:64" ht="15">
      <c r="A92" s="64" t="s">
        <v>248</v>
      </c>
      <c r="B92" s="64" t="s">
        <v>248</v>
      </c>
      <c r="C92" s="65" t="s">
        <v>1952</v>
      </c>
      <c r="D92" s="66">
        <v>10</v>
      </c>
      <c r="E92" s="67" t="s">
        <v>136</v>
      </c>
      <c r="F92" s="68">
        <v>12</v>
      </c>
      <c r="G92" s="65"/>
      <c r="H92" s="69"/>
      <c r="I92" s="70"/>
      <c r="J92" s="70"/>
      <c r="K92" s="34" t="s">
        <v>65</v>
      </c>
      <c r="L92" s="77">
        <v>92</v>
      </c>
      <c r="M92" s="77"/>
      <c r="N92" s="72"/>
      <c r="O92" s="79" t="s">
        <v>176</v>
      </c>
      <c r="P92" s="81">
        <v>43693.8371875</v>
      </c>
      <c r="Q92" s="79" t="s">
        <v>345</v>
      </c>
      <c r="R92" s="84" t="s">
        <v>421</v>
      </c>
      <c r="S92" s="79" t="s">
        <v>441</v>
      </c>
      <c r="T92" s="79" t="s">
        <v>467</v>
      </c>
      <c r="U92" s="79"/>
      <c r="V92" s="84" t="s">
        <v>534</v>
      </c>
      <c r="W92" s="81">
        <v>43693.8371875</v>
      </c>
      <c r="X92" s="84" t="s">
        <v>621</v>
      </c>
      <c r="Y92" s="79"/>
      <c r="Z92" s="79"/>
      <c r="AA92" s="82" t="s">
        <v>728</v>
      </c>
      <c r="AB92" s="79"/>
      <c r="AC92" s="79" t="b">
        <v>0</v>
      </c>
      <c r="AD92" s="79">
        <v>0</v>
      </c>
      <c r="AE92" s="82" t="s">
        <v>751</v>
      </c>
      <c r="AF92" s="79" t="b">
        <v>0</v>
      </c>
      <c r="AG92" s="79" t="s">
        <v>752</v>
      </c>
      <c r="AH92" s="79"/>
      <c r="AI92" s="82" t="s">
        <v>751</v>
      </c>
      <c r="AJ92" s="79" t="b">
        <v>0</v>
      </c>
      <c r="AK92" s="79">
        <v>0</v>
      </c>
      <c r="AL92" s="82" t="s">
        <v>751</v>
      </c>
      <c r="AM92" s="79" t="s">
        <v>771</v>
      </c>
      <c r="AN92" s="79" t="b">
        <v>0</v>
      </c>
      <c r="AO92" s="82" t="s">
        <v>728</v>
      </c>
      <c r="AP92" s="79" t="s">
        <v>176</v>
      </c>
      <c r="AQ92" s="79">
        <v>0</v>
      </c>
      <c r="AR92" s="79">
        <v>0</v>
      </c>
      <c r="AS92" s="79"/>
      <c r="AT92" s="79"/>
      <c r="AU92" s="79"/>
      <c r="AV92" s="79"/>
      <c r="AW92" s="79"/>
      <c r="AX92" s="79"/>
      <c r="AY92" s="79"/>
      <c r="AZ92" s="79"/>
      <c r="BA92">
        <v>43</v>
      </c>
      <c r="BB92" s="78" t="str">
        <f>REPLACE(INDEX(GroupVertices[Group],MATCH(Edges[[#This Row],[Vertex 1]],GroupVertices[Vertex],0)),1,1,"")</f>
        <v>1</v>
      </c>
      <c r="BC92" s="78" t="str">
        <f>REPLACE(INDEX(GroupVertices[Group],MATCH(Edges[[#This Row],[Vertex 2]],GroupVertices[Vertex],0)),1,1,"")</f>
        <v>1</v>
      </c>
      <c r="BD92" s="48">
        <v>1</v>
      </c>
      <c r="BE92" s="49">
        <v>8.333333333333334</v>
      </c>
      <c r="BF92" s="48">
        <v>0</v>
      </c>
      <c r="BG92" s="49">
        <v>0</v>
      </c>
      <c r="BH92" s="48">
        <v>0</v>
      </c>
      <c r="BI92" s="49">
        <v>0</v>
      </c>
      <c r="BJ92" s="48">
        <v>11</v>
      </c>
      <c r="BK92" s="49">
        <v>91.66666666666667</v>
      </c>
      <c r="BL92" s="48">
        <v>12</v>
      </c>
    </row>
    <row r="93" spans="1:64" ht="15">
      <c r="A93" s="64" t="s">
        <v>248</v>
      </c>
      <c r="B93" s="64" t="s">
        <v>248</v>
      </c>
      <c r="C93" s="65" t="s">
        <v>1952</v>
      </c>
      <c r="D93" s="66">
        <v>10</v>
      </c>
      <c r="E93" s="67" t="s">
        <v>136</v>
      </c>
      <c r="F93" s="68">
        <v>12</v>
      </c>
      <c r="G93" s="65"/>
      <c r="H93" s="69"/>
      <c r="I93" s="70"/>
      <c r="J93" s="70"/>
      <c r="K93" s="34" t="s">
        <v>65</v>
      </c>
      <c r="L93" s="77">
        <v>93</v>
      </c>
      <c r="M93" s="77"/>
      <c r="N93" s="72"/>
      <c r="O93" s="79" t="s">
        <v>176</v>
      </c>
      <c r="P93" s="81">
        <v>43693.92606481481</v>
      </c>
      <c r="Q93" s="79" t="s">
        <v>346</v>
      </c>
      <c r="R93" s="84" t="s">
        <v>422</v>
      </c>
      <c r="S93" s="79" t="s">
        <v>441</v>
      </c>
      <c r="T93" s="79" t="s">
        <v>467</v>
      </c>
      <c r="U93" s="79"/>
      <c r="V93" s="84" t="s">
        <v>534</v>
      </c>
      <c r="W93" s="81">
        <v>43693.92606481481</v>
      </c>
      <c r="X93" s="84" t="s">
        <v>622</v>
      </c>
      <c r="Y93" s="79"/>
      <c r="Z93" s="79"/>
      <c r="AA93" s="82" t="s">
        <v>729</v>
      </c>
      <c r="AB93" s="79"/>
      <c r="AC93" s="79" t="b">
        <v>0</v>
      </c>
      <c r="AD93" s="79">
        <v>0</v>
      </c>
      <c r="AE93" s="82" t="s">
        <v>751</v>
      </c>
      <c r="AF93" s="79" t="b">
        <v>0</v>
      </c>
      <c r="AG93" s="79" t="s">
        <v>752</v>
      </c>
      <c r="AH93" s="79"/>
      <c r="AI93" s="82" t="s">
        <v>751</v>
      </c>
      <c r="AJ93" s="79" t="b">
        <v>0</v>
      </c>
      <c r="AK93" s="79">
        <v>0</v>
      </c>
      <c r="AL93" s="82" t="s">
        <v>751</v>
      </c>
      <c r="AM93" s="79" t="s">
        <v>771</v>
      </c>
      <c r="AN93" s="79" t="b">
        <v>0</v>
      </c>
      <c r="AO93" s="82" t="s">
        <v>729</v>
      </c>
      <c r="AP93" s="79" t="s">
        <v>176</v>
      </c>
      <c r="AQ93" s="79">
        <v>0</v>
      </c>
      <c r="AR93" s="79">
        <v>0</v>
      </c>
      <c r="AS93" s="79"/>
      <c r="AT93" s="79"/>
      <c r="AU93" s="79"/>
      <c r="AV93" s="79"/>
      <c r="AW93" s="79"/>
      <c r="AX93" s="79"/>
      <c r="AY93" s="79"/>
      <c r="AZ93" s="79"/>
      <c r="BA93">
        <v>43</v>
      </c>
      <c r="BB93" s="78" t="str">
        <f>REPLACE(INDEX(GroupVertices[Group],MATCH(Edges[[#This Row],[Vertex 1]],GroupVertices[Vertex],0)),1,1,"")</f>
        <v>1</v>
      </c>
      <c r="BC93" s="78" t="str">
        <f>REPLACE(INDEX(GroupVertices[Group],MATCH(Edges[[#This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248</v>
      </c>
      <c r="B94" s="64" t="s">
        <v>248</v>
      </c>
      <c r="C94" s="65" t="s">
        <v>1952</v>
      </c>
      <c r="D94" s="66">
        <v>10</v>
      </c>
      <c r="E94" s="67" t="s">
        <v>136</v>
      </c>
      <c r="F94" s="68">
        <v>12</v>
      </c>
      <c r="G94" s="65"/>
      <c r="H94" s="69"/>
      <c r="I94" s="70"/>
      <c r="J94" s="70"/>
      <c r="K94" s="34" t="s">
        <v>65</v>
      </c>
      <c r="L94" s="77">
        <v>94</v>
      </c>
      <c r="M94" s="77"/>
      <c r="N94" s="72"/>
      <c r="O94" s="79" t="s">
        <v>176</v>
      </c>
      <c r="P94" s="81">
        <v>43694.62892361111</v>
      </c>
      <c r="Q94" s="79" t="s">
        <v>347</v>
      </c>
      <c r="R94" s="84" t="s">
        <v>423</v>
      </c>
      <c r="S94" s="79" t="s">
        <v>441</v>
      </c>
      <c r="T94" s="79" t="s">
        <v>477</v>
      </c>
      <c r="U94" s="79"/>
      <c r="V94" s="84" t="s">
        <v>534</v>
      </c>
      <c r="W94" s="81">
        <v>43694.62892361111</v>
      </c>
      <c r="X94" s="84" t="s">
        <v>623</v>
      </c>
      <c r="Y94" s="79"/>
      <c r="Z94" s="79"/>
      <c r="AA94" s="82" t="s">
        <v>730</v>
      </c>
      <c r="AB94" s="79"/>
      <c r="AC94" s="79" t="b">
        <v>0</v>
      </c>
      <c r="AD94" s="79">
        <v>0</v>
      </c>
      <c r="AE94" s="82" t="s">
        <v>751</v>
      </c>
      <c r="AF94" s="79" t="b">
        <v>0</v>
      </c>
      <c r="AG94" s="79" t="s">
        <v>752</v>
      </c>
      <c r="AH94" s="79"/>
      <c r="AI94" s="82" t="s">
        <v>751</v>
      </c>
      <c r="AJ94" s="79" t="b">
        <v>0</v>
      </c>
      <c r="AK94" s="79">
        <v>0</v>
      </c>
      <c r="AL94" s="82" t="s">
        <v>751</v>
      </c>
      <c r="AM94" s="79" t="s">
        <v>771</v>
      </c>
      <c r="AN94" s="79" t="b">
        <v>0</v>
      </c>
      <c r="AO94" s="82" t="s">
        <v>730</v>
      </c>
      <c r="AP94" s="79" t="s">
        <v>176</v>
      </c>
      <c r="AQ94" s="79">
        <v>0</v>
      </c>
      <c r="AR94" s="79">
        <v>0</v>
      </c>
      <c r="AS94" s="79"/>
      <c r="AT94" s="79"/>
      <c r="AU94" s="79"/>
      <c r="AV94" s="79"/>
      <c r="AW94" s="79"/>
      <c r="AX94" s="79"/>
      <c r="AY94" s="79"/>
      <c r="AZ94" s="79"/>
      <c r="BA94">
        <v>43</v>
      </c>
      <c r="BB94" s="78" t="str">
        <f>REPLACE(INDEX(GroupVertices[Group],MATCH(Edges[[#This Row],[Vertex 1]],GroupVertices[Vertex],0)),1,1,"")</f>
        <v>1</v>
      </c>
      <c r="BC94" s="78" t="str">
        <f>REPLACE(INDEX(GroupVertices[Group],MATCH(Edges[[#This Row],[Vertex 2]],GroupVertices[Vertex],0)),1,1,"")</f>
        <v>1</v>
      </c>
      <c r="BD94" s="48">
        <v>1</v>
      </c>
      <c r="BE94" s="49">
        <v>10</v>
      </c>
      <c r="BF94" s="48">
        <v>0</v>
      </c>
      <c r="BG94" s="49">
        <v>0</v>
      </c>
      <c r="BH94" s="48">
        <v>0</v>
      </c>
      <c r="BI94" s="49">
        <v>0</v>
      </c>
      <c r="BJ94" s="48">
        <v>9</v>
      </c>
      <c r="BK94" s="49">
        <v>90</v>
      </c>
      <c r="BL94" s="48">
        <v>10</v>
      </c>
    </row>
    <row r="95" spans="1:64" ht="15">
      <c r="A95" s="64" t="s">
        <v>248</v>
      </c>
      <c r="B95" s="64" t="s">
        <v>248</v>
      </c>
      <c r="C95" s="65" t="s">
        <v>1952</v>
      </c>
      <c r="D95" s="66">
        <v>10</v>
      </c>
      <c r="E95" s="67" t="s">
        <v>136</v>
      </c>
      <c r="F95" s="68">
        <v>12</v>
      </c>
      <c r="G95" s="65"/>
      <c r="H95" s="69"/>
      <c r="I95" s="70"/>
      <c r="J95" s="70"/>
      <c r="K95" s="34" t="s">
        <v>65</v>
      </c>
      <c r="L95" s="77">
        <v>95</v>
      </c>
      <c r="M95" s="77"/>
      <c r="N95" s="72"/>
      <c r="O95" s="79" t="s">
        <v>176</v>
      </c>
      <c r="P95" s="81">
        <v>43694.83725694445</v>
      </c>
      <c r="Q95" s="79" t="s">
        <v>348</v>
      </c>
      <c r="R95" s="84" t="s">
        <v>424</v>
      </c>
      <c r="S95" s="79" t="s">
        <v>441</v>
      </c>
      <c r="T95" s="79" t="s">
        <v>467</v>
      </c>
      <c r="U95" s="79"/>
      <c r="V95" s="84" t="s">
        <v>534</v>
      </c>
      <c r="W95" s="81">
        <v>43694.83725694445</v>
      </c>
      <c r="X95" s="84" t="s">
        <v>624</v>
      </c>
      <c r="Y95" s="79"/>
      <c r="Z95" s="79"/>
      <c r="AA95" s="82" t="s">
        <v>731</v>
      </c>
      <c r="AB95" s="79"/>
      <c r="AC95" s="79" t="b">
        <v>0</v>
      </c>
      <c r="AD95" s="79">
        <v>0</v>
      </c>
      <c r="AE95" s="82" t="s">
        <v>751</v>
      </c>
      <c r="AF95" s="79" t="b">
        <v>0</v>
      </c>
      <c r="AG95" s="79" t="s">
        <v>752</v>
      </c>
      <c r="AH95" s="79"/>
      <c r="AI95" s="82" t="s">
        <v>751</v>
      </c>
      <c r="AJ95" s="79" t="b">
        <v>0</v>
      </c>
      <c r="AK95" s="79">
        <v>0</v>
      </c>
      <c r="AL95" s="82" t="s">
        <v>751</v>
      </c>
      <c r="AM95" s="79" t="s">
        <v>771</v>
      </c>
      <c r="AN95" s="79" t="b">
        <v>0</v>
      </c>
      <c r="AO95" s="82" t="s">
        <v>731</v>
      </c>
      <c r="AP95" s="79" t="s">
        <v>176</v>
      </c>
      <c r="AQ95" s="79">
        <v>0</v>
      </c>
      <c r="AR95" s="79">
        <v>0</v>
      </c>
      <c r="AS95" s="79"/>
      <c r="AT95" s="79"/>
      <c r="AU95" s="79"/>
      <c r="AV95" s="79"/>
      <c r="AW95" s="79"/>
      <c r="AX95" s="79"/>
      <c r="AY95" s="79"/>
      <c r="AZ95" s="79"/>
      <c r="BA95">
        <v>43</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10</v>
      </c>
      <c r="BK95" s="49">
        <v>100</v>
      </c>
      <c r="BL95" s="48">
        <v>10</v>
      </c>
    </row>
    <row r="96" spans="1:64" ht="15">
      <c r="A96" s="64" t="s">
        <v>248</v>
      </c>
      <c r="B96" s="64" t="s">
        <v>248</v>
      </c>
      <c r="C96" s="65" t="s">
        <v>1952</v>
      </c>
      <c r="D96" s="66">
        <v>10</v>
      </c>
      <c r="E96" s="67" t="s">
        <v>136</v>
      </c>
      <c r="F96" s="68">
        <v>12</v>
      </c>
      <c r="G96" s="65"/>
      <c r="H96" s="69"/>
      <c r="I96" s="70"/>
      <c r="J96" s="70"/>
      <c r="K96" s="34" t="s">
        <v>65</v>
      </c>
      <c r="L96" s="77">
        <v>96</v>
      </c>
      <c r="M96" s="77"/>
      <c r="N96" s="72"/>
      <c r="O96" s="79" t="s">
        <v>176</v>
      </c>
      <c r="P96" s="81">
        <v>43695.176157407404</v>
      </c>
      <c r="Q96" s="79" t="s">
        <v>349</v>
      </c>
      <c r="R96" s="84" t="s">
        <v>425</v>
      </c>
      <c r="S96" s="79" t="s">
        <v>441</v>
      </c>
      <c r="T96" s="79" t="s">
        <v>479</v>
      </c>
      <c r="U96" s="79"/>
      <c r="V96" s="84" t="s">
        <v>534</v>
      </c>
      <c r="W96" s="81">
        <v>43695.176157407404</v>
      </c>
      <c r="X96" s="84" t="s">
        <v>625</v>
      </c>
      <c r="Y96" s="79"/>
      <c r="Z96" s="79"/>
      <c r="AA96" s="82" t="s">
        <v>732</v>
      </c>
      <c r="AB96" s="79"/>
      <c r="AC96" s="79" t="b">
        <v>0</v>
      </c>
      <c r="AD96" s="79">
        <v>0</v>
      </c>
      <c r="AE96" s="82" t="s">
        <v>751</v>
      </c>
      <c r="AF96" s="79" t="b">
        <v>0</v>
      </c>
      <c r="AG96" s="79" t="s">
        <v>752</v>
      </c>
      <c r="AH96" s="79"/>
      <c r="AI96" s="82" t="s">
        <v>751</v>
      </c>
      <c r="AJ96" s="79" t="b">
        <v>0</v>
      </c>
      <c r="AK96" s="79">
        <v>0</v>
      </c>
      <c r="AL96" s="82" t="s">
        <v>751</v>
      </c>
      <c r="AM96" s="79" t="s">
        <v>771</v>
      </c>
      <c r="AN96" s="79" t="b">
        <v>0</v>
      </c>
      <c r="AO96" s="82" t="s">
        <v>732</v>
      </c>
      <c r="AP96" s="79" t="s">
        <v>176</v>
      </c>
      <c r="AQ96" s="79">
        <v>0</v>
      </c>
      <c r="AR96" s="79">
        <v>0</v>
      </c>
      <c r="AS96" s="79"/>
      <c r="AT96" s="79"/>
      <c r="AU96" s="79"/>
      <c r="AV96" s="79"/>
      <c r="AW96" s="79"/>
      <c r="AX96" s="79"/>
      <c r="AY96" s="79"/>
      <c r="AZ96" s="79"/>
      <c r="BA96">
        <v>43</v>
      </c>
      <c r="BB96" s="78" t="str">
        <f>REPLACE(INDEX(GroupVertices[Group],MATCH(Edges[[#This Row],[Vertex 1]],GroupVertices[Vertex],0)),1,1,"")</f>
        <v>1</v>
      </c>
      <c r="BC96" s="78" t="str">
        <f>REPLACE(INDEX(GroupVertices[Group],MATCH(Edges[[#This Row],[Vertex 2]],GroupVertices[Vertex],0)),1,1,"")</f>
        <v>1</v>
      </c>
      <c r="BD96" s="48">
        <v>1</v>
      </c>
      <c r="BE96" s="49">
        <v>10</v>
      </c>
      <c r="BF96" s="48">
        <v>0</v>
      </c>
      <c r="BG96" s="49">
        <v>0</v>
      </c>
      <c r="BH96" s="48">
        <v>0</v>
      </c>
      <c r="BI96" s="49">
        <v>0</v>
      </c>
      <c r="BJ96" s="48">
        <v>9</v>
      </c>
      <c r="BK96" s="49">
        <v>90</v>
      </c>
      <c r="BL96" s="48">
        <v>10</v>
      </c>
    </row>
    <row r="97" spans="1:64" ht="15">
      <c r="A97" s="64" t="s">
        <v>248</v>
      </c>
      <c r="B97" s="64" t="s">
        <v>248</v>
      </c>
      <c r="C97" s="65" t="s">
        <v>1952</v>
      </c>
      <c r="D97" s="66">
        <v>10</v>
      </c>
      <c r="E97" s="67" t="s">
        <v>136</v>
      </c>
      <c r="F97" s="68">
        <v>12</v>
      </c>
      <c r="G97" s="65"/>
      <c r="H97" s="69"/>
      <c r="I97" s="70"/>
      <c r="J97" s="70"/>
      <c r="K97" s="34" t="s">
        <v>65</v>
      </c>
      <c r="L97" s="77">
        <v>97</v>
      </c>
      <c r="M97" s="77"/>
      <c r="N97" s="72"/>
      <c r="O97" s="79" t="s">
        <v>176</v>
      </c>
      <c r="P97" s="81">
        <v>43695.62899305556</v>
      </c>
      <c r="Q97" s="79" t="s">
        <v>350</v>
      </c>
      <c r="R97" s="84" t="s">
        <v>426</v>
      </c>
      <c r="S97" s="79" t="s">
        <v>441</v>
      </c>
      <c r="T97" s="79" t="s">
        <v>467</v>
      </c>
      <c r="U97" s="79"/>
      <c r="V97" s="84" t="s">
        <v>534</v>
      </c>
      <c r="W97" s="81">
        <v>43695.62899305556</v>
      </c>
      <c r="X97" s="84" t="s">
        <v>626</v>
      </c>
      <c r="Y97" s="79"/>
      <c r="Z97" s="79"/>
      <c r="AA97" s="82" t="s">
        <v>733</v>
      </c>
      <c r="AB97" s="79"/>
      <c r="AC97" s="79" t="b">
        <v>0</v>
      </c>
      <c r="AD97" s="79">
        <v>0</v>
      </c>
      <c r="AE97" s="82" t="s">
        <v>751</v>
      </c>
      <c r="AF97" s="79" t="b">
        <v>0</v>
      </c>
      <c r="AG97" s="79" t="s">
        <v>752</v>
      </c>
      <c r="AH97" s="79"/>
      <c r="AI97" s="82" t="s">
        <v>751</v>
      </c>
      <c r="AJ97" s="79" t="b">
        <v>0</v>
      </c>
      <c r="AK97" s="79">
        <v>0</v>
      </c>
      <c r="AL97" s="82" t="s">
        <v>751</v>
      </c>
      <c r="AM97" s="79" t="s">
        <v>771</v>
      </c>
      <c r="AN97" s="79" t="b">
        <v>0</v>
      </c>
      <c r="AO97" s="82" t="s">
        <v>733</v>
      </c>
      <c r="AP97" s="79" t="s">
        <v>176</v>
      </c>
      <c r="AQ97" s="79">
        <v>0</v>
      </c>
      <c r="AR97" s="79">
        <v>0</v>
      </c>
      <c r="AS97" s="79"/>
      <c r="AT97" s="79"/>
      <c r="AU97" s="79"/>
      <c r="AV97" s="79"/>
      <c r="AW97" s="79"/>
      <c r="AX97" s="79"/>
      <c r="AY97" s="79"/>
      <c r="AZ97" s="79"/>
      <c r="BA97">
        <v>43</v>
      </c>
      <c r="BB97" s="78" t="str">
        <f>REPLACE(INDEX(GroupVertices[Group],MATCH(Edges[[#This Row],[Vertex 1]],GroupVertices[Vertex],0)),1,1,"")</f>
        <v>1</v>
      </c>
      <c r="BC97" s="78" t="str">
        <f>REPLACE(INDEX(GroupVertices[Group],MATCH(Edges[[#This Row],[Vertex 2]],GroupVertices[Vertex],0)),1,1,"")</f>
        <v>1</v>
      </c>
      <c r="BD97" s="48">
        <v>2</v>
      </c>
      <c r="BE97" s="49">
        <v>20</v>
      </c>
      <c r="BF97" s="48">
        <v>0</v>
      </c>
      <c r="BG97" s="49">
        <v>0</v>
      </c>
      <c r="BH97" s="48">
        <v>0</v>
      </c>
      <c r="BI97" s="49">
        <v>0</v>
      </c>
      <c r="BJ97" s="48">
        <v>8</v>
      </c>
      <c r="BK97" s="49">
        <v>80</v>
      </c>
      <c r="BL97" s="48">
        <v>10</v>
      </c>
    </row>
    <row r="98" spans="1:64" ht="15">
      <c r="A98" s="64" t="s">
        <v>248</v>
      </c>
      <c r="B98" s="64" t="s">
        <v>248</v>
      </c>
      <c r="C98" s="65" t="s">
        <v>1952</v>
      </c>
      <c r="D98" s="66">
        <v>10</v>
      </c>
      <c r="E98" s="67" t="s">
        <v>136</v>
      </c>
      <c r="F98" s="68">
        <v>12</v>
      </c>
      <c r="G98" s="65"/>
      <c r="H98" s="69"/>
      <c r="I98" s="70"/>
      <c r="J98" s="70"/>
      <c r="K98" s="34" t="s">
        <v>65</v>
      </c>
      <c r="L98" s="77">
        <v>98</v>
      </c>
      <c r="M98" s="77"/>
      <c r="N98" s="72"/>
      <c r="O98" s="79" t="s">
        <v>176</v>
      </c>
      <c r="P98" s="81">
        <v>43695.8109375</v>
      </c>
      <c r="Q98" s="79" t="s">
        <v>351</v>
      </c>
      <c r="R98" s="84" t="s">
        <v>427</v>
      </c>
      <c r="S98" s="79" t="s">
        <v>441</v>
      </c>
      <c r="T98" s="79" t="s">
        <v>467</v>
      </c>
      <c r="U98" s="79"/>
      <c r="V98" s="84" t="s">
        <v>534</v>
      </c>
      <c r="W98" s="81">
        <v>43695.8109375</v>
      </c>
      <c r="X98" s="84" t="s">
        <v>627</v>
      </c>
      <c r="Y98" s="79"/>
      <c r="Z98" s="79"/>
      <c r="AA98" s="82" t="s">
        <v>734</v>
      </c>
      <c r="AB98" s="79"/>
      <c r="AC98" s="79" t="b">
        <v>0</v>
      </c>
      <c r="AD98" s="79">
        <v>0</v>
      </c>
      <c r="AE98" s="82" t="s">
        <v>751</v>
      </c>
      <c r="AF98" s="79" t="b">
        <v>0</v>
      </c>
      <c r="AG98" s="79" t="s">
        <v>752</v>
      </c>
      <c r="AH98" s="79"/>
      <c r="AI98" s="82" t="s">
        <v>751</v>
      </c>
      <c r="AJ98" s="79" t="b">
        <v>0</v>
      </c>
      <c r="AK98" s="79">
        <v>0</v>
      </c>
      <c r="AL98" s="82" t="s">
        <v>751</v>
      </c>
      <c r="AM98" s="79" t="s">
        <v>771</v>
      </c>
      <c r="AN98" s="79" t="b">
        <v>0</v>
      </c>
      <c r="AO98" s="82" t="s">
        <v>734</v>
      </c>
      <c r="AP98" s="79" t="s">
        <v>176</v>
      </c>
      <c r="AQ98" s="79">
        <v>0</v>
      </c>
      <c r="AR98" s="79">
        <v>0</v>
      </c>
      <c r="AS98" s="79"/>
      <c r="AT98" s="79"/>
      <c r="AU98" s="79"/>
      <c r="AV98" s="79"/>
      <c r="AW98" s="79"/>
      <c r="AX98" s="79"/>
      <c r="AY98" s="79"/>
      <c r="AZ98" s="79"/>
      <c r="BA98">
        <v>43</v>
      </c>
      <c r="BB98" s="78" t="str">
        <f>REPLACE(INDEX(GroupVertices[Group],MATCH(Edges[[#This Row],[Vertex 1]],GroupVertices[Vertex],0)),1,1,"")</f>
        <v>1</v>
      </c>
      <c r="BC98" s="78" t="str">
        <f>REPLACE(INDEX(GroupVertices[Group],MATCH(Edges[[#This Row],[Vertex 2]],GroupVertices[Vertex],0)),1,1,"")</f>
        <v>1</v>
      </c>
      <c r="BD98" s="48">
        <v>1</v>
      </c>
      <c r="BE98" s="49">
        <v>8.333333333333334</v>
      </c>
      <c r="BF98" s="48">
        <v>0</v>
      </c>
      <c r="BG98" s="49">
        <v>0</v>
      </c>
      <c r="BH98" s="48">
        <v>0</v>
      </c>
      <c r="BI98" s="49">
        <v>0</v>
      </c>
      <c r="BJ98" s="48">
        <v>11</v>
      </c>
      <c r="BK98" s="49">
        <v>91.66666666666667</v>
      </c>
      <c r="BL98" s="48">
        <v>12</v>
      </c>
    </row>
    <row r="99" spans="1:64" ht="15">
      <c r="A99" s="64" t="s">
        <v>248</v>
      </c>
      <c r="B99" s="64" t="s">
        <v>248</v>
      </c>
      <c r="C99" s="65" t="s">
        <v>1952</v>
      </c>
      <c r="D99" s="66">
        <v>10</v>
      </c>
      <c r="E99" s="67" t="s">
        <v>136</v>
      </c>
      <c r="F99" s="68">
        <v>12</v>
      </c>
      <c r="G99" s="65"/>
      <c r="H99" s="69"/>
      <c r="I99" s="70"/>
      <c r="J99" s="70"/>
      <c r="K99" s="34" t="s">
        <v>65</v>
      </c>
      <c r="L99" s="77">
        <v>99</v>
      </c>
      <c r="M99" s="77"/>
      <c r="N99" s="72"/>
      <c r="O99" s="79" t="s">
        <v>176</v>
      </c>
      <c r="P99" s="81">
        <v>43695.92621527778</v>
      </c>
      <c r="Q99" s="79" t="s">
        <v>352</v>
      </c>
      <c r="R99" s="84" t="s">
        <v>428</v>
      </c>
      <c r="S99" s="79" t="s">
        <v>441</v>
      </c>
      <c r="T99" s="79" t="s">
        <v>477</v>
      </c>
      <c r="U99" s="79"/>
      <c r="V99" s="84" t="s">
        <v>534</v>
      </c>
      <c r="W99" s="81">
        <v>43695.92621527778</v>
      </c>
      <c r="X99" s="84" t="s">
        <v>628</v>
      </c>
      <c r="Y99" s="79"/>
      <c r="Z99" s="79"/>
      <c r="AA99" s="82" t="s">
        <v>735</v>
      </c>
      <c r="AB99" s="79"/>
      <c r="AC99" s="79" t="b">
        <v>0</v>
      </c>
      <c r="AD99" s="79">
        <v>0</v>
      </c>
      <c r="AE99" s="82" t="s">
        <v>751</v>
      </c>
      <c r="AF99" s="79" t="b">
        <v>0</v>
      </c>
      <c r="AG99" s="79" t="s">
        <v>752</v>
      </c>
      <c r="AH99" s="79"/>
      <c r="AI99" s="82" t="s">
        <v>751</v>
      </c>
      <c r="AJ99" s="79" t="b">
        <v>0</v>
      </c>
      <c r="AK99" s="79">
        <v>0</v>
      </c>
      <c r="AL99" s="82" t="s">
        <v>751</v>
      </c>
      <c r="AM99" s="79" t="s">
        <v>771</v>
      </c>
      <c r="AN99" s="79" t="b">
        <v>0</v>
      </c>
      <c r="AO99" s="82" t="s">
        <v>735</v>
      </c>
      <c r="AP99" s="79" t="s">
        <v>176</v>
      </c>
      <c r="AQ99" s="79">
        <v>0</v>
      </c>
      <c r="AR99" s="79">
        <v>0</v>
      </c>
      <c r="AS99" s="79"/>
      <c r="AT99" s="79"/>
      <c r="AU99" s="79"/>
      <c r="AV99" s="79"/>
      <c r="AW99" s="79"/>
      <c r="AX99" s="79"/>
      <c r="AY99" s="79"/>
      <c r="AZ99" s="79"/>
      <c r="BA99">
        <v>43</v>
      </c>
      <c r="BB99" s="78" t="str">
        <f>REPLACE(INDEX(GroupVertices[Group],MATCH(Edges[[#This Row],[Vertex 1]],GroupVertices[Vertex],0)),1,1,"")</f>
        <v>1</v>
      </c>
      <c r="BC99" s="78" t="str">
        <f>REPLACE(INDEX(GroupVertices[Group],MATCH(Edges[[#This Row],[Vertex 2]],GroupVertices[Vertex],0)),1,1,"")</f>
        <v>1</v>
      </c>
      <c r="BD99" s="48">
        <v>1</v>
      </c>
      <c r="BE99" s="49">
        <v>11.11111111111111</v>
      </c>
      <c r="BF99" s="48">
        <v>0</v>
      </c>
      <c r="BG99" s="49">
        <v>0</v>
      </c>
      <c r="BH99" s="48">
        <v>0</v>
      </c>
      <c r="BI99" s="49">
        <v>0</v>
      </c>
      <c r="BJ99" s="48">
        <v>8</v>
      </c>
      <c r="BK99" s="49">
        <v>88.88888888888889</v>
      </c>
      <c r="BL99" s="48">
        <v>9</v>
      </c>
    </row>
    <row r="100" spans="1:64" ht="15">
      <c r="A100" s="64" t="s">
        <v>248</v>
      </c>
      <c r="B100" s="64" t="s">
        <v>248</v>
      </c>
      <c r="C100" s="65" t="s">
        <v>1952</v>
      </c>
      <c r="D100" s="66">
        <v>10</v>
      </c>
      <c r="E100" s="67" t="s">
        <v>136</v>
      </c>
      <c r="F100" s="68">
        <v>12</v>
      </c>
      <c r="G100" s="65"/>
      <c r="H100" s="69"/>
      <c r="I100" s="70"/>
      <c r="J100" s="70"/>
      <c r="K100" s="34" t="s">
        <v>65</v>
      </c>
      <c r="L100" s="77">
        <v>100</v>
      </c>
      <c r="M100" s="77"/>
      <c r="N100" s="72"/>
      <c r="O100" s="79" t="s">
        <v>176</v>
      </c>
      <c r="P100" s="81">
        <v>43696.42072916667</v>
      </c>
      <c r="Q100" s="79" t="s">
        <v>353</v>
      </c>
      <c r="R100" s="84" t="s">
        <v>429</v>
      </c>
      <c r="S100" s="79" t="s">
        <v>441</v>
      </c>
      <c r="T100" s="79" t="s">
        <v>467</v>
      </c>
      <c r="U100" s="79"/>
      <c r="V100" s="84" t="s">
        <v>534</v>
      </c>
      <c r="W100" s="81">
        <v>43696.42072916667</v>
      </c>
      <c r="X100" s="84" t="s">
        <v>629</v>
      </c>
      <c r="Y100" s="79"/>
      <c r="Z100" s="79"/>
      <c r="AA100" s="82" t="s">
        <v>736</v>
      </c>
      <c r="AB100" s="79"/>
      <c r="AC100" s="79" t="b">
        <v>0</v>
      </c>
      <c r="AD100" s="79">
        <v>0</v>
      </c>
      <c r="AE100" s="82" t="s">
        <v>751</v>
      </c>
      <c r="AF100" s="79" t="b">
        <v>0</v>
      </c>
      <c r="AG100" s="79" t="s">
        <v>752</v>
      </c>
      <c r="AH100" s="79"/>
      <c r="AI100" s="82" t="s">
        <v>751</v>
      </c>
      <c r="AJ100" s="79" t="b">
        <v>0</v>
      </c>
      <c r="AK100" s="79">
        <v>0</v>
      </c>
      <c r="AL100" s="82" t="s">
        <v>751</v>
      </c>
      <c r="AM100" s="79" t="s">
        <v>771</v>
      </c>
      <c r="AN100" s="79" t="b">
        <v>0</v>
      </c>
      <c r="AO100" s="82" t="s">
        <v>736</v>
      </c>
      <c r="AP100" s="79" t="s">
        <v>176</v>
      </c>
      <c r="AQ100" s="79">
        <v>0</v>
      </c>
      <c r="AR100" s="79">
        <v>0</v>
      </c>
      <c r="AS100" s="79"/>
      <c r="AT100" s="79"/>
      <c r="AU100" s="79"/>
      <c r="AV100" s="79"/>
      <c r="AW100" s="79"/>
      <c r="AX100" s="79"/>
      <c r="AY100" s="79"/>
      <c r="AZ100" s="79"/>
      <c r="BA100">
        <v>43</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10</v>
      </c>
      <c r="BK100" s="49">
        <v>100</v>
      </c>
      <c r="BL100" s="48">
        <v>10</v>
      </c>
    </row>
    <row r="101" spans="1:64" ht="15">
      <c r="A101" s="64" t="s">
        <v>248</v>
      </c>
      <c r="B101" s="64" t="s">
        <v>248</v>
      </c>
      <c r="C101" s="65" t="s">
        <v>1952</v>
      </c>
      <c r="D101" s="66">
        <v>10</v>
      </c>
      <c r="E101" s="67" t="s">
        <v>136</v>
      </c>
      <c r="F101" s="68">
        <v>12</v>
      </c>
      <c r="G101" s="65"/>
      <c r="H101" s="69"/>
      <c r="I101" s="70"/>
      <c r="J101" s="70"/>
      <c r="K101" s="34" t="s">
        <v>65</v>
      </c>
      <c r="L101" s="77">
        <v>101</v>
      </c>
      <c r="M101" s="77"/>
      <c r="N101" s="72"/>
      <c r="O101" s="79" t="s">
        <v>176</v>
      </c>
      <c r="P101" s="81">
        <v>43696.72767361111</v>
      </c>
      <c r="Q101" s="79" t="s">
        <v>354</v>
      </c>
      <c r="R101" s="84" t="s">
        <v>430</v>
      </c>
      <c r="S101" s="79" t="s">
        <v>441</v>
      </c>
      <c r="T101" s="79" t="s">
        <v>467</v>
      </c>
      <c r="U101" s="79"/>
      <c r="V101" s="84" t="s">
        <v>534</v>
      </c>
      <c r="W101" s="81">
        <v>43696.72767361111</v>
      </c>
      <c r="X101" s="84" t="s">
        <v>630</v>
      </c>
      <c r="Y101" s="79"/>
      <c r="Z101" s="79"/>
      <c r="AA101" s="82" t="s">
        <v>737</v>
      </c>
      <c r="AB101" s="79"/>
      <c r="AC101" s="79" t="b">
        <v>0</v>
      </c>
      <c r="AD101" s="79">
        <v>0</v>
      </c>
      <c r="AE101" s="82" t="s">
        <v>751</v>
      </c>
      <c r="AF101" s="79" t="b">
        <v>0</v>
      </c>
      <c r="AG101" s="79" t="s">
        <v>752</v>
      </c>
      <c r="AH101" s="79"/>
      <c r="AI101" s="82" t="s">
        <v>751</v>
      </c>
      <c r="AJ101" s="79" t="b">
        <v>0</v>
      </c>
      <c r="AK101" s="79">
        <v>0</v>
      </c>
      <c r="AL101" s="82" t="s">
        <v>751</v>
      </c>
      <c r="AM101" s="79" t="s">
        <v>771</v>
      </c>
      <c r="AN101" s="79" t="b">
        <v>0</v>
      </c>
      <c r="AO101" s="82" t="s">
        <v>737</v>
      </c>
      <c r="AP101" s="79" t="s">
        <v>176</v>
      </c>
      <c r="AQ101" s="79">
        <v>0</v>
      </c>
      <c r="AR101" s="79">
        <v>0</v>
      </c>
      <c r="AS101" s="79"/>
      <c r="AT101" s="79"/>
      <c r="AU101" s="79"/>
      <c r="AV101" s="79"/>
      <c r="AW101" s="79"/>
      <c r="AX101" s="79"/>
      <c r="AY101" s="79"/>
      <c r="AZ101" s="79"/>
      <c r="BA101">
        <v>43</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10</v>
      </c>
      <c r="BK101" s="49">
        <v>100</v>
      </c>
      <c r="BL101" s="48">
        <v>10</v>
      </c>
    </row>
    <row r="102" spans="1:64" ht="15">
      <c r="A102" s="64" t="s">
        <v>248</v>
      </c>
      <c r="B102" s="64" t="s">
        <v>248</v>
      </c>
      <c r="C102" s="65" t="s">
        <v>1952</v>
      </c>
      <c r="D102" s="66">
        <v>10</v>
      </c>
      <c r="E102" s="67" t="s">
        <v>136</v>
      </c>
      <c r="F102" s="68">
        <v>12</v>
      </c>
      <c r="G102" s="65"/>
      <c r="H102" s="69"/>
      <c r="I102" s="70"/>
      <c r="J102" s="70"/>
      <c r="K102" s="34" t="s">
        <v>65</v>
      </c>
      <c r="L102" s="77">
        <v>102</v>
      </c>
      <c r="M102" s="77"/>
      <c r="N102" s="72"/>
      <c r="O102" s="79" t="s">
        <v>176</v>
      </c>
      <c r="P102" s="81">
        <v>43696.88324074074</v>
      </c>
      <c r="Q102" s="79" t="s">
        <v>355</v>
      </c>
      <c r="R102" s="84" t="s">
        <v>431</v>
      </c>
      <c r="S102" s="79" t="s">
        <v>441</v>
      </c>
      <c r="T102" s="79" t="s">
        <v>467</v>
      </c>
      <c r="U102" s="79"/>
      <c r="V102" s="84" t="s">
        <v>534</v>
      </c>
      <c r="W102" s="81">
        <v>43696.88324074074</v>
      </c>
      <c r="X102" s="84" t="s">
        <v>631</v>
      </c>
      <c r="Y102" s="79"/>
      <c r="Z102" s="79"/>
      <c r="AA102" s="82" t="s">
        <v>738</v>
      </c>
      <c r="AB102" s="79"/>
      <c r="AC102" s="79" t="b">
        <v>0</v>
      </c>
      <c r="AD102" s="79">
        <v>0</v>
      </c>
      <c r="AE102" s="82" t="s">
        <v>751</v>
      </c>
      <c r="AF102" s="79" t="b">
        <v>0</v>
      </c>
      <c r="AG102" s="79" t="s">
        <v>752</v>
      </c>
      <c r="AH102" s="79"/>
      <c r="AI102" s="82" t="s">
        <v>751</v>
      </c>
      <c r="AJ102" s="79" t="b">
        <v>0</v>
      </c>
      <c r="AK102" s="79">
        <v>0</v>
      </c>
      <c r="AL102" s="82" t="s">
        <v>751</v>
      </c>
      <c r="AM102" s="79" t="s">
        <v>771</v>
      </c>
      <c r="AN102" s="79" t="b">
        <v>0</v>
      </c>
      <c r="AO102" s="82" t="s">
        <v>738</v>
      </c>
      <c r="AP102" s="79" t="s">
        <v>176</v>
      </c>
      <c r="AQ102" s="79">
        <v>0</v>
      </c>
      <c r="AR102" s="79">
        <v>0</v>
      </c>
      <c r="AS102" s="79"/>
      <c r="AT102" s="79"/>
      <c r="AU102" s="79"/>
      <c r="AV102" s="79"/>
      <c r="AW102" s="79"/>
      <c r="AX102" s="79"/>
      <c r="AY102" s="79"/>
      <c r="AZ102" s="79"/>
      <c r="BA102">
        <v>43</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8</v>
      </c>
      <c r="BK102" s="49">
        <v>100</v>
      </c>
      <c r="BL102" s="48">
        <v>8</v>
      </c>
    </row>
    <row r="103" spans="1:64" ht="15">
      <c r="A103" s="64" t="s">
        <v>248</v>
      </c>
      <c r="B103" s="64" t="s">
        <v>248</v>
      </c>
      <c r="C103" s="65" t="s">
        <v>1952</v>
      </c>
      <c r="D103" s="66">
        <v>10</v>
      </c>
      <c r="E103" s="67" t="s">
        <v>136</v>
      </c>
      <c r="F103" s="68">
        <v>12</v>
      </c>
      <c r="G103" s="65"/>
      <c r="H103" s="69"/>
      <c r="I103" s="70"/>
      <c r="J103" s="70"/>
      <c r="K103" s="34" t="s">
        <v>65</v>
      </c>
      <c r="L103" s="77">
        <v>103</v>
      </c>
      <c r="M103" s="77"/>
      <c r="N103" s="72"/>
      <c r="O103" s="79" t="s">
        <v>176</v>
      </c>
      <c r="P103" s="81">
        <v>43697.62914351852</v>
      </c>
      <c r="Q103" s="79" t="s">
        <v>356</v>
      </c>
      <c r="R103" s="84" t="s">
        <v>432</v>
      </c>
      <c r="S103" s="79" t="s">
        <v>441</v>
      </c>
      <c r="T103" s="79" t="s">
        <v>476</v>
      </c>
      <c r="U103" s="79"/>
      <c r="V103" s="84" t="s">
        <v>534</v>
      </c>
      <c r="W103" s="81">
        <v>43697.62914351852</v>
      </c>
      <c r="X103" s="84" t="s">
        <v>632</v>
      </c>
      <c r="Y103" s="79"/>
      <c r="Z103" s="79"/>
      <c r="AA103" s="82" t="s">
        <v>739</v>
      </c>
      <c r="AB103" s="79"/>
      <c r="AC103" s="79" t="b">
        <v>0</v>
      </c>
      <c r="AD103" s="79">
        <v>0</v>
      </c>
      <c r="AE103" s="82" t="s">
        <v>751</v>
      </c>
      <c r="AF103" s="79" t="b">
        <v>0</v>
      </c>
      <c r="AG103" s="79" t="s">
        <v>752</v>
      </c>
      <c r="AH103" s="79"/>
      <c r="AI103" s="82" t="s">
        <v>751</v>
      </c>
      <c r="AJ103" s="79" t="b">
        <v>0</v>
      </c>
      <c r="AK103" s="79">
        <v>0</v>
      </c>
      <c r="AL103" s="82" t="s">
        <v>751</v>
      </c>
      <c r="AM103" s="79" t="s">
        <v>771</v>
      </c>
      <c r="AN103" s="79" t="b">
        <v>0</v>
      </c>
      <c r="AO103" s="82" t="s">
        <v>739</v>
      </c>
      <c r="AP103" s="79" t="s">
        <v>176</v>
      </c>
      <c r="AQ103" s="79">
        <v>0</v>
      </c>
      <c r="AR103" s="79">
        <v>0</v>
      </c>
      <c r="AS103" s="79"/>
      <c r="AT103" s="79"/>
      <c r="AU103" s="79"/>
      <c r="AV103" s="79"/>
      <c r="AW103" s="79"/>
      <c r="AX103" s="79"/>
      <c r="AY103" s="79"/>
      <c r="AZ103" s="79"/>
      <c r="BA103">
        <v>43</v>
      </c>
      <c r="BB103" s="78" t="str">
        <f>REPLACE(INDEX(GroupVertices[Group],MATCH(Edges[[#This Row],[Vertex 1]],GroupVertices[Vertex],0)),1,1,"")</f>
        <v>1</v>
      </c>
      <c r="BC103" s="78" t="str">
        <f>REPLACE(INDEX(GroupVertices[Group],MATCH(Edges[[#This Row],[Vertex 2]],GroupVertices[Vertex],0)),1,1,"")</f>
        <v>1</v>
      </c>
      <c r="BD103" s="48">
        <v>1</v>
      </c>
      <c r="BE103" s="49">
        <v>11.11111111111111</v>
      </c>
      <c r="BF103" s="48">
        <v>0</v>
      </c>
      <c r="BG103" s="49">
        <v>0</v>
      </c>
      <c r="BH103" s="48">
        <v>0</v>
      </c>
      <c r="BI103" s="49">
        <v>0</v>
      </c>
      <c r="BJ103" s="48">
        <v>8</v>
      </c>
      <c r="BK103" s="49">
        <v>88.88888888888889</v>
      </c>
      <c r="BL103" s="48">
        <v>9</v>
      </c>
    </row>
    <row r="104" spans="1:64" ht="15">
      <c r="A104" s="64" t="s">
        <v>248</v>
      </c>
      <c r="B104" s="64" t="s">
        <v>248</v>
      </c>
      <c r="C104" s="65" t="s">
        <v>1952</v>
      </c>
      <c r="D104" s="66">
        <v>10</v>
      </c>
      <c r="E104" s="67" t="s">
        <v>136</v>
      </c>
      <c r="F104" s="68">
        <v>12</v>
      </c>
      <c r="G104" s="65"/>
      <c r="H104" s="69"/>
      <c r="I104" s="70"/>
      <c r="J104" s="70"/>
      <c r="K104" s="34" t="s">
        <v>65</v>
      </c>
      <c r="L104" s="77">
        <v>104</v>
      </c>
      <c r="M104" s="77"/>
      <c r="N104" s="72"/>
      <c r="O104" s="79" t="s">
        <v>176</v>
      </c>
      <c r="P104" s="81">
        <v>43698.21805555555</v>
      </c>
      <c r="Q104" s="79" t="s">
        <v>357</v>
      </c>
      <c r="R104" s="84" t="s">
        <v>433</v>
      </c>
      <c r="S104" s="79" t="s">
        <v>441</v>
      </c>
      <c r="T104" s="79" t="s">
        <v>467</v>
      </c>
      <c r="U104" s="79"/>
      <c r="V104" s="84" t="s">
        <v>534</v>
      </c>
      <c r="W104" s="81">
        <v>43698.21805555555</v>
      </c>
      <c r="X104" s="84" t="s">
        <v>633</v>
      </c>
      <c r="Y104" s="79"/>
      <c r="Z104" s="79"/>
      <c r="AA104" s="82" t="s">
        <v>740</v>
      </c>
      <c r="AB104" s="79"/>
      <c r="AC104" s="79" t="b">
        <v>0</v>
      </c>
      <c r="AD104" s="79">
        <v>0</v>
      </c>
      <c r="AE104" s="82" t="s">
        <v>751</v>
      </c>
      <c r="AF104" s="79" t="b">
        <v>0</v>
      </c>
      <c r="AG104" s="79" t="s">
        <v>752</v>
      </c>
      <c r="AH104" s="79"/>
      <c r="AI104" s="82" t="s">
        <v>751</v>
      </c>
      <c r="AJ104" s="79" t="b">
        <v>0</v>
      </c>
      <c r="AK104" s="79">
        <v>0</v>
      </c>
      <c r="AL104" s="82" t="s">
        <v>751</v>
      </c>
      <c r="AM104" s="79" t="s">
        <v>771</v>
      </c>
      <c r="AN104" s="79" t="b">
        <v>0</v>
      </c>
      <c r="AO104" s="82" t="s">
        <v>740</v>
      </c>
      <c r="AP104" s="79" t="s">
        <v>176</v>
      </c>
      <c r="AQ104" s="79">
        <v>0</v>
      </c>
      <c r="AR104" s="79">
        <v>0</v>
      </c>
      <c r="AS104" s="79"/>
      <c r="AT104" s="79"/>
      <c r="AU104" s="79"/>
      <c r="AV104" s="79"/>
      <c r="AW104" s="79"/>
      <c r="AX104" s="79"/>
      <c r="AY104" s="79"/>
      <c r="AZ104" s="79"/>
      <c r="BA104">
        <v>43</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9</v>
      </c>
      <c r="BK104" s="49">
        <v>100</v>
      </c>
      <c r="BL104" s="48">
        <v>9</v>
      </c>
    </row>
    <row r="105" spans="1:64" ht="15">
      <c r="A105" s="64" t="s">
        <v>248</v>
      </c>
      <c r="B105" s="64" t="s">
        <v>248</v>
      </c>
      <c r="C105" s="65" t="s">
        <v>1952</v>
      </c>
      <c r="D105" s="66">
        <v>10</v>
      </c>
      <c r="E105" s="67" t="s">
        <v>136</v>
      </c>
      <c r="F105" s="68">
        <v>12</v>
      </c>
      <c r="G105" s="65"/>
      <c r="H105" s="69"/>
      <c r="I105" s="70"/>
      <c r="J105" s="70"/>
      <c r="K105" s="34" t="s">
        <v>65</v>
      </c>
      <c r="L105" s="77">
        <v>105</v>
      </c>
      <c r="M105" s="77"/>
      <c r="N105" s="72"/>
      <c r="O105" s="79" t="s">
        <v>176</v>
      </c>
      <c r="P105" s="81">
        <v>43698.29586805555</v>
      </c>
      <c r="Q105" s="79" t="s">
        <v>358</v>
      </c>
      <c r="R105" s="84" t="s">
        <v>434</v>
      </c>
      <c r="S105" s="79" t="s">
        <v>441</v>
      </c>
      <c r="T105" s="79" t="s">
        <v>467</v>
      </c>
      <c r="U105" s="79"/>
      <c r="V105" s="84" t="s">
        <v>534</v>
      </c>
      <c r="W105" s="81">
        <v>43698.29586805555</v>
      </c>
      <c r="X105" s="84" t="s">
        <v>634</v>
      </c>
      <c r="Y105" s="79"/>
      <c r="Z105" s="79"/>
      <c r="AA105" s="82" t="s">
        <v>741</v>
      </c>
      <c r="AB105" s="79"/>
      <c r="AC105" s="79" t="b">
        <v>0</v>
      </c>
      <c r="AD105" s="79">
        <v>0</v>
      </c>
      <c r="AE105" s="82" t="s">
        <v>751</v>
      </c>
      <c r="AF105" s="79" t="b">
        <v>0</v>
      </c>
      <c r="AG105" s="79" t="s">
        <v>752</v>
      </c>
      <c r="AH105" s="79"/>
      <c r="AI105" s="82" t="s">
        <v>751</v>
      </c>
      <c r="AJ105" s="79" t="b">
        <v>0</v>
      </c>
      <c r="AK105" s="79">
        <v>0</v>
      </c>
      <c r="AL105" s="82" t="s">
        <v>751</v>
      </c>
      <c r="AM105" s="79" t="s">
        <v>771</v>
      </c>
      <c r="AN105" s="79" t="b">
        <v>0</v>
      </c>
      <c r="AO105" s="82" t="s">
        <v>741</v>
      </c>
      <c r="AP105" s="79" t="s">
        <v>176</v>
      </c>
      <c r="AQ105" s="79">
        <v>0</v>
      </c>
      <c r="AR105" s="79">
        <v>0</v>
      </c>
      <c r="AS105" s="79"/>
      <c r="AT105" s="79"/>
      <c r="AU105" s="79"/>
      <c r="AV105" s="79"/>
      <c r="AW105" s="79"/>
      <c r="AX105" s="79"/>
      <c r="AY105" s="79"/>
      <c r="AZ105" s="79"/>
      <c r="BA105">
        <v>43</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7</v>
      </c>
      <c r="BK105" s="49">
        <v>100</v>
      </c>
      <c r="BL105" s="48">
        <v>7</v>
      </c>
    </row>
    <row r="106" spans="1:64" ht="15">
      <c r="A106" s="64" t="s">
        <v>248</v>
      </c>
      <c r="B106" s="64" t="s">
        <v>248</v>
      </c>
      <c r="C106" s="65" t="s">
        <v>1952</v>
      </c>
      <c r="D106" s="66">
        <v>10</v>
      </c>
      <c r="E106" s="67" t="s">
        <v>136</v>
      </c>
      <c r="F106" s="68">
        <v>12</v>
      </c>
      <c r="G106" s="65"/>
      <c r="H106" s="69"/>
      <c r="I106" s="70"/>
      <c r="J106" s="70"/>
      <c r="K106" s="34" t="s">
        <v>65</v>
      </c>
      <c r="L106" s="77">
        <v>106</v>
      </c>
      <c r="M106" s="77"/>
      <c r="N106" s="72"/>
      <c r="O106" s="79" t="s">
        <v>176</v>
      </c>
      <c r="P106" s="81">
        <v>43698.629212962966</v>
      </c>
      <c r="Q106" s="79" t="s">
        <v>359</v>
      </c>
      <c r="R106" s="84" t="s">
        <v>435</v>
      </c>
      <c r="S106" s="79" t="s">
        <v>441</v>
      </c>
      <c r="T106" s="79" t="s">
        <v>480</v>
      </c>
      <c r="U106" s="79"/>
      <c r="V106" s="84" t="s">
        <v>534</v>
      </c>
      <c r="W106" s="81">
        <v>43698.629212962966</v>
      </c>
      <c r="X106" s="84" t="s">
        <v>635</v>
      </c>
      <c r="Y106" s="79"/>
      <c r="Z106" s="79"/>
      <c r="AA106" s="82" t="s">
        <v>742</v>
      </c>
      <c r="AB106" s="79"/>
      <c r="AC106" s="79" t="b">
        <v>0</v>
      </c>
      <c r="AD106" s="79">
        <v>0</v>
      </c>
      <c r="AE106" s="82" t="s">
        <v>751</v>
      </c>
      <c r="AF106" s="79" t="b">
        <v>0</v>
      </c>
      <c r="AG106" s="79" t="s">
        <v>752</v>
      </c>
      <c r="AH106" s="79"/>
      <c r="AI106" s="82" t="s">
        <v>751</v>
      </c>
      <c r="AJ106" s="79" t="b">
        <v>0</v>
      </c>
      <c r="AK106" s="79">
        <v>0</v>
      </c>
      <c r="AL106" s="82" t="s">
        <v>751</v>
      </c>
      <c r="AM106" s="79" t="s">
        <v>771</v>
      </c>
      <c r="AN106" s="79" t="b">
        <v>0</v>
      </c>
      <c r="AO106" s="82" t="s">
        <v>742</v>
      </c>
      <c r="AP106" s="79" t="s">
        <v>176</v>
      </c>
      <c r="AQ106" s="79">
        <v>0</v>
      </c>
      <c r="AR106" s="79">
        <v>0</v>
      </c>
      <c r="AS106" s="79"/>
      <c r="AT106" s="79"/>
      <c r="AU106" s="79"/>
      <c r="AV106" s="79"/>
      <c r="AW106" s="79"/>
      <c r="AX106" s="79"/>
      <c r="AY106" s="79"/>
      <c r="AZ106" s="79"/>
      <c r="BA106">
        <v>43</v>
      </c>
      <c r="BB106" s="78" t="str">
        <f>REPLACE(INDEX(GroupVertices[Group],MATCH(Edges[[#This Row],[Vertex 1]],GroupVertices[Vertex],0)),1,1,"")</f>
        <v>1</v>
      </c>
      <c r="BC106" s="78" t="str">
        <f>REPLACE(INDEX(GroupVertices[Group],MATCH(Edges[[#This Row],[Vertex 2]],GroupVertices[Vertex],0)),1,1,"")</f>
        <v>1</v>
      </c>
      <c r="BD106" s="48">
        <v>1</v>
      </c>
      <c r="BE106" s="49">
        <v>8.333333333333334</v>
      </c>
      <c r="BF106" s="48">
        <v>0</v>
      </c>
      <c r="BG106" s="49">
        <v>0</v>
      </c>
      <c r="BH106" s="48">
        <v>0</v>
      </c>
      <c r="BI106" s="49">
        <v>0</v>
      </c>
      <c r="BJ106" s="48">
        <v>11</v>
      </c>
      <c r="BK106" s="49">
        <v>91.66666666666667</v>
      </c>
      <c r="BL106" s="48">
        <v>12</v>
      </c>
    </row>
    <row r="107" spans="1:64" ht="15">
      <c r="A107" s="64" t="s">
        <v>249</v>
      </c>
      <c r="B107" s="64" t="s">
        <v>250</v>
      </c>
      <c r="C107" s="65" t="s">
        <v>1948</v>
      </c>
      <c r="D107" s="66">
        <v>3</v>
      </c>
      <c r="E107" s="67" t="s">
        <v>132</v>
      </c>
      <c r="F107" s="68">
        <v>35</v>
      </c>
      <c r="G107" s="65"/>
      <c r="H107" s="69"/>
      <c r="I107" s="70"/>
      <c r="J107" s="70"/>
      <c r="K107" s="34" t="s">
        <v>65</v>
      </c>
      <c r="L107" s="77">
        <v>107</v>
      </c>
      <c r="M107" s="77"/>
      <c r="N107" s="72"/>
      <c r="O107" s="79" t="s">
        <v>266</v>
      </c>
      <c r="P107" s="81">
        <v>43698.72280092593</v>
      </c>
      <c r="Q107" s="79" t="s">
        <v>303</v>
      </c>
      <c r="R107" s="79"/>
      <c r="S107" s="79"/>
      <c r="T107" s="79"/>
      <c r="U107" s="79"/>
      <c r="V107" s="84" t="s">
        <v>535</v>
      </c>
      <c r="W107" s="81">
        <v>43698.72280092593</v>
      </c>
      <c r="X107" s="84" t="s">
        <v>636</v>
      </c>
      <c r="Y107" s="79"/>
      <c r="Z107" s="79"/>
      <c r="AA107" s="82" t="s">
        <v>743</v>
      </c>
      <c r="AB107" s="79"/>
      <c r="AC107" s="79" t="b">
        <v>0</v>
      </c>
      <c r="AD107" s="79">
        <v>0</v>
      </c>
      <c r="AE107" s="82" t="s">
        <v>751</v>
      </c>
      <c r="AF107" s="79" t="b">
        <v>0</v>
      </c>
      <c r="AG107" s="79" t="s">
        <v>752</v>
      </c>
      <c r="AH107" s="79"/>
      <c r="AI107" s="82" t="s">
        <v>751</v>
      </c>
      <c r="AJ107" s="79" t="b">
        <v>0</v>
      </c>
      <c r="AK107" s="79">
        <v>3</v>
      </c>
      <c r="AL107" s="82" t="s">
        <v>749</v>
      </c>
      <c r="AM107" s="79" t="s">
        <v>772</v>
      </c>
      <c r="AN107" s="79" t="b">
        <v>0</v>
      </c>
      <c r="AO107" s="82" t="s">
        <v>749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20</v>
      </c>
      <c r="BK107" s="49">
        <v>100</v>
      </c>
      <c r="BL107" s="48">
        <v>20</v>
      </c>
    </row>
    <row r="108" spans="1:64" ht="15">
      <c r="A108" s="64" t="s">
        <v>250</v>
      </c>
      <c r="B108" s="64" t="s">
        <v>250</v>
      </c>
      <c r="C108" s="65" t="s">
        <v>1952</v>
      </c>
      <c r="D108" s="66">
        <v>10</v>
      </c>
      <c r="E108" s="67" t="s">
        <v>136</v>
      </c>
      <c r="F108" s="68">
        <v>12</v>
      </c>
      <c r="G108" s="65"/>
      <c r="H108" s="69"/>
      <c r="I108" s="70"/>
      <c r="J108" s="70"/>
      <c r="K108" s="34" t="s">
        <v>65</v>
      </c>
      <c r="L108" s="77">
        <v>108</v>
      </c>
      <c r="M108" s="77"/>
      <c r="N108" s="72"/>
      <c r="O108" s="79" t="s">
        <v>176</v>
      </c>
      <c r="P108" s="81">
        <v>43685.45763888889</v>
      </c>
      <c r="Q108" s="79" t="s">
        <v>360</v>
      </c>
      <c r="R108" s="84" t="s">
        <v>436</v>
      </c>
      <c r="S108" s="79" t="s">
        <v>452</v>
      </c>
      <c r="T108" s="79" t="s">
        <v>483</v>
      </c>
      <c r="U108" s="84" t="s">
        <v>498</v>
      </c>
      <c r="V108" s="84" t="s">
        <v>498</v>
      </c>
      <c r="W108" s="81">
        <v>43685.45763888889</v>
      </c>
      <c r="X108" s="84" t="s">
        <v>637</v>
      </c>
      <c r="Y108" s="79"/>
      <c r="Z108" s="79"/>
      <c r="AA108" s="82" t="s">
        <v>744</v>
      </c>
      <c r="AB108" s="79"/>
      <c r="AC108" s="79" t="b">
        <v>0</v>
      </c>
      <c r="AD108" s="79">
        <v>0</v>
      </c>
      <c r="AE108" s="82" t="s">
        <v>751</v>
      </c>
      <c r="AF108" s="79" t="b">
        <v>0</v>
      </c>
      <c r="AG108" s="79" t="s">
        <v>752</v>
      </c>
      <c r="AH108" s="79"/>
      <c r="AI108" s="82" t="s">
        <v>751</v>
      </c>
      <c r="AJ108" s="79" t="b">
        <v>0</v>
      </c>
      <c r="AK108" s="79">
        <v>0</v>
      </c>
      <c r="AL108" s="82" t="s">
        <v>751</v>
      </c>
      <c r="AM108" s="79" t="s">
        <v>758</v>
      </c>
      <c r="AN108" s="79" t="b">
        <v>0</v>
      </c>
      <c r="AO108" s="82" t="s">
        <v>744</v>
      </c>
      <c r="AP108" s="79" t="s">
        <v>176</v>
      </c>
      <c r="AQ108" s="79">
        <v>0</v>
      </c>
      <c r="AR108" s="79">
        <v>0</v>
      </c>
      <c r="AS108" s="79"/>
      <c r="AT108" s="79"/>
      <c r="AU108" s="79"/>
      <c r="AV108" s="79"/>
      <c r="AW108" s="79"/>
      <c r="AX108" s="79"/>
      <c r="AY108" s="79"/>
      <c r="AZ108" s="79"/>
      <c r="BA108">
        <v>6</v>
      </c>
      <c r="BB108" s="78" t="str">
        <f>REPLACE(INDEX(GroupVertices[Group],MATCH(Edges[[#This Row],[Vertex 1]],GroupVertices[Vertex],0)),1,1,"")</f>
        <v>2</v>
      </c>
      <c r="BC108" s="78" t="str">
        <f>REPLACE(INDEX(GroupVertices[Group],MATCH(Edges[[#This Row],[Vertex 2]],GroupVertices[Vertex],0)),1,1,"")</f>
        <v>2</v>
      </c>
      <c r="BD108" s="48">
        <v>1</v>
      </c>
      <c r="BE108" s="49">
        <v>2.7027027027027026</v>
      </c>
      <c r="BF108" s="48">
        <v>0</v>
      </c>
      <c r="BG108" s="49">
        <v>0</v>
      </c>
      <c r="BH108" s="48">
        <v>0</v>
      </c>
      <c r="BI108" s="49">
        <v>0</v>
      </c>
      <c r="BJ108" s="48">
        <v>36</v>
      </c>
      <c r="BK108" s="49">
        <v>97.29729729729729</v>
      </c>
      <c r="BL108" s="48">
        <v>37</v>
      </c>
    </row>
    <row r="109" spans="1:64" ht="15">
      <c r="A109" s="64" t="s">
        <v>250</v>
      </c>
      <c r="B109" s="64" t="s">
        <v>250</v>
      </c>
      <c r="C109" s="65" t="s">
        <v>1952</v>
      </c>
      <c r="D109" s="66">
        <v>10</v>
      </c>
      <c r="E109" s="67" t="s">
        <v>136</v>
      </c>
      <c r="F109" s="68">
        <v>12</v>
      </c>
      <c r="G109" s="65"/>
      <c r="H109" s="69"/>
      <c r="I109" s="70"/>
      <c r="J109" s="70"/>
      <c r="K109" s="34" t="s">
        <v>65</v>
      </c>
      <c r="L109" s="77">
        <v>109</v>
      </c>
      <c r="M109" s="77"/>
      <c r="N109" s="72"/>
      <c r="O109" s="79" t="s">
        <v>176</v>
      </c>
      <c r="P109" s="81">
        <v>43689.45763888889</v>
      </c>
      <c r="Q109" s="79" t="s">
        <v>361</v>
      </c>
      <c r="R109" s="84" t="s">
        <v>437</v>
      </c>
      <c r="S109" s="79" t="s">
        <v>452</v>
      </c>
      <c r="T109" s="79" t="s">
        <v>484</v>
      </c>
      <c r="U109" s="84" t="s">
        <v>499</v>
      </c>
      <c r="V109" s="84" t="s">
        <v>499</v>
      </c>
      <c r="W109" s="81">
        <v>43689.45763888889</v>
      </c>
      <c r="X109" s="84" t="s">
        <v>638</v>
      </c>
      <c r="Y109" s="79"/>
      <c r="Z109" s="79"/>
      <c r="AA109" s="82" t="s">
        <v>745</v>
      </c>
      <c r="AB109" s="79"/>
      <c r="AC109" s="79" t="b">
        <v>0</v>
      </c>
      <c r="AD109" s="79">
        <v>0</v>
      </c>
      <c r="AE109" s="82" t="s">
        <v>751</v>
      </c>
      <c r="AF109" s="79" t="b">
        <v>0</v>
      </c>
      <c r="AG109" s="79" t="s">
        <v>752</v>
      </c>
      <c r="AH109" s="79"/>
      <c r="AI109" s="82" t="s">
        <v>751</v>
      </c>
      <c r="AJ109" s="79" t="b">
        <v>0</v>
      </c>
      <c r="AK109" s="79">
        <v>1</v>
      </c>
      <c r="AL109" s="82" t="s">
        <v>751</v>
      </c>
      <c r="AM109" s="79" t="s">
        <v>758</v>
      </c>
      <c r="AN109" s="79" t="b">
        <v>0</v>
      </c>
      <c r="AO109" s="82" t="s">
        <v>745</v>
      </c>
      <c r="AP109" s="79" t="s">
        <v>176</v>
      </c>
      <c r="AQ109" s="79">
        <v>0</v>
      </c>
      <c r="AR109" s="79">
        <v>0</v>
      </c>
      <c r="AS109" s="79"/>
      <c r="AT109" s="79"/>
      <c r="AU109" s="79"/>
      <c r="AV109" s="79"/>
      <c r="AW109" s="79"/>
      <c r="AX109" s="79"/>
      <c r="AY109" s="79"/>
      <c r="AZ109" s="79"/>
      <c r="BA109">
        <v>6</v>
      </c>
      <c r="BB109" s="78" t="str">
        <f>REPLACE(INDEX(GroupVertices[Group],MATCH(Edges[[#This Row],[Vertex 1]],GroupVertices[Vertex],0)),1,1,"")</f>
        <v>2</v>
      </c>
      <c r="BC109" s="78" t="str">
        <f>REPLACE(INDEX(GroupVertices[Group],MATCH(Edges[[#This Row],[Vertex 2]],GroupVertices[Vertex],0)),1,1,"")</f>
        <v>2</v>
      </c>
      <c r="BD109" s="48">
        <v>2</v>
      </c>
      <c r="BE109" s="49">
        <v>8</v>
      </c>
      <c r="BF109" s="48">
        <v>0</v>
      </c>
      <c r="BG109" s="49">
        <v>0</v>
      </c>
      <c r="BH109" s="48">
        <v>0</v>
      </c>
      <c r="BI109" s="49">
        <v>0</v>
      </c>
      <c r="BJ109" s="48">
        <v>23</v>
      </c>
      <c r="BK109" s="49">
        <v>92</v>
      </c>
      <c r="BL109" s="48">
        <v>25</v>
      </c>
    </row>
    <row r="110" spans="1:64" ht="15">
      <c r="A110" s="64" t="s">
        <v>250</v>
      </c>
      <c r="B110" s="64" t="s">
        <v>250</v>
      </c>
      <c r="C110" s="65" t="s">
        <v>1952</v>
      </c>
      <c r="D110" s="66">
        <v>10</v>
      </c>
      <c r="E110" s="67" t="s">
        <v>136</v>
      </c>
      <c r="F110" s="68">
        <v>12</v>
      </c>
      <c r="G110" s="65"/>
      <c r="H110" s="69"/>
      <c r="I110" s="70"/>
      <c r="J110" s="70"/>
      <c r="K110" s="34" t="s">
        <v>65</v>
      </c>
      <c r="L110" s="77">
        <v>110</v>
      </c>
      <c r="M110" s="77"/>
      <c r="N110" s="72"/>
      <c r="O110" s="79" t="s">
        <v>176</v>
      </c>
      <c r="P110" s="81">
        <v>43691.45763888889</v>
      </c>
      <c r="Q110" s="79" t="s">
        <v>362</v>
      </c>
      <c r="R110" s="79"/>
      <c r="S110" s="79"/>
      <c r="T110" s="79" t="s">
        <v>485</v>
      </c>
      <c r="U110" s="84" t="s">
        <v>500</v>
      </c>
      <c r="V110" s="84" t="s">
        <v>500</v>
      </c>
      <c r="W110" s="81">
        <v>43691.45763888889</v>
      </c>
      <c r="X110" s="84" t="s">
        <v>639</v>
      </c>
      <c r="Y110" s="79"/>
      <c r="Z110" s="79"/>
      <c r="AA110" s="82" t="s">
        <v>746</v>
      </c>
      <c r="AB110" s="79"/>
      <c r="AC110" s="79" t="b">
        <v>0</v>
      </c>
      <c r="AD110" s="79">
        <v>0</v>
      </c>
      <c r="AE110" s="82" t="s">
        <v>751</v>
      </c>
      <c r="AF110" s="79" t="b">
        <v>0</v>
      </c>
      <c r="AG110" s="79" t="s">
        <v>752</v>
      </c>
      <c r="AH110" s="79"/>
      <c r="AI110" s="82" t="s">
        <v>751</v>
      </c>
      <c r="AJ110" s="79" t="b">
        <v>0</v>
      </c>
      <c r="AK110" s="79">
        <v>0</v>
      </c>
      <c r="AL110" s="82" t="s">
        <v>751</v>
      </c>
      <c r="AM110" s="79" t="s">
        <v>758</v>
      </c>
      <c r="AN110" s="79" t="b">
        <v>0</v>
      </c>
      <c r="AO110" s="82" t="s">
        <v>746</v>
      </c>
      <c r="AP110" s="79" t="s">
        <v>176</v>
      </c>
      <c r="AQ110" s="79">
        <v>0</v>
      </c>
      <c r="AR110" s="79">
        <v>0</v>
      </c>
      <c r="AS110" s="79"/>
      <c r="AT110" s="79"/>
      <c r="AU110" s="79"/>
      <c r="AV110" s="79"/>
      <c r="AW110" s="79"/>
      <c r="AX110" s="79"/>
      <c r="AY110" s="79"/>
      <c r="AZ110" s="79"/>
      <c r="BA110">
        <v>6</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19</v>
      </c>
      <c r="BK110" s="49">
        <v>100</v>
      </c>
      <c r="BL110" s="48">
        <v>19</v>
      </c>
    </row>
    <row r="111" spans="1:64" ht="15">
      <c r="A111" s="64" t="s">
        <v>250</v>
      </c>
      <c r="B111" s="64" t="s">
        <v>250</v>
      </c>
      <c r="C111" s="65" t="s">
        <v>1952</v>
      </c>
      <c r="D111" s="66">
        <v>10</v>
      </c>
      <c r="E111" s="67" t="s">
        <v>136</v>
      </c>
      <c r="F111" s="68">
        <v>12</v>
      </c>
      <c r="G111" s="65"/>
      <c r="H111" s="69"/>
      <c r="I111" s="70"/>
      <c r="J111" s="70"/>
      <c r="K111" s="34" t="s">
        <v>65</v>
      </c>
      <c r="L111" s="77">
        <v>111</v>
      </c>
      <c r="M111" s="77"/>
      <c r="N111" s="72"/>
      <c r="O111" s="79" t="s">
        <v>176</v>
      </c>
      <c r="P111" s="81">
        <v>43696.458715277775</v>
      </c>
      <c r="Q111" s="79" t="s">
        <v>363</v>
      </c>
      <c r="R111" s="84" t="s">
        <v>438</v>
      </c>
      <c r="S111" s="79" t="s">
        <v>452</v>
      </c>
      <c r="T111" s="79" t="s">
        <v>486</v>
      </c>
      <c r="U111" s="84" t="s">
        <v>501</v>
      </c>
      <c r="V111" s="84" t="s">
        <v>501</v>
      </c>
      <c r="W111" s="81">
        <v>43696.458715277775</v>
      </c>
      <c r="X111" s="84" t="s">
        <v>640</v>
      </c>
      <c r="Y111" s="79"/>
      <c r="Z111" s="79"/>
      <c r="AA111" s="82" t="s">
        <v>747</v>
      </c>
      <c r="AB111" s="79"/>
      <c r="AC111" s="79" t="b">
        <v>0</v>
      </c>
      <c r="AD111" s="79">
        <v>0</v>
      </c>
      <c r="AE111" s="82" t="s">
        <v>751</v>
      </c>
      <c r="AF111" s="79" t="b">
        <v>0</v>
      </c>
      <c r="AG111" s="79" t="s">
        <v>752</v>
      </c>
      <c r="AH111" s="79"/>
      <c r="AI111" s="82" t="s">
        <v>751</v>
      </c>
      <c r="AJ111" s="79" t="b">
        <v>0</v>
      </c>
      <c r="AK111" s="79">
        <v>0</v>
      </c>
      <c r="AL111" s="82" t="s">
        <v>751</v>
      </c>
      <c r="AM111" s="79" t="s">
        <v>758</v>
      </c>
      <c r="AN111" s="79" t="b">
        <v>0</v>
      </c>
      <c r="AO111" s="82" t="s">
        <v>747</v>
      </c>
      <c r="AP111" s="79" t="s">
        <v>176</v>
      </c>
      <c r="AQ111" s="79">
        <v>0</v>
      </c>
      <c r="AR111" s="79">
        <v>0</v>
      </c>
      <c r="AS111" s="79"/>
      <c r="AT111" s="79"/>
      <c r="AU111" s="79"/>
      <c r="AV111" s="79"/>
      <c r="AW111" s="79"/>
      <c r="AX111" s="79"/>
      <c r="AY111" s="79"/>
      <c r="AZ111" s="79"/>
      <c r="BA111">
        <v>6</v>
      </c>
      <c r="BB111" s="78" t="str">
        <f>REPLACE(INDEX(GroupVertices[Group],MATCH(Edges[[#This Row],[Vertex 1]],GroupVertices[Vertex],0)),1,1,"")</f>
        <v>2</v>
      </c>
      <c r="BC111" s="78" t="str">
        <f>REPLACE(INDEX(GroupVertices[Group],MATCH(Edges[[#This Row],[Vertex 2]],GroupVertices[Vertex],0)),1,1,"")</f>
        <v>2</v>
      </c>
      <c r="BD111" s="48">
        <v>1</v>
      </c>
      <c r="BE111" s="49">
        <v>3.0303030303030303</v>
      </c>
      <c r="BF111" s="48">
        <v>0</v>
      </c>
      <c r="BG111" s="49">
        <v>0</v>
      </c>
      <c r="BH111" s="48">
        <v>0</v>
      </c>
      <c r="BI111" s="49">
        <v>0</v>
      </c>
      <c r="BJ111" s="48">
        <v>32</v>
      </c>
      <c r="BK111" s="49">
        <v>96.96969696969697</v>
      </c>
      <c r="BL111" s="48">
        <v>33</v>
      </c>
    </row>
    <row r="112" spans="1:64" ht="15">
      <c r="A112" s="64" t="s">
        <v>250</v>
      </c>
      <c r="B112" s="64" t="s">
        <v>250</v>
      </c>
      <c r="C112" s="65" t="s">
        <v>1952</v>
      </c>
      <c r="D112" s="66">
        <v>10</v>
      </c>
      <c r="E112" s="67" t="s">
        <v>136</v>
      </c>
      <c r="F112" s="68">
        <v>12</v>
      </c>
      <c r="G112" s="65"/>
      <c r="H112" s="69"/>
      <c r="I112" s="70"/>
      <c r="J112" s="70"/>
      <c r="K112" s="34" t="s">
        <v>65</v>
      </c>
      <c r="L112" s="77">
        <v>112</v>
      </c>
      <c r="M112" s="77"/>
      <c r="N112" s="72"/>
      <c r="O112" s="79" t="s">
        <v>176</v>
      </c>
      <c r="P112" s="81">
        <v>43697.45763888889</v>
      </c>
      <c r="Q112" s="79" t="s">
        <v>364</v>
      </c>
      <c r="R112" s="79"/>
      <c r="S112" s="79"/>
      <c r="T112" s="79" t="s">
        <v>487</v>
      </c>
      <c r="U112" s="84" t="s">
        <v>502</v>
      </c>
      <c r="V112" s="84" t="s">
        <v>502</v>
      </c>
      <c r="W112" s="81">
        <v>43697.45763888889</v>
      </c>
      <c r="X112" s="84" t="s">
        <v>641</v>
      </c>
      <c r="Y112" s="79"/>
      <c r="Z112" s="79"/>
      <c r="AA112" s="82" t="s">
        <v>748</v>
      </c>
      <c r="AB112" s="79"/>
      <c r="AC112" s="79" t="b">
        <v>0</v>
      </c>
      <c r="AD112" s="79">
        <v>1</v>
      </c>
      <c r="AE112" s="82" t="s">
        <v>751</v>
      </c>
      <c r="AF112" s="79" t="b">
        <v>0</v>
      </c>
      <c r="AG112" s="79" t="s">
        <v>755</v>
      </c>
      <c r="AH112" s="79"/>
      <c r="AI112" s="82" t="s">
        <v>751</v>
      </c>
      <c r="AJ112" s="79" t="b">
        <v>0</v>
      </c>
      <c r="AK112" s="79">
        <v>2</v>
      </c>
      <c r="AL112" s="82" t="s">
        <v>751</v>
      </c>
      <c r="AM112" s="79" t="s">
        <v>758</v>
      </c>
      <c r="AN112" s="79" t="b">
        <v>0</v>
      </c>
      <c r="AO112" s="82" t="s">
        <v>748</v>
      </c>
      <c r="AP112" s="79" t="s">
        <v>176</v>
      </c>
      <c r="AQ112" s="79">
        <v>0</v>
      </c>
      <c r="AR112" s="79">
        <v>0</v>
      </c>
      <c r="AS112" s="79"/>
      <c r="AT112" s="79"/>
      <c r="AU112" s="79"/>
      <c r="AV112" s="79"/>
      <c r="AW112" s="79"/>
      <c r="AX112" s="79"/>
      <c r="AY112" s="79"/>
      <c r="AZ112" s="79"/>
      <c r="BA112">
        <v>6</v>
      </c>
      <c r="BB112" s="78" t="str">
        <f>REPLACE(INDEX(GroupVertices[Group],MATCH(Edges[[#This Row],[Vertex 1]],GroupVertices[Vertex],0)),1,1,"")</f>
        <v>2</v>
      </c>
      <c r="BC112" s="78" t="str">
        <f>REPLACE(INDEX(GroupVertices[Group],MATCH(Edges[[#This Row],[Vertex 2]],GroupVertices[Vertex],0)),1,1,"")</f>
        <v>2</v>
      </c>
      <c r="BD112" s="48">
        <v>1</v>
      </c>
      <c r="BE112" s="49">
        <v>3.3333333333333335</v>
      </c>
      <c r="BF112" s="48">
        <v>0</v>
      </c>
      <c r="BG112" s="49">
        <v>0</v>
      </c>
      <c r="BH112" s="48">
        <v>0</v>
      </c>
      <c r="BI112" s="49">
        <v>0</v>
      </c>
      <c r="BJ112" s="48">
        <v>29</v>
      </c>
      <c r="BK112" s="49">
        <v>96.66666666666667</v>
      </c>
      <c r="BL112" s="48">
        <v>30</v>
      </c>
    </row>
    <row r="113" spans="1:64" ht="15">
      <c r="A113" s="64" t="s">
        <v>250</v>
      </c>
      <c r="B113" s="64" t="s">
        <v>250</v>
      </c>
      <c r="C113" s="65" t="s">
        <v>1952</v>
      </c>
      <c r="D113" s="66">
        <v>10</v>
      </c>
      <c r="E113" s="67" t="s">
        <v>136</v>
      </c>
      <c r="F113" s="68">
        <v>12</v>
      </c>
      <c r="G113" s="65"/>
      <c r="H113" s="69"/>
      <c r="I113" s="70"/>
      <c r="J113" s="70"/>
      <c r="K113" s="34" t="s">
        <v>65</v>
      </c>
      <c r="L113" s="77">
        <v>113</v>
      </c>
      <c r="M113" s="77"/>
      <c r="N113" s="72"/>
      <c r="O113" s="79" t="s">
        <v>176</v>
      </c>
      <c r="P113" s="81">
        <v>43698.457719907405</v>
      </c>
      <c r="Q113" s="79" t="s">
        <v>365</v>
      </c>
      <c r="R113" s="79"/>
      <c r="S113" s="79"/>
      <c r="T113" s="79" t="s">
        <v>488</v>
      </c>
      <c r="U113" s="84" t="s">
        <v>503</v>
      </c>
      <c r="V113" s="84" t="s">
        <v>503</v>
      </c>
      <c r="W113" s="81">
        <v>43698.457719907405</v>
      </c>
      <c r="X113" s="84" t="s">
        <v>642</v>
      </c>
      <c r="Y113" s="79"/>
      <c r="Z113" s="79"/>
      <c r="AA113" s="82" t="s">
        <v>749</v>
      </c>
      <c r="AB113" s="79"/>
      <c r="AC113" s="79" t="b">
        <v>0</v>
      </c>
      <c r="AD113" s="79">
        <v>3</v>
      </c>
      <c r="AE113" s="82" t="s">
        <v>751</v>
      </c>
      <c r="AF113" s="79" t="b">
        <v>0</v>
      </c>
      <c r="AG113" s="79" t="s">
        <v>752</v>
      </c>
      <c r="AH113" s="79"/>
      <c r="AI113" s="82" t="s">
        <v>751</v>
      </c>
      <c r="AJ113" s="79" t="b">
        <v>0</v>
      </c>
      <c r="AK113" s="79">
        <v>0</v>
      </c>
      <c r="AL113" s="82" t="s">
        <v>751</v>
      </c>
      <c r="AM113" s="79" t="s">
        <v>758</v>
      </c>
      <c r="AN113" s="79" t="b">
        <v>0</v>
      </c>
      <c r="AO113" s="82" t="s">
        <v>749</v>
      </c>
      <c r="AP113" s="79" t="s">
        <v>176</v>
      </c>
      <c r="AQ113" s="79">
        <v>0</v>
      </c>
      <c r="AR113" s="79">
        <v>0</v>
      </c>
      <c r="AS113" s="79"/>
      <c r="AT113" s="79"/>
      <c r="AU113" s="79"/>
      <c r="AV113" s="79"/>
      <c r="AW113" s="79"/>
      <c r="AX113" s="79"/>
      <c r="AY113" s="79"/>
      <c r="AZ113" s="79"/>
      <c r="BA113">
        <v>6</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33</v>
      </c>
      <c r="BK113" s="49">
        <v>100</v>
      </c>
      <c r="BL113" s="48">
        <v>33</v>
      </c>
    </row>
    <row r="114" spans="1:64" ht="15">
      <c r="A114" s="64" t="s">
        <v>251</v>
      </c>
      <c r="B114" s="64" t="s">
        <v>250</v>
      </c>
      <c r="C114" s="65" t="s">
        <v>1948</v>
      </c>
      <c r="D114" s="66">
        <v>3</v>
      </c>
      <c r="E114" s="67" t="s">
        <v>132</v>
      </c>
      <c r="F114" s="68">
        <v>35</v>
      </c>
      <c r="G114" s="65"/>
      <c r="H114" s="69"/>
      <c r="I114" s="70"/>
      <c r="J114" s="70"/>
      <c r="K114" s="34" t="s">
        <v>65</v>
      </c>
      <c r="L114" s="77">
        <v>114</v>
      </c>
      <c r="M114" s="77"/>
      <c r="N114" s="72"/>
      <c r="O114" s="79" t="s">
        <v>266</v>
      </c>
      <c r="P114" s="81">
        <v>43698.725011574075</v>
      </c>
      <c r="Q114" s="79" t="s">
        <v>303</v>
      </c>
      <c r="R114" s="79"/>
      <c r="S114" s="79"/>
      <c r="T114" s="79"/>
      <c r="U114" s="79"/>
      <c r="V114" s="84" t="s">
        <v>536</v>
      </c>
      <c r="W114" s="81">
        <v>43698.725011574075</v>
      </c>
      <c r="X114" s="84" t="s">
        <v>643</v>
      </c>
      <c r="Y114" s="79"/>
      <c r="Z114" s="79"/>
      <c r="AA114" s="82" t="s">
        <v>750</v>
      </c>
      <c r="AB114" s="79"/>
      <c r="AC114" s="79" t="b">
        <v>0</v>
      </c>
      <c r="AD114" s="79">
        <v>0</v>
      </c>
      <c r="AE114" s="82" t="s">
        <v>751</v>
      </c>
      <c r="AF114" s="79" t="b">
        <v>0</v>
      </c>
      <c r="AG114" s="79" t="s">
        <v>752</v>
      </c>
      <c r="AH114" s="79"/>
      <c r="AI114" s="82" t="s">
        <v>751</v>
      </c>
      <c r="AJ114" s="79" t="b">
        <v>0</v>
      </c>
      <c r="AK114" s="79">
        <v>3</v>
      </c>
      <c r="AL114" s="82" t="s">
        <v>749</v>
      </c>
      <c r="AM114" s="79" t="s">
        <v>769</v>
      </c>
      <c r="AN114" s="79" t="b">
        <v>0</v>
      </c>
      <c r="AO114" s="82" t="s">
        <v>749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20</v>
      </c>
      <c r="BK114" s="49">
        <v>100</v>
      </c>
      <c r="BL114"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hyperlinks>
    <hyperlink ref="R3" r:id="rId1" display="https://www.smu.ca/academics/sobey/for-business-training-and-development.html?utm_source=Twitter&amp;utm_medium=social&amp;utm_campaign=execed&amp;utm_content=BVad"/>
    <hyperlink ref="R4" r:id="rId2" display="https://www.entrepreneur.com/article/337275"/>
    <hyperlink ref="R6" r:id="rId3" display="http://po.st/scms/OrMCe04Lcp0lOFmbAka8Um6V2jAD7SYdZTjvhHbnYZ0lOA/PNr4iq"/>
    <hyperlink ref="R7" r:id="rId4" display="http://po.st/scms/OrMCe04Lcp0lOFmbAka8Um6V2jAD7SYdZTjvhHbnYZ0lOA/4Vygqh"/>
    <hyperlink ref="R8" r:id="rId5" display="http://po.st/scms/OrMCe04Lcp0lOFmbAka8Um6V2jAD7SYdZTjvhHbnYZ0lOA/PNr4iq"/>
    <hyperlink ref="R9" r:id="rId6" display="https://twitter.com/HarvardNPLI/status/1160244418110218242"/>
    <hyperlink ref="R10" r:id="rId7" display="https://twitter.com/HarvardNPLI/status/1160244418110218242"/>
    <hyperlink ref="R11" r:id="rId8" display="https://executiveeducation.wharton.upenn.edu/for-individuals/all-programs/customer-analytics-for-growth-using-machine-learning-ai-and-big-data/?utm_source=wcai&amp;utm_medium=display&amp;utm_content=baev&amp;utm_campaign=wcaide20baev"/>
    <hyperlink ref="R16" r:id="rId9" display="https://executiveeducation.wharton.upenn.edu/for-individuals/all-programs/customer-analytics-for-growth-using-machine-learning-ai-and-big-data/?utm_source=wcai&amp;utm_medium=display&amp;utm_content=baev&amp;utm_campaign=wcaide20baev"/>
    <hyperlink ref="R19" r:id="rId10" display="https://www.parlonsrh.com/comment-les-francais-percoivent-ils-la-formation-en-2019/"/>
    <hyperlink ref="R20" r:id="rId11" display="https://app.amazingcontent.io/best-content/monthly/ThJeanjean/2019/july"/>
    <hyperlink ref="R21" r:id="rId12" display="https://solutions.lesechos.fr/equipe-management/c/ia-travail-en-pleine-mutation-17957/"/>
    <hyperlink ref="R22" r:id="rId13" display="https://www.lesechos.fr/economie-france/social/le-gouvernement-va-faire-la-publicite-du-compte-personnel-de-formation-1124068"/>
    <hyperlink ref="R26" r:id="rId14" display="https://www.gsb.stanford.edu/exec-ed/programs/directors-consortium"/>
    <hyperlink ref="R27" r:id="rId15" display="https://www.gsb.stanford.edu/exec-ed/programs/directors-consortium"/>
    <hyperlink ref="R28" r:id="rId16" display="https://www.gsb.stanford.edu/exec-ed/programs/directors-consortium"/>
    <hyperlink ref="R29" r:id="rId17" display="https://www.youtube.com/watch?v=67Ng11IM2a4"/>
    <hyperlink ref="R31" r:id="rId18" display="http://po.st/scms/OrMCe04Lcp0lOFmbAka8Um6V2jAD7SYdZTjvhHbnYZ0lOA/ookiSO"/>
    <hyperlink ref="R33" r:id="rId19" display="https://www.hult.edu/en/executive-education/insights/new-speaking-truth-to-power/?utm_source=twitter&amp;utm_medium=social&amp;utm_campaign=organicsocialtwitter&amp;utm_content=speakingtruth_research"/>
    <hyperlink ref="R34" r:id="rId20" display="https://www.hult.edu/en/executive-education/events/?utm_source=twitter&amp;utm_medium=social&amp;utm_campaign=organicsocialtwitter&amp;utm_content=generic_events"/>
    <hyperlink ref="R35" r:id="rId21" display="https://www.hult.edu/en/executive-education/events/speaking-truth-london-17-sept/?utm_source=twitter&amp;utm_medium=social&amp;utm_campaign=organicsocialtwitter&amp;utm_content=ash_ev_190917_speakingtruth"/>
    <hyperlink ref="R37" r:id="rId22" display="https://business.lesechos.fr/directions-financieres/metier-et-carriere/parcours/0601512264403-la-formation-a-suivre-le-master-management-immobilier-de-l-essec-331075.php#xtor=CS1-35"/>
    <hyperlink ref="R43" r:id="rId23" display="https://www.lesechos.fr/economie-france/social/le-gouvernement-va-faire-la-publicite-du-compte-personnel-de-formation-1124068"/>
    <hyperlink ref="R45" r:id="rId24" display="https://solutions.lesechos.fr/equipe-management/c/ia-travail-en-pleine-mutation-17957/"/>
    <hyperlink ref="R46" r:id="rId25" display="https://www.lesechos.fr/economie-france/social/le-gouvernement-va-faire-la-publicite-du-compte-personnel-de-formation-1124068"/>
    <hyperlink ref="R47" r:id="rId26" display="https://solutions.lesechos.fr/equipe-management/c/ia-travail-en-pleine-mutation-17957/"/>
    <hyperlink ref="R48" r:id="rId27" display="https://www.ieseg.fr/news/entretien-directrices-deux-formations-diplomantes/"/>
    <hyperlink ref="R51" r:id="rId28" display="https://www.uniconexed.org/members/university-usc-marshall/?utm_source=twitter&amp;utm_medium=sasocial&amp;utm_campaign=unicon"/>
    <hyperlink ref="R52" r:id="rId29" display="https://www.uniconexed.org/2019-leadership-academy-application/?utm_source=twitter&amp;utm_medium=sasocial&amp;utm_campaign=unicon"/>
    <hyperlink ref="R53" r:id="rId30" display="http://po.st/scms/OrMCe04Lcp0lOFmbAka8Um6V2jAD7SYdZTjvhHbnYZ0lOA/HJcZwb"/>
    <hyperlink ref="R54" r:id="rId31" display="http://po.st/scms/OrMCe04Lcp0lOFmbAka8Um6V2jAD7SYdZTjvhHbnYZ0lOA/HJcZwb"/>
    <hyperlink ref="R55" r:id="rId32" display="http://po.st/scms/OrMCe04Lcp0lOFmbAka8Um6V2jAD7SYdZTjvhHbnYZ0lOA/ILEEKv"/>
    <hyperlink ref="R56" r:id="rId33" display="http://po.st/scms/OrMCe04Lcp0lOFmbAka8Um6V2jAD7SYdZTjvhHbnYZ0lOA/5TJgj9"/>
    <hyperlink ref="R57" r:id="rId34" display="http://po.st/scms/OrMCe04Lcp0lOFmbAka8Um6V2jAD7SYdZTjvhHbnYZ0lOA/zb5T2F"/>
    <hyperlink ref="R58" r:id="rId35" display="http://po.st/scms/OrMCe04Lcp0lOFmbAka8Um6V2jAD7SYdZTjvhHbnYZ0lOA/ZXgQyT"/>
    <hyperlink ref="R59" r:id="rId36" display="http://po.st/scms/OrMCe04Lcp0lOFmbAka8Um6V2jAD7SYdZTjvhHbnYZ0lOA/tyDSKZ"/>
    <hyperlink ref="R60" r:id="rId37" display="http://po.st/scms/OrMCe04Lcp0lOFmbAka8Um6V2jAD7SYdZTjvhHbnYZ0lOA/p29olp"/>
    <hyperlink ref="R61" r:id="rId38" display="http://po.st/scms/OrMCe04Lcp0lOFmbAka8Um6V2jAD7SYdZTjvhHbnYZ0lOA/Z1NtiA"/>
    <hyperlink ref="R62" r:id="rId39" display="http://po.st/scms/OrMCe04Lcp0lOFmbAka8Um6V2jAD7SYdZTjvhHbnYZ0lOA/U91o7G"/>
    <hyperlink ref="R63" r:id="rId40" display="http://po.st/scms/OrMCe04Lcp0lOFmbAka8Um6V2jAD7SYdZTjvhHbnYZ0lOA/URbKIo"/>
    <hyperlink ref="R64" r:id="rId41" display="http://po.st/scms/OrMCe04Lcp0lOFmbAka8Um6V2jAD7SYdZTjvhHbnYZ0lOA/6PVWA1"/>
    <hyperlink ref="R65" r:id="rId42" display="http://po.st/scms/OrMCe04Lcp0lOFmbAka8Um6V2jAD7SYdZTjvhHbnYZ0lOA/z4A5NN"/>
    <hyperlink ref="R66" r:id="rId43" display="http://po.st/scms/OrMCe04Lcp0lOFmbAka8Um6V2jAD7SYdZTjvhHbnYZ0lOA/a3g72o"/>
    <hyperlink ref="R67" r:id="rId44" display="http://po.st/scms/OrMCe04Lcp0lOFmbAka8Um6V2jAD7SYdZTjvhHbnYZ0lOA/6pTZ5M"/>
    <hyperlink ref="R68" r:id="rId45" display="http://po.st/scms/OrMCe04Lcp0lOFmbAka8Um6V2jAD7SYdZTjvhHbnYZ0lOA/5Wm7Or"/>
    <hyperlink ref="R69" r:id="rId46" display="http://po.st/scms/OrMCe04Lcp0lOFmbAka8Um6V2jAD7SYdZTjvhHbnYZ0lOA/qJ7MNr"/>
    <hyperlink ref="R70" r:id="rId47" display="http://po.st/scms/OrMCe04Lcp0lOFmbAka8Um6V2jAD7SYdZTjvhHbnYZ0lOA/q2AiAl"/>
    <hyperlink ref="R71" r:id="rId48" display="http://po.st/scms/OrMCe04Lcp0lOFmbAka8Um6V2jAD7SYdZTjvhHbnYZ0lOA/PNr4iq"/>
    <hyperlink ref="R72" r:id="rId49" display="http://po.st/scms/OrMCe04Lcp0lOFmbAka8Um6V2jAD7SYdZTjvhHbnYZ0lOA/wLviLD"/>
    <hyperlink ref="R73" r:id="rId50" display="http://po.st/scms/OrMCe04Lcp0lOFmbAka8Um6V2jAD7SYdZTjvhHbnYZ0lOA/DBuxK1"/>
    <hyperlink ref="R74" r:id="rId51" display="http://po.st/scms/OrMCe04Lcp0lOFmbAka8Um6V2jAD7SYdZTjvhHbnYZ0lOA/4Vygqh"/>
    <hyperlink ref="R75" r:id="rId52" display="http://po.st/scms/OrMCe04Lcp0lOFmbAka8Um6V2jAD7SYdZTjvhHbnYZ0lOA/KG99fL"/>
    <hyperlink ref="R76" r:id="rId53" display="http://po.st/scms/OrMCe04Lcp0lOFmbAka8Um6V2jAD7SYdZTjvhHbnYZ0lOA/uQOqkB"/>
    <hyperlink ref="R77" r:id="rId54" display="http://po.st/scms/OrMCe04Lcp0lOFmbAka8Um6V2jAD7SYdZTjvhHbnYZ0lOA/NWrIUq"/>
    <hyperlink ref="R78" r:id="rId55" display="http://po.st/scms/OrMCe04Lcp0lOFmbAka8Um6V2jAD7SYdZTjvhHbnYZ0lOA/8WCCVZ"/>
    <hyperlink ref="R79" r:id="rId56" display="http://po.st/scms/OrMCe04Lcp0lOFmbAka8Um6V2jAD7SYdZTjvhHbnYZ0lOA/HGMbXH"/>
    <hyperlink ref="R80" r:id="rId57" display="http://po.st/scms/OrMCe04Lcp0lOFmbAka8Um6V2jAD7SYdZTjvhHbnYZ0lOA/8DUK5F"/>
    <hyperlink ref="R81" r:id="rId58" display="http://po.st/scms/OrMCe04Lcp0lOFmbAka8Um6V2jAD7SYdZTjvhHbnYZ0lOA/lvymZK"/>
    <hyperlink ref="R82" r:id="rId59" display="http://po.st/scms/OrMCe04Lcp0lOFmbAka8Um6V2jAD7SYdZTjvhHbnYZ0lOA/fZR2tg"/>
    <hyperlink ref="R83" r:id="rId60" display="http://po.st/scms/OrMCe04Lcp0lOFmbAka8Um6V2jAD7SYdZTjvhHbnYZ0lOA/LAVCSM"/>
    <hyperlink ref="R84" r:id="rId61" display="http://po.st/scms/OrMCe04Lcp0lOFmbAka8Um6V2jAD7SYdZTjvhHbnYZ0lOA/SBIuuj"/>
    <hyperlink ref="R85" r:id="rId62" display="http://po.st/scms/OrMCe04Lcp0lOFmbAka8Um6V2jAD7SYdZTjvhHbnYZ0lOA/UMcKYv"/>
    <hyperlink ref="R86" r:id="rId63" display="http://po.st/scms/OrMCe04Lcp0lOFmbAka8Um6V2jAD7SYdZTjvhHbnYZ0lOA/ookiSO"/>
    <hyperlink ref="R87" r:id="rId64" display="http://po.st/scms/OrMCe04Lcp0lOFmbAka8Um6V2jAD7SYdZTjvhHbnYZ0lOA/ScKsJO"/>
    <hyperlink ref="R88" r:id="rId65" display="http://po.st/scms/OrMCe04Lcp0lOFmbAka8Um6V2jAD7SYdZTjvhHbnYZ0lOA/SC9LuR"/>
    <hyperlink ref="R89" r:id="rId66" display="http://po.st/scms/OrMCe04Lcp0lOFmbAka8Um6V2jAD7SYdZTjvhHbnYZ0lOA/ghC8bD"/>
    <hyperlink ref="R90" r:id="rId67" display="http://po.st/scms/OrMCe04Lcp0lOFmbAka8Um6V2jAD7SYdZTjvhHbnYZ0lOA/Stjy7l"/>
    <hyperlink ref="R91" r:id="rId68" display="http://po.st/scms/OrMCe04Lcp0lOFmbAka8Um6V2jAD7SYdZTjvhHbnYZ0lOA/FaU2RF"/>
    <hyperlink ref="R92" r:id="rId69" display="http://po.st/scms/OrMCe04Lcp0lOFmbAka8Um6V2jAD7SYdZTjvhHbnYZ0lOA/mEdTjA"/>
    <hyperlink ref="R93" r:id="rId70" display="http://po.st/scms/OrMCe04Lcp0lOFmbAka8Um6V2jAD7SYdZTjvhHbnYZ0lOA/yt28VO"/>
    <hyperlink ref="R94" r:id="rId71" display="http://po.st/scms/OrMCe04Lcp0lOFmbAka8Um6V2jAD7SYdZTjvhHbnYZ0lOA/ep7Kgz"/>
    <hyperlink ref="R95" r:id="rId72" display="http://po.st/scms/OrMCe04Lcp0lOFmbAka8Um6V2jAD7SYdZTjvhHbnYZ0lOA/De50QE"/>
    <hyperlink ref="R96" r:id="rId73" display="http://po.st/scms/OrMCe04Lcp0lOFmbAka8Um6V2jAD7SYdZTjvhHbnYZ0lOA/rkQ9go"/>
    <hyperlink ref="R97" r:id="rId74" display="http://po.st/scms/OrMCe04Lcp0lOFmbAka8Um6V2jAD7SYdZTjvhHbnYZ0lOA/eXbd0Q"/>
    <hyperlink ref="R98" r:id="rId75" display="http://po.st/scms/OrMCe04Lcp0lOFmbAka8Um6V2jAD7SYdZTjvhHbnYZ0lOA/eVPC3m"/>
    <hyperlink ref="R99" r:id="rId76" display="http://po.st/scms/OrMCe04Lcp0lOFmbAka8Um6V2jAD7SYdZTjvhHbnYZ0lOA/3oXoir"/>
    <hyperlink ref="R100" r:id="rId77" display="http://po.st/scms/OrMCe04Lcp0lOFmbAka8Um6V2jAD7SYdZTjvhHbnYZ0lOA/YxIjka"/>
    <hyperlink ref="R101" r:id="rId78" display="http://po.st/scms/OrMCe04Lcp0lOFmbAka8Um6V2jAD7SYdZTjvhHbnYZ0lOA/z3nRca"/>
    <hyperlink ref="R102" r:id="rId79" display="http://po.st/scms/OrMCe04Lcp0lOFmbAka8Um6V2jAD7SYdZTjvhHbnYZ0lOA/irtXab"/>
    <hyperlink ref="R103" r:id="rId80" display="http://po.st/scms/OrMCe04Lcp0lOFmbAka8Um6V2jAD7SYdZTjvhHbnYZ0lOA/FfTD9I"/>
    <hyperlink ref="R104" r:id="rId81" display="http://po.st/scms/OrMCe04Lcp0lOFmbAka8Um6V2jAD7SYdZTjvhHbnYZ0lOA/bMLzr6"/>
    <hyperlink ref="R105" r:id="rId82" display="http://po.st/scms/OrMCe04Lcp0lOFmbAka8Um6V2jAD7SYdZTjvhHbnYZ0lOA/pV2N3j"/>
    <hyperlink ref="R106" r:id="rId83" display="http://po.st/scms/OrMCe04Lcp0lOFmbAka8Um6V2jAD7SYdZTjvhHbnYZ0lOA/ZcBQUC"/>
    <hyperlink ref="R108" r:id="rId84" display="https://www.ie.edu/insights/articles/communication-substance-and-form/"/>
    <hyperlink ref="R109" r:id="rId85" display="https://www.ie.edu/insights/articles/strategies-from-words-to-deeds-thanks-to-pmos/"/>
    <hyperlink ref="R111" r:id="rId86" display="https://www.ie.edu/insights/articles/transformation-with-purpose-through-striving-and-stretching/"/>
    <hyperlink ref="U3" r:id="rId87" display="https://pbs.twimg.com/media/EBd1v8AXUAAdppw.jpg"/>
    <hyperlink ref="U11" r:id="rId88" display="https://pbs.twimg.com/media/EB3yY3ZU8AAk_lJ.jpg"/>
    <hyperlink ref="U16" r:id="rId89" display="https://pbs.twimg.com/media/EB3yY3ZU8AAk_lJ.jpg"/>
    <hyperlink ref="U24" r:id="rId90" display="https://pbs.twimg.com/media/EB7xTDoX4AAJtWC.png"/>
    <hyperlink ref="U33" r:id="rId91" display="https://pbs.twimg.com/media/EA3beu7X4AAGWjE.jpg"/>
    <hyperlink ref="U34" r:id="rId92" display="https://pbs.twimg.com/media/EB6YM-tW4AEhDVJ.jpg"/>
    <hyperlink ref="U35" r:id="rId93" display="https://pbs.twimg.com/media/ECErZ4cVAAEnBZP.jpg"/>
    <hyperlink ref="U48" r:id="rId94" display="https://pbs.twimg.com/media/D95WOM1XkAAHqcb.png"/>
    <hyperlink ref="U51" r:id="rId95" display="https://pbs.twimg.com/media/ECgWyVeWsAAXQ9h.jpg"/>
    <hyperlink ref="U52" r:id="rId96" display="https://pbs.twimg.com/ext_tw_video_thumb/1161729227651276802/pu/img/htoWS-VyBiR-ieYG.jpg"/>
    <hyperlink ref="U108" r:id="rId97" display="https://pbs.twimg.com/media/EBbmn2NW4AArIjx.jpg"/>
    <hyperlink ref="U109" r:id="rId98" display="https://pbs.twimg.com/media/EBwL4FPX4AA30Ho.jpg"/>
    <hyperlink ref="U110" r:id="rId99" display="https://pbs.twimg.com/ext_tw_video_thumb/1161182263784198144/pu/img/hkYofTTXRT75CEh8.jpg"/>
    <hyperlink ref="U111" r:id="rId100" display="https://pbs.twimg.com/media/ECU_Bu1X4AAqkiF.jpg"/>
    <hyperlink ref="U112" r:id="rId101" display="https://pbs.twimg.com/ext_tw_video_thumb/1163735264189132800/pu/img/BqXhcE_VLdD_ooS0.jpg"/>
    <hyperlink ref="U113" r:id="rId102" display="https://pbs.twimg.com/ext_tw_video_thumb/1164129612491894784/pu/img/LO6BPdmCoBMtDmWK.jpg"/>
    <hyperlink ref="V3" r:id="rId103" display="https://pbs.twimg.com/media/EBd1v8AXUAAdppw.jpg"/>
    <hyperlink ref="V4" r:id="rId104" display="http://pbs.twimg.com/profile_images/1093073004450537472/JNb8TxAi_normal.jpg"/>
    <hyperlink ref="V5" r:id="rId105" display="http://pbs.twimg.com/profile_images/996501145639116800/uxObekHS_normal.jpg"/>
    <hyperlink ref="V6" r:id="rId106" display="http://pbs.twimg.com/profile_images/1064235369665835008/Ey7qsA0I_normal.jpg"/>
    <hyperlink ref="V7" r:id="rId107" display="http://pbs.twimg.com/profile_images/1064709504393072641/pI0lZvUw_normal.jpg"/>
    <hyperlink ref="V8" r:id="rId108" display="http://pbs.twimg.com/profile_images/773909130352402432/XKlKwdPG_normal.jpg"/>
    <hyperlink ref="V9" r:id="rId109" display="http://pbs.twimg.com/profile_images/578573926370009088/TdxmQgH0_normal.png"/>
    <hyperlink ref="V10" r:id="rId110" display="http://pbs.twimg.com/profile_images/798471349241049088/41FJ3NU9_normal.jpg"/>
    <hyperlink ref="V11" r:id="rId111" display="https://pbs.twimg.com/media/EB3yY3ZU8AAk_lJ.jpg"/>
    <hyperlink ref="V12" r:id="rId112" display="http://pbs.twimg.com/profile_images/1123667394067599363/LKAVk5qV_normal.png"/>
    <hyperlink ref="V13" r:id="rId113" display="http://pbs.twimg.com/profile_images/1123667394067599363/LKAVk5qV_normal.png"/>
    <hyperlink ref="V14" r:id="rId114" display="http://pbs.twimg.com/profile_images/464232281708560384/LdYtreCd_normal.jpeg"/>
    <hyperlink ref="V15" r:id="rId115" display="http://pbs.twimg.com/profile_images/464232281708560384/LdYtreCd_normal.jpeg"/>
    <hyperlink ref="V16" r:id="rId116" display="https://pbs.twimg.com/media/EB3yY3ZU8AAk_lJ.jpg"/>
    <hyperlink ref="V17" r:id="rId117" display="http://pbs.twimg.com/profile_images/519520860479049728/4wf8ol-K_normal.jpeg"/>
    <hyperlink ref="V18" r:id="rId118" display="http://pbs.twimg.com/profile_images/519520860479049728/4wf8ol-K_normal.jpeg"/>
    <hyperlink ref="V19" r:id="rId119" display="http://pbs.twimg.com/profile_images/608703287471120385/k7MVslch_normal.jpg"/>
    <hyperlink ref="V20" r:id="rId120" display="http://pbs.twimg.com/profile_images/608703287471120385/k7MVslch_normal.jpg"/>
    <hyperlink ref="V21" r:id="rId121" display="http://pbs.twimg.com/profile_images/608703287471120385/k7MVslch_normal.jpg"/>
    <hyperlink ref="V22" r:id="rId122" display="http://pbs.twimg.com/profile_images/608703287471120385/k7MVslch_normal.jpg"/>
    <hyperlink ref="V23" r:id="rId123" display="http://pbs.twimg.com/profile_images/1049621338825080833/69KVz__u_normal.jpg"/>
    <hyperlink ref="V24" r:id="rId124" display="https://pbs.twimg.com/media/EB7xTDoX4AAJtWC.png"/>
    <hyperlink ref="V25" r:id="rId125" display="http://pbs.twimg.com/profile_images/669883489391611904/uIRhWVh8_normal.jpg"/>
    <hyperlink ref="V26" r:id="rId126" display="http://pbs.twimg.com/profile_images/430975427071311873/lWnRamv6_normal.png"/>
    <hyperlink ref="V27" r:id="rId127" display="http://pbs.twimg.com/profile_images/1151620952540639232/IvQzY405_normal.png"/>
    <hyperlink ref="V28" r:id="rId128" display="http://pbs.twimg.com/profile_images/2562638327/uak9lyp3a3or43tp11ni_normal.png"/>
    <hyperlink ref="V29" r:id="rId129" display="http://pbs.twimg.com/profile_images/842957932463620096/VMYTGfjD_normal.jpg"/>
    <hyperlink ref="V30" r:id="rId130" display="http://pbs.twimg.com/profile_images/1104216946487234561/JIZwXk9z_normal.jpg"/>
    <hyperlink ref="V31" r:id="rId131" display="http://pbs.twimg.com/profile_images/3566631514/7c199066d3a2f78f78f6ad9fe3dd7cbf_normal.jpeg"/>
    <hyperlink ref="V32" r:id="rId132" display="http://pbs.twimg.com/profile_images/1877102832/Thinkers50_Logo_CMYK72dpi_normal.jpg"/>
    <hyperlink ref="V33" r:id="rId133" display="https://pbs.twimg.com/media/EA3beu7X4AAGWjE.jpg"/>
    <hyperlink ref="V34" r:id="rId134" display="https://pbs.twimg.com/media/EB6YM-tW4AEhDVJ.jpg"/>
    <hyperlink ref="V35" r:id="rId135" display="https://pbs.twimg.com/media/ECErZ4cVAAEnBZP.jpg"/>
    <hyperlink ref="V36" r:id="rId136" display="http://pbs.twimg.com/profile_images/739902014377893888/r6h6pcLb_normal.jpg"/>
    <hyperlink ref="V37" r:id="rId137" display="http://pbs.twimg.com/profile_images/710214028572884992/mqUCvHSr_normal.jpg"/>
    <hyperlink ref="V38" r:id="rId138" display="http://pbs.twimg.com/profile_images/378800000180521922/122c8897fd195d391a779e9ab4023ef1_normal.jpeg"/>
    <hyperlink ref="V39" r:id="rId139" display="http://pbs.twimg.com/profile_images/871775748713058307/20MNipJo_normal.jpg"/>
    <hyperlink ref="V40" r:id="rId140" display="http://pbs.twimg.com/profile_images/1056070310196400129/5RSnKwhv_normal.jpg"/>
    <hyperlink ref="V41" r:id="rId141" display="http://pbs.twimg.com/profile_images/1056070310196400129/5RSnKwhv_normal.jpg"/>
    <hyperlink ref="V42" r:id="rId142" display="http://pbs.twimg.com/profile_images/1024432340783775744/Fb1y1eid_normal.jpg"/>
    <hyperlink ref="V43" r:id="rId143" display="http://pbs.twimg.com/profile_images/1024432340783775744/Fb1y1eid_normal.jpg"/>
    <hyperlink ref="V44" r:id="rId144" display="http://pbs.twimg.com/profile_images/1024432340783775744/Fb1y1eid_normal.jpg"/>
    <hyperlink ref="V45" r:id="rId145" display="http://pbs.twimg.com/profile_images/1158071856114614273/cdrONuTw_normal.jpg"/>
    <hyperlink ref="V46" r:id="rId146" display="http://pbs.twimg.com/profile_images/1158071856114614273/cdrONuTw_normal.jpg"/>
    <hyperlink ref="V47" r:id="rId147" display="http://pbs.twimg.com/profile_images/1158071856114614273/cdrONuTw_normal.jpg"/>
    <hyperlink ref="V48" r:id="rId148" display="https://pbs.twimg.com/media/D95WOM1XkAAHqcb.png"/>
    <hyperlink ref="V49" r:id="rId149" display="http://pbs.twimg.com/profile_images/723186926916911104/T0_e8v4G_normal.jpg"/>
    <hyperlink ref="V50" r:id="rId150" display="http://pbs.twimg.com/profile_images/1139898022995910664/ZPxDJAZb_normal.png"/>
    <hyperlink ref="V51" r:id="rId151" display="https://pbs.twimg.com/media/ECgWyVeWsAAXQ9h.jpg"/>
    <hyperlink ref="V52" r:id="rId152" display="https://pbs.twimg.com/ext_tw_video_thumb/1161729227651276802/pu/img/htoWS-VyBiR-ieYG.jpg"/>
    <hyperlink ref="V53" r:id="rId153" display="http://pbs.twimg.com/profile_images/973565434581733376/idIuhkwm_normal.jpg"/>
    <hyperlink ref="V54" r:id="rId154" display="http://pbs.twimg.com/profile_images/720701486418784257/ScrgFKdc_normal.jpg"/>
    <hyperlink ref="V55" r:id="rId155" display="http://pbs.twimg.com/profile_images/720701486418784257/ScrgFKdc_normal.jpg"/>
    <hyperlink ref="V56" r:id="rId156" display="http://pbs.twimg.com/profile_images/720701486418784257/ScrgFKdc_normal.jpg"/>
    <hyperlink ref="V57" r:id="rId157" display="http://pbs.twimg.com/profile_images/720701486418784257/ScrgFKdc_normal.jpg"/>
    <hyperlink ref="V58" r:id="rId158" display="http://pbs.twimg.com/profile_images/720701486418784257/ScrgFKdc_normal.jpg"/>
    <hyperlink ref="V59" r:id="rId159" display="http://pbs.twimg.com/profile_images/720701486418784257/ScrgFKdc_normal.jpg"/>
    <hyperlink ref="V60" r:id="rId160" display="http://pbs.twimg.com/profile_images/720701486418784257/ScrgFKdc_normal.jpg"/>
    <hyperlink ref="V61" r:id="rId161" display="http://pbs.twimg.com/profile_images/720701486418784257/ScrgFKdc_normal.jpg"/>
    <hyperlink ref="V62" r:id="rId162" display="http://pbs.twimg.com/profile_images/720701486418784257/ScrgFKdc_normal.jpg"/>
    <hyperlink ref="V63" r:id="rId163" display="http://pbs.twimg.com/profile_images/720701486418784257/ScrgFKdc_normal.jpg"/>
    <hyperlink ref="V64" r:id="rId164" display="http://pbs.twimg.com/profile_images/720701486418784257/ScrgFKdc_normal.jpg"/>
    <hyperlink ref="V65" r:id="rId165" display="http://pbs.twimg.com/profile_images/720701486418784257/ScrgFKdc_normal.jpg"/>
    <hyperlink ref="V66" r:id="rId166" display="http://pbs.twimg.com/profile_images/720701486418784257/ScrgFKdc_normal.jpg"/>
    <hyperlink ref="V67" r:id="rId167" display="http://pbs.twimg.com/profile_images/720701486418784257/ScrgFKdc_normal.jpg"/>
    <hyperlink ref="V68" r:id="rId168" display="http://pbs.twimg.com/profile_images/720701486418784257/ScrgFKdc_normal.jpg"/>
    <hyperlink ref="V69" r:id="rId169" display="http://pbs.twimg.com/profile_images/720701486418784257/ScrgFKdc_normal.jpg"/>
    <hyperlink ref="V70" r:id="rId170" display="http://pbs.twimg.com/profile_images/720701486418784257/ScrgFKdc_normal.jpg"/>
    <hyperlink ref="V71" r:id="rId171" display="http://pbs.twimg.com/profile_images/720701486418784257/ScrgFKdc_normal.jpg"/>
    <hyperlink ref="V72" r:id="rId172" display="http://pbs.twimg.com/profile_images/720701486418784257/ScrgFKdc_normal.jpg"/>
    <hyperlink ref="V73" r:id="rId173" display="http://pbs.twimg.com/profile_images/720701486418784257/ScrgFKdc_normal.jpg"/>
    <hyperlink ref="V74" r:id="rId174" display="http://pbs.twimg.com/profile_images/720701486418784257/ScrgFKdc_normal.jpg"/>
    <hyperlink ref="V75" r:id="rId175" display="http://pbs.twimg.com/profile_images/720701486418784257/ScrgFKdc_normal.jpg"/>
    <hyperlink ref="V76" r:id="rId176" display="http://pbs.twimg.com/profile_images/720701486418784257/ScrgFKdc_normal.jpg"/>
    <hyperlink ref="V77" r:id="rId177" display="http://pbs.twimg.com/profile_images/720701486418784257/ScrgFKdc_normal.jpg"/>
    <hyperlink ref="V78" r:id="rId178" display="http://pbs.twimg.com/profile_images/720701486418784257/ScrgFKdc_normal.jpg"/>
    <hyperlink ref="V79" r:id="rId179" display="http://pbs.twimg.com/profile_images/720701486418784257/ScrgFKdc_normal.jpg"/>
    <hyperlink ref="V80" r:id="rId180" display="http://pbs.twimg.com/profile_images/720701486418784257/ScrgFKdc_normal.jpg"/>
    <hyperlink ref="V81" r:id="rId181" display="http://pbs.twimg.com/profile_images/720701486418784257/ScrgFKdc_normal.jpg"/>
    <hyperlink ref="V82" r:id="rId182" display="http://pbs.twimg.com/profile_images/720701486418784257/ScrgFKdc_normal.jpg"/>
    <hyperlink ref="V83" r:id="rId183" display="http://pbs.twimg.com/profile_images/720701486418784257/ScrgFKdc_normal.jpg"/>
    <hyperlink ref="V84" r:id="rId184" display="http://pbs.twimg.com/profile_images/720701486418784257/ScrgFKdc_normal.jpg"/>
    <hyperlink ref="V85" r:id="rId185" display="http://pbs.twimg.com/profile_images/720701486418784257/ScrgFKdc_normal.jpg"/>
    <hyperlink ref="V86" r:id="rId186" display="http://pbs.twimg.com/profile_images/720701486418784257/ScrgFKdc_normal.jpg"/>
    <hyperlink ref="V87" r:id="rId187" display="http://pbs.twimg.com/profile_images/720701486418784257/ScrgFKdc_normal.jpg"/>
    <hyperlink ref="V88" r:id="rId188" display="http://pbs.twimg.com/profile_images/720701486418784257/ScrgFKdc_normal.jpg"/>
    <hyperlink ref="V89" r:id="rId189" display="http://pbs.twimg.com/profile_images/720701486418784257/ScrgFKdc_normal.jpg"/>
    <hyperlink ref="V90" r:id="rId190" display="http://pbs.twimg.com/profile_images/720701486418784257/ScrgFKdc_normal.jpg"/>
    <hyperlink ref="V91" r:id="rId191" display="http://pbs.twimg.com/profile_images/720701486418784257/ScrgFKdc_normal.jpg"/>
    <hyperlink ref="V92" r:id="rId192" display="http://pbs.twimg.com/profile_images/720701486418784257/ScrgFKdc_normal.jpg"/>
    <hyperlink ref="V93" r:id="rId193" display="http://pbs.twimg.com/profile_images/720701486418784257/ScrgFKdc_normal.jpg"/>
    <hyperlink ref="V94" r:id="rId194" display="http://pbs.twimg.com/profile_images/720701486418784257/ScrgFKdc_normal.jpg"/>
    <hyperlink ref="V95" r:id="rId195" display="http://pbs.twimg.com/profile_images/720701486418784257/ScrgFKdc_normal.jpg"/>
    <hyperlink ref="V96" r:id="rId196" display="http://pbs.twimg.com/profile_images/720701486418784257/ScrgFKdc_normal.jpg"/>
    <hyperlink ref="V97" r:id="rId197" display="http://pbs.twimg.com/profile_images/720701486418784257/ScrgFKdc_normal.jpg"/>
    <hyperlink ref="V98" r:id="rId198" display="http://pbs.twimg.com/profile_images/720701486418784257/ScrgFKdc_normal.jpg"/>
    <hyperlink ref="V99" r:id="rId199" display="http://pbs.twimg.com/profile_images/720701486418784257/ScrgFKdc_normal.jpg"/>
    <hyperlink ref="V100" r:id="rId200" display="http://pbs.twimg.com/profile_images/720701486418784257/ScrgFKdc_normal.jpg"/>
    <hyperlink ref="V101" r:id="rId201" display="http://pbs.twimg.com/profile_images/720701486418784257/ScrgFKdc_normal.jpg"/>
    <hyperlink ref="V102" r:id="rId202" display="http://pbs.twimg.com/profile_images/720701486418784257/ScrgFKdc_normal.jpg"/>
    <hyperlink ref="V103" r:id="rId203" display="http://pbs.twimg.com/profile_images/720701486418784257/ScrgFKdc_normal.jpg"/>
    <hyperlink ref="V104" r:id="rId204" display="http://pbs.twimg.com/profile_images/720701486418784257/ScrgFKdc_normal.jpg"/>
    <hyperlink ref="V105" r:id="rId205" display="http://pbs.twimg.com/profile_images/720701486418784257/ScrgFKdc_normal.jpg"/>
    <hyperlink ref="V106" r:id="rId206" display="http://pbs.twimg.com/profile_images/720701486418784257/ScrgFKdc_normal.jpg"/>
    <hyperlink ref="V107" r:id="rId207" display="http://pbs.twimg.com/profile_images/1040227290691653633/Z1g-upCw_normal.jpg"/>
    <hyperlink ref="V108" r:id="rId208" display="https://pbs.twimg.com/media/EBbmn2NW4AArIjx.jpg"/>
    <hyperlink ref="V109" r:id="rId209" display="https://pbs.twimg.com/media/EBwL4FPX4AA30Ho.jpg"/>
    <hyperlink ref="V110" r:id="rId210" display="https://pbs.twimg.com/ext_tw_video_thumb/1161182263784198144/pu/img/hkYofTTXRT75CEh8.jpg"/>
    <hyperlink ref="V111" r:id="rId211" display="https://pbs.twimg.com/media/ECU_Bu1X4AAqkiF.jpg"/>
    <hyperlink ref="V112" r:id="rId212" display="https://pbs.twimg.com/ext_tw_video_thumb/1163735264189132800/pu/img/BqXhcE_VLdD_ooS0.jpg"/>
    <hyperlink ref="V113" r:id="rId213" display="https://pbs.twimg.com/ext_tw_video_thumb/1164129612491894784/pu/img/LO6BPdmCoBMtDmWK.jpg"/>
    <hyperlink ref="V114" r:id="rId214" display="http://pbs.twimg.com/profile_images/1081944172289056769/stYk-XHr_normal.jpg"/>
    <hyperlink ref="X3" r:id="rId215" display="https://twitter.com/#!/sobeyschool_smu/status/1159524900358545413"/>
    <hyperlink ref="X4" r:id="rId216" display="https://twitter.com/#!/entmagazineme/status/1159681962006724608"/>
    <hyperlink ref="X5" r:id="rId217" display="https://twitter.com/#!/julia_parnaby/status/1159815244438548481"/>
    <hyperlink ref="X6" r:id="rId218" display="https://twitter.com/#!/digitaltransf11/status/1160420444639498240"/>
    <hyperlink ref="X7" r:id="rId219" display="https://twitter.com/#!/mba_buddy/status/1160749968010993664"/>
    <hyperlink ref="X8" r:id="rId220" display="https://twitter.com/#!/nicochan33/status/1160833377303482368"/>
    <hyperlink ref="X9" r:id="rId221" display="https://twitter.com/#!/harvardnpli/status/1161332021274087424"/>
    <hyperlink ref="X10" r:id="rId222" display="https://twitter.com/#!/leaderrepeater/status/1161339437550362625"/>
    <hyperlink ref="X11" r:id="rId223" display="https://twitter.com/#!/whartoncai/status/1161350795394031616"/>
    <hyperlink ref="X12" r:id="rId224" display="https://twitter.com/#!/warrencntrpenn/status/1161351080208297984"/>
    <hyperlink ref="X13" r:id="rId225" display="https://twitter.com/#!/warrencntrpenn/status/1161351080208297984"/>
    <hyperlink ref="X14" r:id="rId226" display="https://twitter.com/#!/valerieblassey/status/1161357809738342400"/>
    <hyperlink ref="X15" r:id="rId227" display="https://twitter.com/#!/valerieblassey/status/1161357809738342400"/>
    <hyperlink ref="X16" r:id="rId228" display="https://twitter.com/#!/whartoncai/status/1161350795394031616"/>
    <hyperlink ref="X17" r:id="rId229" display="https://twitter.com/#!/maryepurk/status/1161430962628124673"/>
    <hyperlink ref="X18" r:id="rId230" display="https://twitter.com/#!/maryepurk/status/1161430962628124673"/>
    <hyperlink ref="X19" r:id="rId231" display="https://twitter.com/#!/thjeanjean/status/1159026441889222656"/>
    <hyperlink ref="X20" r:id="rId232" display="https://twitter.com/#!/thjeanjean/status/1158346962825093121"/>
    <hyperlink ref="X21" r:id="rId233" display="https://twitter.com/#!/thjeanjean/status/1159071724920561664"/>
    <hyperlink ref="X22" r:id="rId234" display="https://twitter.com/#!/thjeanjean/status/1161563158487719937"/>
    <hyperlink ref="X23" r:id="rId235" display="https://twitter.com/#!/hult_business/status/1161565080196173824"/>
    <hyperlink ref="X24" r:id="rId236" display="https://twitter.com/#!/bayfield_sonia/status/1161631064936341504"/>
    <hyperlink ref="X25" r:id="rId237" display="https://twitter.com/#!/bayfield_kendal/status/1161631425352937473"/>
    <hyperlink ref="X26" r:id="rId238" display="https://twitter.com/#!/corpgovuk/status/1161643225528053760"/>
    <hyperlink ref="X27" r:id="rId239" display="https://twitter.com/#!/stanfordcorpgov/status/1161630970501636097"/>
    <hyperlink ref="X28" r:id="rId240" display="https://twitter.com/#!/excellencia_ltd/status/1161649358904930309"/>
    <hyperlink ref="X29" r:id="rId241" display="https://twitter.com/#!/tracy19671/status/1161938426867924994"/>
    <hyperlink ref="X30" r:id="rId242" display="https://twitter.com/#!/cameliailie/status/1161986349613953024"/>
    <hyperlink ref="X31" r:id="rId243" display="https://twitter.com/#!/henryzino22/status/1162056375662514180"/>
    <hyperlink ref="X32" r:id="rId244" display="https://twitter.com/#!/thinkers50/status/1162276891450998784"/>
    <hyperlink ref="X33" r:id="rId245" display="https://twitter.com/#!/ashridge_biz/status/1156822001790672896"/>
    <hyperlink ref="X34" r:id="rId246" display="https://twitter.com/#!/ashridge_biz/status/1161533104210751489"/>
    <hyperlink ref="X35" r:id="rId247" display="https://twitter.com/#!/ashridge_biz/status/1162257904902135808"/>
    <hyperlink ref="X36" r:id="rId248" display="https://twitter.com/#!/claraday13/status/1162340168701026304"/>
    <hyperlink ref="X37" r:id="rId249" display="https://twitter.com/#!/sonia_lakehal/status/1162774466608402433"/>
    <hyperlink ref="X38" r:id="rId250" display="https://twitter.com/#!/peter_t_bryant/status/1163682062014013440"/>
    <hyperlink ref="X39" r:id="rId251" display="https://twitter.com/#!/frsardina/status/1163810501572214784"/>
    <hyperlink ref="X40" r:id="rId252" display="https://twitter.com/#!/tripgiu5/status/1160876146671665152"/>
    <hyperlink ref="X41" r:id="rId253" display="https://twitter.com/#!/tripgiu5/status/1163838567459840000"/>
    <hyperlink ref="X42" r:id="rId254" display="https://twitter.com/#!/gennever_/status/1163913954755776512"/>
    <hyperlink ref="X43" r:id="rId255" display="https://twitter.com/#!/gennever_/status/1163914005473300486"/>
    <hyperlink ref="X44" r:id="rId256" display="https://twitter.com/#!/gennever_/status/1163914054991327234"/>
    <hyperlink ref="X45" r:id="rId257" display="https://twitter.com/#!/lydie_2lorraine/status/1164056818974416896"/>
    <hyperlink ref="X46" r:id="rId258" display="https://twitter.com/#!/lydie_2lorraine/status/1164056801073139712"/>
    <hyperlink ref="X47" r:id="rId259" display="https://twitter.com/#!/lydie_2lorraine/status/1164056818974416896"/>
    <hyperlink ref="X48" r:id="rId260" display="https://twitter.com/#!/candidatsieseg/status/1164096047498461186"/>
    <hyperlink ref="X49" r:id="rId261" display="https://twitter.com/#!/ieseg/status/1164104833038716928"/>
    <hyperlink ref="X50" r:id="rId262" display="https://twitter.com/#!/robertotorena/status/1164177475787792385"/>
    <hyperlink ref="X51" r:id="rId263" display="https://twitter.com/#!/uniconexed/status/1164205566119567361"/>
    <hyperlink ref="X52" r:id="rId264" display="https://twitter.com/#!/uniconexed/status/1161729309586989057"/>
    <hyperlink ref="X53" r:id="rId265" display="https://twitter.com/#!/thegcsp/status/1161211588298383361"/>
    <hyperlink ref="X54" r:id="rId266" display="https://twitter.com/#!/execedcourses/status/1157458564476104704"/>
    <hyperlink ref="X55" r:id="rId267" display="https://twitter.com/#!/execedcourses/status/1159391451186229248"/>
    <hyperlink ref="X56" r:id="rId268" display="https://twitter.com/#!/execedcourses/status/1160241112184868865"/>
    <hyperlink ref="X57" r:id="rId269" display="https://twitter.com/#!/execedcourses/status/1161052518442340355"/>
    <hyperlink ref="X58" r:id="rId270" display="https://twitter.com/#!/execedcourses/status/1161720972149346304"/>
    <hyperlink ref="X59" r:id="rId271" display="https://twitter.com/#!/execedcourses/status/1162415602176126976"/>
    <hyperlink ref="X60" r:id="rId272" display="https://twitter.com/#!/execedcourses/status/1159602855939960832"/>
    <hyperlink ref="X61" r:id="rId273" display="https://twitter.com/#!/execedcourses/status/1163346314899230720"/>
    <hyperlink ref="X62" r:id="rId274" display="https://twitter.com/#!/execedcourses/status/1163814435279912963"/>
    <hyperlink ref="X63" r:id="rId275" display="https://twitter.com/#!/execedcourses/status/1164208554313576448"/>
    <hyperlink ref="X64" r:id="rId276" display="https://twitter.com/#!/execedcourses/status/1159270644246122496"/>
    <hyperlink ref="X65" r:id="rId277" display="https://twitter.com/#!/execedcourses/status/1159678862529159168"/>
    <hyperlink ref="X66" r:id="rId278" display="https://twitter.com/#!/execedcourses/status/1159742788704985088"/>
    <hyperlink ref="X67" r:id="rId279" display="https://twitter.com/#!/execedcourses/status/1159935071601586176"/>
    <hyperlink ref="X68" r:id="rId280" display="https://twitter.com/#!/execedcourses/status/1159965270040907776"/>
    <hyperlink ref="X69" r:id="rId281" display="https://twitter.com/#!/execedcourses/status/1160024170706563072"/>
    <hyperlink ref="X70" r:id="rId282" display="https://twitter.com/#!/execedcourses/status/1160129876512296960"/>
    <hyperlink ref="X71" r:id="rId283" display="https://twitter.com/#!/execedcourses/status/1160418793262157825"/>
    <hyperlink ref="X72" r:id="rId284" display="https://twitter.com/#!/execedcourses/status/1160467618525958146"/>
    <hyperlink ref="X73" r:id="rId285" display="https://twitter.com/#!/execedcourses/status/1160633725857624066"/>
    <hyperlink ref="X74" r:id="rId286" display="https://twitter.com/#!/execedcourses/status/1160735909991469061"/>
    <hyperlink ref="X75" r:id="rId287" display="https://twitter.com/#!/execedcourses/status/1160749000800124928"/>
    <hyperlink ref="X76" r:id="rId288" display="https://twitter.com/#!/execedcourses/status/1160977517139783680"/>
    <hyperlink ref="X77" r:id="rId289" display="https://twitter.com/#!/execedcourses/status/1160996143871848448"/>
    <hyperlink ref="X78" r:id="rId290" display="https://twitter.com/#!/execedcourses/status/1161203525390651392"/>
    <hyperlink ref="X79" r:id="rId291" display="https://twitter.com/#!/execedcourses/status/1161247325118853120"/>
    <hyperlink ref="X80" r:id="rId292" display="https://twitter.com/#!/execedcourses/status/1161384733143552000"/>
    <hyperlink ref="X81" r:id="rId293" display="https://twitter.com/#!/execedcourses/status/1161445135705497601"/>
    <hyperlink ref="X82" r:id="rId294" display="https://twitter.com/#!/execedcourses/status/1161473834660143104"/>
    <hyperlink ref="X83" r:id="rId295" display="https://twitter.com/#!/execedcourses/status/1161524667666042880"/>
    <hyperlink ref="X84" r:id="rId296" display="https://twitter.com/#!/execedcourses/status/1161609736795459584"/>
    <hyperlink ref="X85" r:id="rId297" display="https://twitter.com/#!/execedcourses/status/1161989263816216581"/>
    <hyperlink ref="X86" r:id="rId298" display="https://twitter.com/#!/execedcourses/status/1162034061755314182"/>
    <hyperlink ref="X87" r:id="rId299" display="https://twitter.com/#!/execedcourses/status/1162083392365580288"/>
    <hyperlink ref="X88" r:id="rId300" display="https://twitter.com/#!/execedcourses/status/1162109566634512384"/>
    <hyperlink ref="X89" r:id="rId301" display="https://twitter.com/#!/execedcourses/status/1162290773166972928"/>
    <hyperlink ref="X90" r:id="rId302" display="https://twitter.com/#!/execedcourses/status/1162364769849896960"/>
    <hyperlink ref="X91" r:id="rId303" display="https://twitter.com/#!/execedcourses/status/1162379875841277952"/>
    <hyperlink ref="X92" r:id="rId304" display="https://twitter.com/#!/execedcourses/status/1162455377012592640"/>
    <hyperlink ref="X93" r:id="rId305" display="https://twitter.com/#!/execedcourses/status/1162487585240862721"/>
    <hyperlink ref="X94" r:id="rId306" display="https://twitter.com/#!/execedcourses/status/1162742288994279424"/>
    <hyperlink ref="X95" r:id="rId307" display="https://twitter.com/#!/execedcourses/status/1162817789242949632"/>
    <hyperlink ref="X96" r:id="rId308" display="https://twitter.com/#!/execedcourses/status/1162940603249725440"/>
    <hyperlink ref="X97" r:id="rId309" display="https://twitter.com/#!/execedcourses/status/1163104704022245382"/>
    <hyperlink ref="X98" r:id="rId310" display="https://twitter.com/#!/execedcourses/status/1163170638216888320"/>
    <hyperlink ref="X99" r:id="rId311" display="https://twitter.com/#!/execedcourses/status/1163212415388962816"/>
    <hyperlink ref="X100" r:id="rId312" display="https://twitter.com/#!/execedcourses/status/1163391618822500352"/>
    <hyperlink ref="X101" r:id="rId313" display="https://twitter.com/#!/execedcourses/status/1163502853454880768"/>
    <hyperlink ref="X102" r:id="rId314" display="https://twitter.com/#!/execedcourses/status/1163559226758709250"/>
    <hyperlink ref="X103" r:id="rId315" display="https://twitter.com/#!/execedcourses/status/1163829534522667008"/>
    <hyperlink ref="X104" r:id="rId316" display="https://twitter.com/#!/execedcourses/status/1164042950554243078"/>
    <hyperlink ref="X105" r:id="rId317" display="https://twitter.com/#!/execedcourses/status/1164071145651314688"/>
    <hyperlink ref="X106" r:id="rId318" display="https://twitter.com/#!/execedcourses/status/1164191948535554049"/>
    <hyperlink ref="X107" r:id="rId319" display="https://twitter.com/#!/pivotcloud/status/1164225863849783296"/>
    <hyperlink ref="X108" r:id="rId320" display="https://twitter.com/#!/ieexeceducation/status/1159418727592579072"/>
    <hyperlink ref="X109" r:id="rId321" display="https://twitter.com/#!/ieexeceducation/status/1160868278937554944"/>
    <hyperlink ref="X110" r:id="rId322" display="https://twitter.com/#!/ieexeceducation/status/1161593054706335746"/>
    <hyperlink ref="X111" r:id="rId323" display="https://twitter.com/#!/ieexeceducation/status/1163405386776567808"/>
    <hyperlink ref="X112" r:id="rId324" display="https://twitter.com/#!/ieexeceducation/status/1163767381770063872"/>
    <hyperlink ref="X113" r:id="rId325" display="https://twitter.com/#!/ieexeceducation/status/1164129799343955968"/>
    <hyperlink ref="X114" r:id="rId326" display="https://twitter.com/#!/lnhuka/status/1164226664659861510"/>
  </hyperlinks>
  <printOptions/>
  <pageMargins left="0.7" right="0.7" top="0.75" bottom="0.75" header="0.3" footer="0.3"/>
  <pageSetup horizontalDpi="600" verticalDpi="600" orientation="portrait" r:id="rId330"/>
  <legacyDrawing r:id="rId328"/>
  <tableParts>
    <tablePart r:id="rId3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1860</v>
      </c>
      <c r="B1" s="13" t="s">
        <v>1861</v>
      </c>
      <c r="C1" s="13" t="s">
        <v>1854</v>
      </c>
      <c r="D1" s="13" t="s">
        <v>1855</v>
      </c>
      <c r="E1" s="13" t="s">
        <v>1862</v>
      </c>
      <c r="F1" s="13" t="s">
        <v>144</v>
      </c>
      <c r="G1" s="13" t="s">
        <v>1863</v>
      </c>
      <c r="H1" s="13" t="s">
        <v>1864</v>
      </c>
      <c r="I1" s="13" t="s">
        <v>1865</v>
      </c>
      <c r="J1" s="13" t="s">
        <v>1866</v>
      </c>
      <c r="K1" s="13" t="s">
        <v>1867</v>
      </c>
      <c r="L1" s="13" t="s">
        <v>1868</v>
      </c>
    </row>
    <row r="2" spans="1:12" ht="15">
      <c r="A2" s="85" t="s">
        <v>1338</v>
      </c>
      <c r="B2" s="85" t="s">
        <v>1333</v>
      </c>
      <c r="C2" s="85">
        <v>23</v>
      </c>
      <c r="D2" s="118">
        <v>0.012607624514248923</v>
      </c>
      <c r="E2" s="118">
        <v>1.101231386790699</v>
      </c>
      <c r="F2" s="85" t="s">
        <v>1856</v>
      </c>
      <c r="G2" s="85" t="b">
        <v>0</v>
      </c>
      <c r="H2" s="85" t="b">
        <v>0</v>
      </c>
      <c r="I2" s="85" t="b">
        <v>0</v>
      </c>
      <c r="J2" s="85" t="b">
        <v>0</v>
      </c>
      <c r="K2" s="85" t="b">
        <v>0</v>
      </c>
      <c r="L2" s="85" t="b">
        <v>0</v>
      </c>
    </row>
    <row r="3" spans="1:12" ht="15">
      <c r="A3" s="85" t="s">
        <v>1336</v>
      </c>
      <c r="B3" s="85" t="s">
        <v>1333</v>
      </c>
      <c r="C3" s="85">
        <v>23</v>
      </c>
      <c r="D3" s="118">
        <v>0.012607624514248923</v>
      </c>
      <c r="E3" s="118">
        <v>1.0827479810966858</v>
      </c>
      <c r="F3" s="85" t="s">
        <v>1856</v>
      </c>
      <c r="G3" s="85" t="b">
        <v>1</v>
      </c>
      <c r="H3" s="85" t="b">
        <v>0</v>
      </c>
      <c r="I3" s="85" t="b">
        <v>0</v>
      </c>
      <c r="J3" s="85" t="b">
        <v>0</v>
      </c>
      <c r="K3" s="85" t="b">
        <v>0</v>
      </c>
      <c r="L3" s="85" t="b">
        <v>0</v>
      </c>
    </row>
    <row r="4" spans="1:12" ht="15">
      <c r="A4" s="85" t="s">
        <v>1333</v>
      </c>
      <c r="B4" s="85" t="s">
        <v>1334</v>
      </c>
      <c r="C4" s="85">
        <v>23</v>
      </c>
      <c r="D4" s="118">
        <v>0.012607624514248923</v>
      </c>
      <c r="E4" s="118">
        <v>0.8688681611516048</v>
      </c>
      <c r="F4" s="85" t="s">
        <v>1856</v>
      </c>
      <c r="G4" s="85" t="b">
        <v>0</v>
      </c>
      <c r="H4" s="85" t="b">
        <v>0</v>
      </c>
      <c r="I4" s="85" t="b">
        <v>0</v>
      </c>
      <c r="J4" s="85" t="b">
        <v>0</v>
      </c>
      <c r="K4" s="85" t="b">
        <v>0</v>
      </c>
      <c r="L4" s="85" t="b">
        <v>0</v>
      </c>
    </row>
    <row r="5" spans="1:12" ht="15">
      <c r="A5" s="85" t="s">
        <v>1340</v>
      </c>
      <c r="B5" s="85" t="s">
        <v>1693</v>
      </c>
      <c r="C5" s="85">
        <v>12</v>
      </c>
      <c r="D5" s="118">
        <v>0.009361601296922019</v>
      </c>
      <c r="E5" s="118">
        <v>1.9665328128932427</v>
      </c>
      <c r="F5" s="85" t="s">
        <v>1856</v>
      </c>
      <c r="G5" s="85" t="b">
        <v>0</v>
      </c>
      <c r="H5" s="85" t="b">
        <v>0</v>
      </c>
      <c r="I5" s="85" t="b">
        <v>0</v>
      </c>
      <c r="J5" s="85" t="b">
        <v>0</v>
      </c>
      <c r="K5" s="85" t="b">
        <v>0</v>
      </c>
      <c r="L5" s="85" t="b">
        <v>0</v>
      </c>
    </row>
    <row r="6" spans="1:12" ht="15">
      <c r="A6" s="85" t="s">
        <v>1335</v>
      </c>
      <c r="B6" s="85" t="s">
        <v>1276</v>
      </c>
      <c r="C6" s="85">
        <v>10</v>
      </c>
      <c r="D6" s="118">
        <v>0.008451426746183988</v>
      </c>
      <c r="E6" s="118">
        <v>1.121434772878986</v>
      </c>
      <c r="F6" s="85" t="s">
        <v>1856</v>
      </c>
      <c r="G6" s="85" t="b">
        <v>0</v>
      </c>
      <c r="H6" s="85" t="b">
        <v>0</v>
      </c>
      <c r="I6" s="85" t="b">
        <v>0</v>
      </c>
      <c r="J6" s="85" t="b">
        <v>0</v>
      </c>
      <c r="K6" s="85" t="b">
        <v>0</v>
      </c>
      <c r="L6" s="85" t="b">
        <v>0</v>
      </c>
    </row>
    <row r="7" spans="1:12" ht="15">
      <c r="A7" s="85" t="s">
        <v>1335</v>
      </c>
      <c r="B7" s="85" t="s">
        <v>1282</v>
      </c>
      <c r="C7" s="85">
        <v>9</v>
      </c>
      <c r="D7" s="118">
        <v>0.007944393607728212</v>
      </c>
      <c r="E7" s="118">
        <v>1.3892964052903125</v>
      </c>
      <c r="F7" s="85" t="s">
        <v>1856</v>
      </c>
      <c r="G7" s="85" t="b">
        <v>0</v>
      </c>
      <c r="H7" s="85" t="b">
        <v>0</v>
      </c>
      <c r="I7" s="85" t="b">
        <v>0</v>
      </c>
      <c r="J7" s="85" t="b">
        <v>0</v>
      </c>
      <c r="K7" s="85" t="b">
        <v>0</v>
      </c>
      <c r="L7" s="85" t="b">
        <v>0</v>
      </c>
    </row>
    <row r="8" spans="1:12" ht="15">
      <c r="A8" s="85" t="s">
        <v>1283</v>
      </c>
      <c r="B8" s="85" t="s">
        <v>1276</v>
      </c>
      <c r="C8" s="85">
        <v>8</v>
      </c>
      <c r="D8" s="118">
        <v>0.008218276041389597</v>
      </c>
      <c r="E8" s="118">
        <v>1.3633433164243105</v>
      </c>
      <c r="F8" s="85" t="s">
        <v>1856</v>
      </c>
      <c r="G8" s="85" t="b">
        <v>0</v>
      </c>
      <c r="H8" s="85" t="b">
        <v>0</v>
      </c>
      <c r="I8" s="85" t="b">
        <v>0</v>
      </c>
      <c r="J8" s="85" t="b">
        <v>0</v>
      </c>
      <c r="K8" s="85" t="b">
        <v>0</v>
      </c>
      <c r="L8" s="85" t="b">
        <v>0</v>
      </c>
    </row>
    <row r="9" spans="1:12" ht="15">
      <c r="A9" s="85" t="s">
        <v>1333</v>
      </c>
      <c r="B9" s="85" t="s">
        <v>1271</v>
      </c>
      <c r="C9" s="85">
        <v>6</v>
      </c>
      <c r="D9" s="118">
        <v>0.0061637070310421975</v>
      </c>
      <c r="E9" s="118">
        <v>0.7360838915149689</v>
      </c>
      <c r="F9" s="85" t="s">
        <v>1856</v>
      </c>
      <c r="G9" s="85" t="b">
        <v>0</v>
      </c>
      <c r="H9" s="85" t="b">
        <v>0</v>
      </c>
      <c r="I9" s="85" t="b">
        <v>0</v>
      </c>
      <c r="J9" s="85" t="b">
        <v>0</v>
      </c>
      <c r="K9" s="85" t="b">
        <v>0</v>
      </c>
      <c r="L9" s="85" t="b">
        <v>0</v>
      </c>
    </row>
    <row r="10" spans="1:12" ht="15">
      <c r="A10" s="85" t="s">
        <v>1271</v>
      </c>
      <c r="B10" s="85" t="s">
        <v>1334</v>
      </c>
      <c r="C10" s="85">
        <v>6</v>
      </c>
      <c r="D10" s="118">
        <v>0.0061637070310421975</v>
      </c>
      <c r="E10" s="118">
        <v>1.0286807196420873</v>
      </c>
      <c r="F10" s="85" t="s">
        <v>1856</v>
      </c>
      <c r="G10" s="85" t="b">
        <v>0</v>
      </c>
      <c r="H10" s="85" t="b">
        <v>0</v>
      </c>
      <c r="I10" s="85" t="b">
        <v>0</v>
      </c>
      <c r="J10" s="85" t="b">
        <v>0</v>
      </c>
      <c r="K10" s="85" t="b">
        <v>0</v>
      </c>
      <c r="L10" s="85" t="b">
        <v>0</v>
      </c>
    </row>
    <row r="11" spans="1:12" ht="15">
      <c r="A11" s="85" t="s">
        <v>1333</v>
      </c>
      <c r="B11" s="85" t="s">
        <v>1359</v>
      </c>
      <c r="C11" s="85">
        <v>6</v>
      </c>
      <c r="D11" s="118">
        <v>0.0061637070310421975</v>
      </c>
      <c r="E11" s="118">
        <v>1.121434772878986</v>
      </c>
      <c r="F11" s="85" t="s">
        <v>1856</v>
      </c>
      <c r="G11" s="85" t="b">
        <v>0</v>
      </c>
      <c r="H11" s="85" t="b">
        <v>0</v>
      </c>
      <c r="I11" s="85" t="b">
        <v>0</v>
      </c>
      <c r="J11" s="85" t="b">
        <v>0</v>
      </c>
      <c r="K11" s="85" t="b">
        <v>0</v>
      </c>
      <c r="L11" s="85" t="b">
        <v>0</v>
      </c>
    </row>
    <row r="12" spans="1:12" ht="15">
      <c r="A12" s="85" t="s">
        <v>1342</v>
      </c>
      <c r="B12" s="85" t="s">
        <v>1333</v>
      </c>
      <c r="C12" s="85">
        <v>6</v>
      </c>
      <c r="D12" s="118">
        <v>0.0061637070310421975</v>
      </c>
      <c r="E12" s="118">
        <v>1.101231386790699</v>
      </c>
      <c r="F12" s="85" t="s">
        <v>1856</v>
      </c>
      <c r="G12" s="85" t="b">
        <v>0</v>
      </c>
      <c r="H12" s="85" t="b">
        <v>0</v>
      </c>
      <c r="I12" s="85" t="b">
        <v>0</v>
      </c>
      <c r="J12" s="85" t="b">
        <v>0</v>
      </c>
      <c r="K12" s="85" t="b">
        <v>0</v>
      </c>
      <c r="L12" s="85" t="b">
        <v>0</v>
      </c>
    </row>
    <row r="13" spans="1:12" ht="15">
      <c r="A13" s="85" t="s">
        <v>1359</v>
      </c>
      <c r="B13" s="85" t="s">
        <v>1360</v>
      </c>
      <c r="C13" s="85">
        <v>5</v>
      </c>
      <c r="D13" s="118">
        <v>0.00546146869190965</v>
      </c>
      <c r="E13" s="118">
        <v>2.346744054604849</v>
      </c>
      <c r="F13" s="85" t="s">
        <v>1856</v>
      </c>
      <c r="G13" s="85" t="b">
        <v>0</v>
      </c>
      <c r="H13" s="85" t="b">
        <v>0</v>
      </c>
      <c r="I13" s="85" t="b">
        <v>0</v>
      </c>
      <c r="J13" s="85" t="b">
        <v>0</v>
      </c>
      <c r="K13" s="85" t="b">
        <v>0</v>
      </c>
      <c r="L13" s="85" t="b">
        <v>0</v>
      </c>
    </row>
    <row r="14" spans="1:12" ht="15">
      <c r="A14" s="85" t="s">
        <v>1367</v>
      </c>
      <c r="B14" s="85" t="s">
        <v>1368</v>
      </c>
      <c r="C14" s="85">
        <v>5</v>
      </c>
      <c r="D14" s="118">
        <v>0.00546146869190965</v>
      </c>
      <c r="E14" s="118">
        <v>2.346744054604849</v>
      </c>
      <c r="F14" s="85" t="s">
        <v>1856</v>
      </c>
      <c r="G14" s="85" t="b">
        <v>0</v>
      </c>
      <c r="H14" s="85" t="b">
        <v>0</v>
      </c>
      <c r="I14" s="85" t="b">
        <v>0</v>
      </c>
      <c r="J14" s="85" t="b">
        <v>0</v>
      </c>
      <c r="K14" s="85" t="b">
        <v>0</v>
      </c>
      <c r="L14" s="85" t="b">
        <v>0</v>
      </c>
    </row>
    <row r="15" spans="1:12" ht="15">
      <c r="A15" s="85" t="s">
        <v>1276</v>
      </c>
      <c r="B15" s="85" t="s">
        <v>1698</v>
      </c>
      <c r="C15" s="85">
        <v>5</v>
      </c>
      <c r="D15" s="118">
        <v>0.00546146869190965</v>
      </c>
      <c r="E15" s="118">
        <v>1.5685928042212052</v>
      </c>
      <c r="F15" s="85" t="s">
        <v>1856</v>
      </c>
      <c r="G15" s="85" t="b">
        <v>0</v>
      </c>
      <c r="H15" s="85" t="b">
        <v>0</v>
      </c>
      <c r="I15" s="85" t="b">
        <v>0</v>
      </c>
      <c r="J15" s="85" t="b">
        <v>0</v>
      </c>
      <c r="K15" s="85" t="b">
        <v>0</v>
      </c>
      <c r="L15" s="85" t="b">
        <v>0</v>
      </c>
    </row>
    <row r="16" spans="1:12" ht="15">
      <c r="A16" s="85" t="s">
        <v>1343</v>
      </c>
      <c r="B16" s="85" t="s">
        <v>1344</v>
      </c>
      <c r="C16" s="85">
        <v>4</v>
      </c>
      <c r="D16" s="118">
        <v>0.004687434437954835</v>
      </c>
      <c r="E16" s="118">
        <v>2.443654067612905</v>
      </c>
      <c r="F16" s="85" t="s">
        <v>1856</v>
      </c>
      <c r="G16" s="85" t="b">
        <v>0</v>
      </c>
      <c r="H16" s="85" t="b">
        <v>0</v>
      </c>
      <c r="I16" s="85" t="b">
        <v>0</v>
      </c>
      <c r="J16" s="85" t="b">
        <v>0</v>
      </c>
      <c r="K16" s="85" t="b">
        <v>0</v>
      </c>
      <c r="L16" s="85" t="b">
        <v>0</v>
      </c>
    </row>
    <row r="17" spans="1:12" ht="15">
      <c r="A17" s="85" t="s">
        <v>1344</v>
      </c>
      <c r="B17" s="85" t="s">
        <v>1345</v>
      </c>
      <c r="C17" s="85">
        <v>4</v>
      </c>
      <c r="D17" s="118">
        <v>0.004687434437954835</v>
      </c>
      <c r="E17" s="118">
        <v>2.443654067612905</v>
      </c>
      <c r="F17" s="85" t="s">
        <v>1856</v>
      </c>
      <c r="G17" s="85" t="b">
        <v>0</v>
      </c>
      <c r="H17" s="85" t="b">
        <v>0</v>
      </c>
      <c r="I17" s="85" t="b">
        <v>0</v>
      </c>
      <c r="J17" s="85" t="b">
        <v>0</v>
      </c>
      <c r="K17" s="85" t="b">
        <v>0</v>
      </c>
      <c r="L17" s="85" t="b">
        <v>0</v>
      </c>
    </row>
    <row r="18" spans="1:12" ht="15">
      <c r="A18" s="85" t="s">
        <v>1345</v>
      </c>
      <c r="B18" s="85" t="s">
        <v>1346</v>
      </c>
      <c r="C18" s="85">
        <v>4</v>
      </c>
      <c r="D18" s="118">
        <v>0.004687434437954835</v>
      </c>
      <c r="E18" s="118">
        <v>2.443654067612905</v>
      </c>
      <c r="F18" s="85" t="s">
        <v>1856</v>
      </c>
      <c r="G18" s="85" t="b">
        <v>0</v>
      </c>
      <c r="H18" s="85" t="b">
        <v>0</v>
      </c>
      <c r="I18" s="85" t="b">
        <v>0</v>
      </c>
      <c r="J18" s="85" t="b">
        <v>0</v>
      </c>
      <c r="K18" s="85" t="b">
        <v>0</v>
      </c>
      <c r="L18" s="85" t="b">
        <v>0</v>
      </c>
    </row>
    <row r="19" spans="1:12" ht="15">
      <c r="A19" s="85" t="s">
        <v>1346</v>
      </c>
      <c r="B19" s="85" t="s">
        <v>1347</v>
      </c>
      <c r="C19" s="85">
        <v>4</v>
      </c>
      <c r="D19" s="118">
        <v>0.004687434437954835</v>
      </c>
      <c r="E19" s="118">
        <v>2.443654067612905</v>
      </c>
      <c r="F19" s="85" t="s">
        <v>1856</v>
      </c>
      <c r="G19" s="85" t="b">
        <v>0</v>
      </c>
      <c r="H19" s="85" t="b">
        <v>0</v>
      </c>
      <c r="I19" s="85" t="b">
        <v>0</v>
      </c>
      <c r="J19" s="85" t="b">
        <v>0</v>
      </c>
      <c r="K19" s="85" t="b">
        <v>0</v>
      </c>
      <c r="L19" s="85" t="b">
        <v>0</v>
      </c>
    </row>
    <row r="20" spans="1:12" ht="15">
      <c r="A20" s="85" t="s">
        <v>1347</v>
      </c>
      <c r="B20" s="85" t="s">
        <v>1348</v>
      </c>
      <c r="C20" s="85">
        <v>4</v>
      </c>
      <c r="D20" s="118">
        <v>0.004687434437954835</v>
      </c>
      <c r="E20" s="118">
        <v>2.443654067612905</v>
      </c>
      <c r="F20" s="85" t="s">
        <v>1856</v>
      </c>
      <c r="G20" s="85" t="b">
        <v>0</v>
      </c>
      <c r="H20" s="85" t="b">
        <v>0</v>
      </c>
      <c r="I20" s="85" t="b">
        <v>0</v>
      </c>
      <c r="J20" s="85" t="b">
        <v>0</v>
      </c>
      <c r="K20" s="85" t="b">
        <v>0</v>
      </c>
      <c r="L20" s="85" t="b">
        <v>0</v>
      </c>
    </row>
    <row r="21" spans="1:12" ht="15">
      <c r="A21" s="85" t="s">
        <v>1348</v>
      </c>
      <c r="B21" s="85" t="s">
        <v>1275</v>
      </c>
      <c r="C21" s="85">
        <v>4</v>
      </c>
      <c r="D21" s="118">
        <v>0.004687434437954835</v>
      </c>
      <c r="E21" s="118">
        <v>2.267562808557224</v>
      </c>
      <c r="F21" s="85" t="s">
        <v>1856</v>
      </c>
      <c r="G21" s="85" t="b">
        <v>0</v>
      </c>
      <c r="H21" s="85" t="b">
        <v>0</v>
      </c>
      <c r="I21" s="85" t="b">
        <v>0</v>
      </c>
      <c r="J21" s="85" t="b">
        <v>0</v>
      </c>
      <c r="K21" s="85" t="b">
        <v>0</v>
      </c>
      <c r="L21" s="85" t="b">
        <v>0</v>
      </c>
    </row>
    <row r="22" spans="1:12" ht="15">
      <c r="A22" s="85" t="s">
        <v>1275</v>
      </c>
      <c r="B22" s="85" t="s">
        <v>1699</v>
      </c>
      <c r="C22" s="85">
        <v>4</v>
      </c>
      <c r="D22" s="118">
        <v>0.004687434437954835</v>
      </c>
      <c r="E22" s="118">
        <v>2.267562808557224</v>
      </c>
      <c r="F22" s="85" t="s">
        <v>1856</v>
      </c>
      <c r="G22" s="85" t="b">
        <v>0</v>
      </c>
      <c r="H22" s="85" t="b">
        <v>0</v>
      </c>
      <c r="I22" s="85" t="b">
        <v>0</v>
      </c>
      <c r="J22" s="85" t="b">
        <v>0</v>
      </c>
      <c r="K22" s="85" t="b">
        <v>0</v>
      </c>
      <c r="L22" s="85" t="b">
        <v>0</v>
      </c>
    </row>
    <row r="23" spans="1:12" ht="15">
      <c r="A23" s="85" t="s">
        <v>1699</v>
      </c>
      <c r="B23" s="85" t="s">
        <v>1700</v>
      </c>
      <c r="C23" s="85">
        <v>4</v>
      </c>
      <c r="D23" s="118">
        <v>0.004687434437954835</v>
      </c>
      <c r="E23" s="118">
        <v>2.443654067612905</v>
      </c>
      <c r="F23" s="85" t="s">
        <v>1856</v>
      </c>
      <c r="G23" s="85" t="b">
        <v>0</v>
      </c>
      <c r="H23" s="85" t="b">
        <v>0</v>
      </c>
      <c r="I23" s="85" t="b">
        <v>0</v>
      </c>
      <c r="J23" s="85" t="b">
        <v>0</v>
      </c>
      <c r="K23" s="85" t="b">
        <v>0</v>
      </c>
      <c r="L23" s="85" t="b">
        <v>0</v>
      </c>
    </row>
    <row r="24" spans="1:12" ht="15">
      <c r="A24" s="85" t="s">
        <v>1700</v>
      </c>
      <c r="B24" s="85" t="s">
        <v>1694</v>
      </c>
      <c r="C24" s="85">
        <v>4</v>
      </c>
      <c r="D24" s="118">
        <v>0.004687434437954835</v>
      </c>
      <c r="E24" s="118">
        <v>2.091471549501543</v>
      </c>
      <c r="F24" s="85" t="s">
        <v>1856</v>
      </c>
      <c r="G24" s="85" t="b">
        <v>0</v>
      </c>
      <c r="H24" s="85" t="b">
        <v>0</v>
      </c>
      <c r="I24" s="85" t="b">
        <v>0</v>
      </c>
      <c r="J24" s="85" t="b">
        <v>0</v>
      </c>
      <c r="K24" s="85" t="b">
        <v>0</v>
      </c>
      <c r="L24" s="85" t="b">
        <v>0</v>
      </c>
    </row>
    <row r="25" spans="1:12" ht="15">
      <c r="A25" s="85" t="s">
        <v>1276</v>
      </c>
      <c r="B25" s="85" t="s">
        <v>1334</v>
      </c>
      <c r="C25" s="85">
        <v>4</v>
      </c>
      <c r="D25" s="118">
        <v>0.004687434437954835</v>
      </c>
      <c r="E25" s="118">
        <v>0.4894115581735804</v>
      </c>
      <c r="F25" s="85" t="s">
        <v>1856</v>
      </c>
      <c r="G25" s="85" t="b">
        <v>0</v>
      </c>
      <c r="H25" s="85" t="b">
        <v>0</v>
      </c>
      <c r="I25" s="85" t="b">
        <v>0</v>
      </c>
      <c r="J25" s="85" t="b">
        <v>0</v>
      </c>
      <c r="K25" s="85" t="b">
        <v>0</v>
      </c>
      <c r="L25" s="85" t="b">
        <v>0</v>
      </c>
    </row>
    <row r="26" spans="1:12" ht="15">
      <c r="A26" s="85" t="s">
        <v>1333</v>
      </c>
      <c r="B26" s="85" t="s">
        <v>1694</v>
      </c>
      <c r="C26" s="85">
        <v>4</v>
      </c>
      <c r="D26" s="118">
        <v>0.004687434437954835</v>
      </c>
      <c r="E26" s="118">
        <v>0.8361990443982366</v>
      </c>
      <c r="F26" s="85" t="s">
        <v>1856</v>
      </c>
      <c r="G26" s="85" t="b">
        <v>0</v>
      </c>
      <c r="H26" s="85" t="b">
        <v>0</v>
      </c>
      <c r="I26" s="85" t="b">
        <v>0</v>
      </c>
      <c r="J26" s="85" t="b">
        <v>0</v>
      </c>
      <c r="K26" s="85" t="b">
        <v>0</v>
      </c>
      <c r="L26" s="85" t="b">
        <v>0</v>
      </c>
    </row>
    <row r="27" spans="1:12" ht="15">
      <c r="A27" s="85" t="s">
        <v>1694</v>
      </c>
      <c r="B27" s="85" t="s">
        <v>1334</v>
      </c>
      <c r="C27" s="85">
        <v>4</v>
      </c>
      <c r="D27" s="118">
        <v>0.004687434437954835</v>
      </c>
      <c r="E27" s="118">
        <v>1.1883815625095993</v>
      </c>
      <c r="F27" s="85" t="s">
        <v>1856</v>
      </c>
      <c r="G27" s="85" t="b">
        <v>0</v>
      </c>
      <c r="H27" s="85" t="b">
        <v>0</v>
      </c>
      <c r="I27" s="85" t="b">
        <v>0</v>
      </c>
      <c r="J27" s="85" t="b">
        <v>0</v>
      </c>
      <c r="K27" s="85" t="b">
        <v>0</v>
      </c>
      <c r="L27" s="85" t="b">
        <v>0</v>
      </c>
    </row>
    <row r="28" spans="1:12" ht="15">
      <c r="A28" s="85" t="s">
        <v>1408</v>
      </c>
      <c r="B28" s="85" t="s">
        <v>1409</v>
      </c>
      <c r="C28" s="85">
        <v>4</v>
      </c>
      <c r="D28" s="118">
        <v>0.0056760386930089606</v>
      </c>
      <c r="E28" s="118">
        <v>2.267562808557224</v>
      </c>
      <c r="F28" s="85" t="s">
        <v>1856</v>
      </c>
      <c r="G28" s="85" t="b">
        <v>0</v>
      </c>
      <c r="H28" s="85" t="b">
        <v>0</v>
      </c>
      <c r="I28" s="85" t="b">
        <v>0</v>
      </c>
      <c r="J28" s="85" t="b">
        <v>0</v>
      </c>
      <c r="K28" s="85" t="b">
        <v>0</v>
      </c>
      <c r="L28" s="85" t="b">
        <v>0</v>
      </c>
    </row>
    <row r="29" spans="1:12" ht="15">
      <c r="A29" s="85" t="s">
        <v>1334</v>
      </c>
      <c r="B29" s="85" t="s">
        <v>1705</v>
      </c>
      <c r="C29" s="85">
        <v>4</v>
      </c>
      <c r="D29" s="118">
        <v>0.004687434437954835</v>
      </c>
      <c r="E29" s="118">
        <v>1.3644728215652804</v>
      </c>
      <c r="F29" s="85" t="s">
        <v>1856</v>
      </c>
      <c r="G29" s="85" t="b">
        <v>0</v>
      </c>
      <c r="H29" s="85" t="b">
        <v>0</v>
      </c>
      <c r="I29" s="85" t="b">
        <v>0</v>
      </c>
      <c r="J29" s="85" t="b">
        <v>0</v>
      </c>
      <c r="K29" s="85" t="b">
        <v>0</v>
      </c>
      <c r="L29" s="85" t="b">
        <v>0</v>
      </c>
    </row>
    <row r="30" spans="1:12" ht="15">
      <c r="A30" s="85" t="s">
        <v>1705</v>
      </c>
      <c r="B30" s="85" t="s">
        <v>1335</v>
      </c>
      <c r="C30" s="85">
        <v>4</v>
      </c>
      <c r="D30" s="118">
        <v>0.004687434437954835</v>
      </c>
      <c r="E30" s="118">
        <v>1.64777405026883</v>
      </c>
      <c r="F30" s="85" t="s">
        <v>1856</v>
      </c>
      <c r="G30" s="85" t="b">
        <v>0</v>
      </c>
      <c r="H30" s="85" t="b">
        <v>0</v>
      </c>
      <c r="I30" s="85" t="b">
        <v>0</v>
      </c>
      <c r="J30" s="85" t="b">
        <v>0</v>
      </c>
      <c r="K30" s="85" t="b">
        <v>0</v>
      </c>
      <c r="L30" s="85" t="b">
        <v>0</v>
      </c>
    </row>
    <row r="31" spans="1:12" ht="15">
      <c r="A31" s="85" t="s">
        <v>1360</v>
      </c>
      <c r="B31" s="85" t="s">
        <v>254</v>
      </c>
      <c r="C31" s="85">
        <v>4</v>
      </c>
      <c r="D31" s="118">
        <v>0.004687434437954835</v>
      </c>
      <c r="E31" s="118">
        <v>2.346744054604849</v>
      </c>
      <c r="F31" s="85" t="s">
        <v>1856</v>
      </c>
      <c r="G31" s="85" t="b">
        <v>0</v>
      </c>
      <c r="H31" s="85" t="b">
        <v>0</v>
      </c>
      <c r="I31" s="85" t="b">
        <v>0</v>
      </c>
      <c r="J31" s="85" t="b">
        <v>0</v>
      </c>
      <c r="K31" s="85" t="b">
        <v>0</v>
      </c>
      <c r="L31" s="85" t="b">
        <v>0</v>
      </c>
    </row>
    <row r="32" spans="1:12" ht="15">
      <c r="A32" s="85" t="s">
        <v>1350</v>
      </c>
      <c r="B32" s="85" t="s">
        <v>1351</v>
      </c>
      <c r="C32" s="85">
        <v>4</v>
      </c>
      <c r="D32" s="118">
        <v>0.004687434437954835</v>
      </c>
      <c r="E32" s="118">
        <v>2.443654067612905</v>
      </c>
      <c r="F32" s="85" t="s">
        <v>1856</v>
      </c>
      <c r="G32" s="85" t="b">
        <v>0</v>
      </c>
      <c r="H32" s="85" t="b">
        <v>0</v>
      </c>
      <c r="I32" s="85" t="b">
        <v>0</v>
      </c>
      <c r="J32" s="85" t="b">
        <v>0</v>
      </c>
      <c r="K32" s="85" t="b">
        <v>1</v>
      </c>
      <c r="L32" s="85" t="b">
        <v>0</v>
      </c>
    </row>
    <row r="33" spans="1:12" ht="15">
      <c r="A33" s="85" t="s">
        <v>1351</v>
      </c>
      <c r="B33" s="85" t="s">
        <v>1352</v>
      </c>
      <c r="C33" s="85">
        <v>4</v>
      </c>
      <c r="D33" s="118">
        <v>0.004687434437954835</v>
      </c>
      <c r="E33" s="118">
        <v>2.443654067612905</v>
      </c>
      <c r="F33" s="85" t="s">
        <v>1856</v>
      </c>
      <c r="G33" s="85" t="b">
        <v>0</v>
      </c>
      <c r="H33" s="85" t="b">
        <v>1</v>
      </c>
      <c r="I33" s="85" t="b">
        <v>0</v>
      </c>
      <c r="J33" s="85" t="b">
        <v>0</v>
      </c>
      <c r="K33" s="85" t="b">
        <v>0</v>
      </c>
      <c r="L33" s="85" t="b">
        <v>0</v>
      </c>
    </row>
    <row r="34" spans="1:12" ht="15">
      <c r="A34" s="85" t="s">
        <v>1352</v>
      </c>
      <c r="B34" s="85" t="s">
        <v>1353</v>
      </c>
      <c r="C34" s="85">
        <v>4</v>
      </c>
      <c r="D34" s="118">
        <v>0.004687434437954835</v>
      </c>
      <c r="E34" s="118">
        <v>2.346744054604849</v>
      </c>
      <c r="F34" s="85" t="s">
        <v>1856</v>
      </c>
      <c r="G34" s="85" t="b">
        <v>0</v>
      </c>
      <c r="H34" s="85" t="b">
        <v>0</v>
      </c>
      <c r="I34" s="85" t="b">
        <v>0</v>
      </c>
      <c r="J34" s="85" t="b">
        <v>0</v>
      </c>
      <c r="K34" s="85" t="b">
        <v>0</v>
      </c>
      <c r="L34" s="85" t="b">
        <v>0</v>
      </c>
    </row>
    <row r="35" spans="1:12" ht="15">
      <c r="A35" s="85" t="s">
        <v>1353</v>
      </c>
      <c r="B35" s="85" t="s">
        <v>1354</v>
      </c>
      <c r="C35" s="85">
        <v>4</v>
      </c>
      <c r="D35" s="118">
        <v>0.004687434437954835</v>
      </c>
      <c r="E35" s="118">
        <v>2.1706527955491675</v>
      </c>
      <c r="F35" s="85" t="s">
        <v>1856</v>
      </c>
      <c r="G35" s="85" t="b">
        <v>0</v>
      </c>
      <c r="H35" s="85" t="b">
        <v>0</v>
      </c>
      <c r="I35" s="85" t="b">
        <v>0</v>
      </c>
      <c r="J35" s="85" t="b">
        <v>0</v>
      </c>
      <c r="K35" s="85" t="b">
        <v>0</v>
      </c>
      <c r="L35" s="85" t="b">
        <v>0</v>
      </c>
    </row>
    <row r="36" spans="1:12" ht="15">
      <c r="A36" s="85" t="s">
        <v>1354</v>
      </c>
      <c r="B36" s="85" t="s">
        <v>1355</v>
      </c>
      <c r="C36" s="85">
        <v>4</v>
      </c>
      <c r="D36" s="118">
        <v>0.004687434437954835</v>
      </c>
      <c r="E36" s="118">
        <v>2.267562808557224</v>
      </c>
      <c r="F36" s="85" t="s">
        <v>1856</v>
      </c>
      <c r="G36" s="85" t="b">
        <v>0</v>
      </c>
      <c r="H36" s="85" t="b">
        <v>0</v>
      </c>
      <c r="I36" s="85" t="b">
        <v>0</v>
      </c>
      <c r="J36" s="85" t="b">
        <v>0</v>
      </c>
      <c r="K36" s="85" t="b">
        <v>0</v>
      </c>
      <c r="L36" s="85" t="b">
        <v>0</v>
      </c>
    </row>
    <row r="37" spans="1:12" ht="15">
      <c r="A37" s="85" t="s">
        <v>1355</v>
      </c>
      <c r="B37" s="85" t="s">
        <v>1356</v>
      </c>
      <c r="C37" s="85">
        <v>4</v>
      </c>
      <c r="D37" s="118">
        <v>0.004687434437954835</v>
      </c>
      <c r="E37" s="118">
        <v>2.443654067612905</v>
      </c>
      <c r="F37" s="85" t="s">
        <v>1856</v>
      </c>
      <c r="G37" s="85" t="b">
        <v>0</v>
      </c>
      <c r="H37" s="85" t="b">
        <v>0</v>
      </c>
      <c r="I37" s="85" t="b">
        <v>0</v>
      </c>
      <c r="J37" s="85" t="b">
        <v>0</v>
      </c>
      <c r="K37" s="85" t="b">
        <v>0</v>
      </c>
      <c r="L37" s="85" t="b">
        <v>0</v>
      </c>
    </row>
    <row r="38" spans="1:12" ht="15">
      <c r="A38" s="85" t="s">
        <v>1356</v>
      </c>
      <c r="B38" s="85" t="s">
        <v>1357</v>
      </c>
      <c r="C38" s="85">
        <v>4</v>
      </c>
      <c r="D38" s="118">
        <v>0.004687434437954835</v>
      </c>
      <c r="E38" s="118">
        <v>2.443654067612905</v>
      </c>
      <c r="F38" s="85" t="s">
        <v>1856</v>
      </c>
      <c r="G38" s="85" t="b">
        <v>0</v>
      </c>
      <c r="H38" s="85" t="b">
        <v>0</v>
      </c>
      <c r="I38" s="85" t="b">
        <v>0</v>
      </c>
      <c r="J38" s="85" t="b">
        <v>0</v>
      </c>
      <c r="K38" s="85" t="b">
        <v>0</v>
      </c>
      <c r="L38" s="85" t="b">
        <v>0</v>
      </c>
    </row>
    <row r="39" spans="1:12" ht="15">
      <c r="A39" s="85" t="s">
        <v>1357</v>
      </c>
      <c r="B39" s="85" t="s">
        <v>253</v>
      </c>
      <c r="C39" s="85">
        <v>4</v>
      </c>
      <c r="D39" s="118">
        <v>0.004687434437954835</v>
      </c>
      <c r="E39" s="118">
        <v>2.443654067612905</v>
      </c>
      <c r="F39" s="85" t="s">
        <v>1856</v>
      </c>
      <c r="G39" s="85" t="b">
        <v>0</v>
      </c>
      <c r="H39" s="85" t="b">
        <v>0</v>
      </c>
      <c r="I39" s="85" t="b">
        <v>0</v>
      </c>
      <c r="J39" s="85" t="b">
        <v>0</v>
      </c>
      <c r="K39" s="85" t="b">
        <v>0</v>
      </c>
      <c r="L39" s="85" t="b">
        <v>0</v>
      </c>
    </row>
    <row r="40" spans="1:12" ht="15">
      <c r="A40" s="85" t="s">
        <v>1334</v>
      </c>
      <c r="B40" s="85" t="s">
        <v>1708</v>
      </c>
      <c r="C40" s="85">
        <v>4</v>
      </c>
      <c r="D40" s="118">
        <v>0.004687434437954835</v>
      </c>
      <c r="E40" s="118">
        <v>1.3644728215652804</v>
      </c>
      <c r="F40" s="85" t="s">
        <v>1856</v>
      </c>
      <c r="G40" s="85" t="b">
        <v>0</v>
      </c>
      <c r="H40" s="85" t="b">
        <v>0</v>
      </c>
      <c r="I40" s="85" t="b">
        <v>0</v>
      </c>
      <c r="J40" s="85" t="b">
        <v>0</v>
      </c>
      <c r="K40" s="85" t="b">
        <v>0</v>
      </c>
      <c r="L40" s="85" t="b">
        <v>0</v>
      </c>
    </row>
    <row r="41" spans="1:12" ht="15">
      <c r="A41" s="85" t="s">
        <v>1708</v>
      </c>
      <c r="B41" s="85" t="s">
        <v>1335</v>
      </c>
      <c r="C41" s="85">
        <v>4</v>
      </c>
      <c r="D41" s="118">
        <v>0.004687434437954835</v>
      </c>
      <c r="E41" s="118">
        <v>1.64777405026883</v>
      </c>
      <c r="F41" s="85" t="s">
        <v>1856</v>
      </c>
      <c r="G41" s="85" t="b">
        <v>0</v>
      </c>
      <c r="H41" s="85" t="b">
        <v>0</v>
      </c>
      <c r="I41" s="85" t="b">
        <v>0</v>
      </c>
      <c r="J41" s="85" t="b">
        <v>0</v>
      </c>
      <c r="K41" s="85" t="b">
        <v>0</v>
      </c>
      <c r="L41" s="85" t="b">
        <v>0</v>
      </c>
    </row>
    <row r="42" spans="1:12" ht="15">
      <c r="A42" s="85" t="s">
        <v>1276</v>
      </c>
      <c r="B42" s="85" t="s">
        <v>1340</v>
      </c>
      <c r="C42" s="85">
        <v>4</v>
      </c>
      <c r="D42" s="118">
        <v>0.004687434437954835</v>
      </c>
      <c r="E42" s="118">
        <v>1.0914715495015428</v>
      </c>
      <c r="F42" s="85" t="s">
        <v>1856</v>
      </c>
      <c r="G42" s="85" t="b">
        <v>0</v>
      </c>
      <c r="H42" s="85" t="b">
        <v>0</v>
      </c>
      <c r="I42" s="85" t="b">
        <v>0</v>
      </c>
      <c r="J42" s="85" t="b">
        <v>0</v>
      </c>
      <c r="K42" s="85" t="b">
        <v>0</v>
      </c>
      <c r="L42" s="85" t="b">
        <v>0</v>
      </c>
    </row>
    <row r="43" spans="1:12" ht="15">
      <c r="A43" s="85" t="s">
        <v>250</v>
      </c>
      <c r="B43" s="85" t="s">
        <v>1343</v>
      </c>
      <c r="C43" s="85">
        <v>3</v>
      </c>
      <c r="D43" s="118">
        <v>0.0038233067068116923</v>
      </c>
      <c r="E43" s="118">
        <v>2.2006160189266106</v>
      </c>
      <c r="F43" s="85" t="s">
        <v>1856</v>
      </c>
      <c r="G43" s="85" t="b">
        <v>0</v>
      </c>
      <c r="H43" s="85" t="b">
        <v>0</v>
      </c>
      <c r="I43" s="85" t="b">
        <v>0</v>
      </c>
      <c r="J43" s="85" t="b">
        <v>0</v>
      </c>
      <c r="K43" s="85" t="b">
        <v>0</v>
      </c>
      <c r="L43" s="85" t="b">
        <v>0</v>
      </c>
    </row>
    <row r="44" spans="1:12" ht="15">
      <c r="A44" s="85" t="s">
        <v>1710</v>
      </c>
      <c r="B44" s="85" t="s">
        <v>1271</v>
      </c>
      <c r="C44" s="85">
        <v>3</v>
      </c>
      <c r="D44" s="118">
        <v>0.0038233067068116923</v>
      </c>
      <c r="E44" s="118">
        <v>1.8152651375625937</v>
      </c>
      <c r="F44" s="85" t="s">
        <v>1856</v>
      </c>
      <c r="G44" s="85" t="b">
        <v>0</v>
      </c>
      <c r="H44" s="85" t="b">
        <v>0</v>
      </c>
      <c r="I44" s="85" t="b">
        <v>0</v>
      </c>
      <c r="J44" s="85" t="b">
        <v>0</v>
      </c>
      <c r="K44" s="85" t="b">
        <v>0</v>
      </c>
      <c r="L44" s="85" t="b">
        <v>0</v>
      </c>
    </row>
    <row r="45" spans="1:12" ht="15">
      <c r="A45" s="85" t="s">
        <v>1333</v>
      </c>
      <c r="B45" s="85" t="s">
        <v>1279</v>
      </c>
      <c r="C45" s="85">
        <v>3</v>
      </c>
      <c r="D45" s="118">
        <v>0.0038233067068116923</v>
      </c>
      <c r="E45" s="118">
        <v>0.887351566845618</v>
      </c>
      <c r="F45" s="85" t="s">
        <v>1856</v>
      </c>
      <c r="G45" s="85" t="b">
        <v>0</v>
      </c>
      <c r="H45" s="85" t="b">
        <v>0</v>
      </c>
      <c r="I45" s="85" t="b">
        <v>0</v>
      </c>
      <c r="J45" s="85" t="b">
        <v>0</v>
      </c>
      <c r="K45" s="85" t="b">
        <v>0</v>
      </c>
      <c r="L45" s="85" t="b">
        <v>0</v>
      </c>
    </row>
    <row r="46" spans="1:12" ht="15">
      <c r="A46" s="85" t="s">
        <v>1279</v>
      </c>
      <c r="B46" s="85" t="s">
        <v>1334</v>
      </c>
      <c r="C46" s="85">
        <v>3</v>
      </c>
      <c r="D46" s="118">
        <v>0.0038233067068116923</v>
      </c>
      <c r="E46" s="118">
        <v>1.0634428259012991</v>
      </c>
      <c r="F46" s="85" t="s">
        <v>1856</v>
      </c>
      <c r="G46" s="85" t="b">
        <v>0</v>
      </c>
      <c r="H46" s="85" t="b">
        <v>0</v>
      </c>
      <c r="I46" s="85" t="b">
        <v>0</v>
      </c>
      <c r="J46" s="85" t="b">
        <v>0</v>
      </c>
      <c r="K46" s="85" t="b">
        <v>0</v>
      </c>
      <c r="L46" s="85" t="b">
        <v>0</v>
      </c>
    </row>
    <row r="47" spans="1:12" ht="15">
      <c r="A47" s="85" t="s">
        <v>1363</v>
      </c>
      <c r="B47" s="85" t="s">
        <v>1364</v>
      </c>
      <c r="C47" s="85">
        <v>3</v>
      </c>
      <c r="D47" s="118">
        <v>0.0038233067068116923</v>
      </c>
      <c r="E47" s="118">
        <v>2.568592804221205</v>
      </c>
      <c r="F47" s="85" t="s">
        <v>1856</v>
      </c>
      <c r="G47" s="85" t="b">
        <v>0</v>
      </c>
      <c r="H47" s="85" t="b">
        <v>0</v>
      </c>
      <c r="I47" s="85" t="b">
        <v>0</v>
      </c>
      <c r="J47" s="85" t="b">
        <v>0</v>
      </c>
      <c r="K47" s="85" t="b">
        <v>0</v>
      </c>
      <c r="L47" s="85" t="b">
        <v>0</v>
      </c>
    </row>
    <row r="48" spans="1:12" ht="15">
      <c r="A48" s="85" t="s">
        <v>1364</v>
      </c>
      <c r="B48" s="85" t="s">
        <v>1365</v>
      </c>
      <c r="C48" s="85">
        <v>3</v>
      </c>
      <c r="D48" s="118">
        <v>0.0038233067068116923</v>
      </c>
      <c r="E48" s="118">
        <v>2.443654067612905</v>
      </c>
      <c r="F48" s="85" t="s">
        <v>1856</v>
      </c>
      <c r="G48" s="85" t="b">
        <v>0</v>
      </c>
      <c r="H48" s="85" t="b">
        <v>0</v>
      </c>
      <c r="I48" s="85" t="b">
        <v>0</v>
      </c>
      <c r="J48" s="85" t="b">
        <v>0</v>
      </c>
      <c r="K48" s="85" t="b">
        <v>0</v>
      </c>
      <c r="L48" s="85" t="b">
        <v>0</v>
      </c>
    </row>
    <row r="49" spans="1:12" ht="15">
      <c r="A49" s="85" t="s">
        <v>1365</v>
      </c>
      <c r="B49" s="85" t="s">
        <v>1361</v>
      </c>
      <c r="C49" s="85">
        <v>3</v>
      </c>
      <c r="D49" s="118">
        <v>0.0038233067068116923</v>
      </c>
      <c r="E49" s="118">
        <v>2.221805317996549</v>
      </c>
      <c r="F49" s="85" t="s">
        <v>1856</v>
      </c>
      <c r="G49" s="85" t="b">
        <v>0</v>
      </c>
      <c r="H49" s="85" t="b">
        <v>0</v>
      </c>
      <c r="I49" s="85" t="b">
        <v>0</v>
      </c>
      <c r="J49" s="85" t="b">
        <v>0</v>
      </c>
      <c r="K49" s="85" t="b">
        <v>0</v>
      </c>
      <c r="L49" s="85" t="b">
        <v>0</v>
      </c>
    </row>
    <row r="50" spans="1:12" ht="15">
      <c r="A50" s="85" t="s">
        <v>1361</v>
      </c>
      <c r="B50" s="85" t="s">
        <v>1713</v>
      </c>
      <c r="C50" s="85">
        <v>3</v>
      </c>
      <c r="D50" s="118">
        <v>0.0038233067068116923</v>
      </c>
      <c r="E50" s="118">
        <v>2.267562808557224</v>
      </c>
      <c r="F50" s="85" t="s">
        <v>1856</v>
      </c>
      <c r="G50" s="85" t="b">
        <v>0</v>
      </c>
      <c r="H50" s="85" t="b">
        <v>0</v>
      </c>
      <c r="I50" s="85" t="b">
        <v>0</v>
      </c>
      <c r="J50" s="85" t="b">
        <v>0</v>
      </c>
      <c r="K50" s="85" t="b">
        <v>0</v>
      </c>
      <c r="L50" s="85" t="b">
        <v>0</v>
      </c>
    </row>
    <row r="51" spans="1:12" ht="15">
      <c r="A51" s="85" t="s">
        <v>1713</v>
      </c>
      <c r="B51" s="85" t="s">
        <v>1714</v>
      </c>
      <c r="C51" s="85">
        <v>3</v>
      </c>
      <c r="D51" s="118">
        <v>0.0038233067068116923</v>
      </c>
      <c r="E51" s="118">
        <v>2.568592804221205</v>
      </c>
      <c r="F51" s="85" t="s">
        <v>1856</v>
      </c>
      <c r="G51" s="85" t="b">
        <v>0</v>
      </c>
      <c r="H51" s="85" t="b">
        <v>0</v>
      </c>
      <c r="I51" s="85" t="b">
        <v>0</v>
      </c>
      <c r="J51" s="85" t="b">
        <v>0</v>
      </c>
      <c r="K51" s="85" t="b">
        <v>0</v>
      </c>
      <c r="L51" s="85" t="b">
        <v>0</v>
      </c>
    </row>
    <row r="52" spans="1:12" ht="15">
      <c r="A52" s="85" t="s">
        <v>1714</v>
      </c>
      <c r="B52" s="85" t="s">
        <v>1701</v>
      </c>
      <c r="C52" s="85">
        <v>3</v>
      </c>
      <c r="D52" s="118">
        <v>0.0038233067068116923</v>
      </c>
      <c r="E52" s="118">
        <v>2.443654067612905</v>
      </c>
      <c r="F52" s="85" t="s">
        <v>1856</v>
      </c>
      <c r="G52" s="85" t="b">
        <v>0</v>
      </c>
      <c r="H52" s="85" t="b">
        <v>0</v>
      </c>
      <c r="I52" s="85" t="b">
        <v>0</v>
      </c>
      <c r="J52" s="85" t="b">
        <v>0</v>
      </c>
      <c r="K52" s="85" t="b">
        <v>0</v>
      </c>
      <c r="L52" s="85" t="b">
        <v>0</v>
      </c>
    </row>
    <row r="53" spans="1:12" ht="15">
      <c r="A53" s="85" t="s">
        <v>1701</v>
      </c>
      <c r="B53" s="85" t="s">
        <v>1715</v>
      </c>
      <c r="C53" s="85">
        <v>3</v>
      </c>
      <c r="D53" s="118">
        <v>0.0038233067068116923</v>
      </c>
      <c r="E53" s="118">
        <v>2.443654067612905</v>
      </c>
      <c r="F53" s="85" t="s">
        <v>1856</v>
      </c>
      <c r="G53" s="85" t="b">
        <v>0</v>
      </c>
      <c r="H53" s="85" t="b">
        <v>0</v>
      </c>
      <c r="I53" s="85" t="b">
        <v>0</v>
      </c>
      <c r="J53" s="85" t="b">
        <v>0</v>
      </c>
      <c r="K53" s="85" t="b">
        <v>0</v>
      </c>
      <c r="L53" s="85" t="b">
        <v>0</v>
      </c>
    </row>
    <row r="54" spans="1:12" ht="15">
      <c r="A54" s="85" t="s">
        <v>1715</v>
      </c>
      <c r="B54" s="85" t="s">
        <v>1716</v>
      </c>
      <c r="C54" s="85">
        <v>3</v>
      </c>
      <c r="D54" s="118">
        <v>0.0038233067068116923</v>
      </c>
      <c r="E54" s="118">
        <v>2.568592804221205</v>
      </c>
      <c r="F54" s="85" t="s">
        <v>1856</v>
      </c>
      <c r="G54" s="85" t="b">
        <v>0</v>
      </c>
      <c r="H54" s="85" t="b">
        <v>0</v>
      </c>
      <c r="I54" s="85" t="b">
        <v>0</v>
      </c>
      <c r="J54" s="85" t="b">
        <v>0</v>
      </c>
      <c r="K54" s="85" t="b">
        <v>0</v>
      </c>
      <c r="L54" s="85" t="b">
        <v>0</v>
      </c>
    </row>
    <row r="55" spans="1:12" ht="15">
      <c r="A55" s="85" t="s">
        <v>1716</v>
      </c>
      <c r="B55" s="85" t="s">
        <v>1333</v>
      </c>
      <c r="C55" s="85">
        <v>3</v>
      </c>
      <c r="D55" s="118">
        <v>0.0038233067068116923</v>
      </c>
      <c r="E55" s="118">
        <v>1.101231386790699</v>
      </c>
      <c r="F55" s="85" t="s">
        <v>1856</v>
      </c>
      <c r="G55" s="85" t="b">
        <v>0</v>
      </c>
      <c r="H55" s="85" t="b">
        <v>0</v>
      </c>
      <c r="I55" s="85" t="b">
        <v>0</v>
      </c>
      <c r="J55" s="85" t="b">
        <v>0</v>
      </c>
      <c r="K55" s="85" t="b">
        <v>0</v>
      </c>
      <c r="L55" s="85" t="b">
        <v>0</v>
      </c>
    </row>
    <row r="56" spans="1:12" ht="15">
      <c r="A56" s="85" t="s">
        <v>1719</v>
      </c>
      <c r="B56" s="85" t="s">
        <v>1720</v>
      </c>
      <c r="C56" s="85">
        <v>3</v>
      </c>
      <c r="D56" s="118">
        <v>0.0038233067068116923</v>
      </c>
      <c r="E56" s="118">
        <v>2.568592804221205</v>
      </c>
      <c r="F56" s="85" t="s">
        <v>1856</v>
      </c>
      <c r="G56" s="85" t="b">
        <v>0</v>
      </c>
      <c r="H56" s="85" t="b">
        <v>0</v>
      </c>
      <c r="I56" s="85" t="b">
        <v>0</v>
      </c>
      <c r="J56" s="85" t="b">
        <v>0</v>
      </c>
      <c r="K56" s="85" t="b">
        <v>0</v>
      </c>
      <c r="L56" s="85" t="b">
        <v>0</v>
      </c>
    </row>
    <row r="57" spans="1:12" ht="15">
      <c r="A57" s="85" t="s">
        <v>1720</v>
      </c>
      <c r="B57" s="85" t="s">
        <v>1721</v>
      </c>
      <c r="C57" s="85">
        <v>3</v>
      </c>
      <c r="D57" s="118">
        <v>0.0038233067068116923</v>
      </c>
      <c r="E57" s="118">
        <v>2.568592804221205</v>
      </c>
      <c r="F57" s="85" t="s">
        <v>1856</v>
      </c>
      <c r="G57" s="85" t="b">
        <v>0</v>
      </c>
      <c r="H57" s="85" t="b">
        <v>0</v>
      </c>
      <c r="I57" s="85" t="b">
        <v>0</v>
      </c>
      <c r="J57" s="85" t="b">
        <v>0</v>
      </c>
      <c r="K57" s="85" t="b">
        <v>0</v>
      </c>
      <c r="L57" s="85" t="b">
        <v>0</v>
      </c>
    </row>
    <row r="58" spans="1:12" ht="15">
      <c r="A58" s="85" t="s">
        <v>1721</v>
      </c>
      <c r="B58" s="85" t="s">
        <v>1722</v>
      </c>
      <c r="C58" s="85">
        <v>3</v>
      </c>
      <c r="D58" s="118">
        <v>0.0038233067068116923</v>
      </c>
      <c r="E58" s="118">
        <v>2.568592804221205</v>
      </c>
      <c r="F58" s="85" t="s">
        <v>1856</v>
      </c>
      <c r="G58" s="85" t="b">
        <v>0</v>
      </c>
      <c r="H58" s="85" t="b">
        <v>0</v>
      </c>
      <c r="I58" s="85" t="b">
        <v>0</v>
      </c>
      <c r="J58" s="85" t="b">
        <v>0</v>
      </c>
      <c r="K58" s="85" t="b">
        <v>0</v>
      </c>
      <c r="L58" s="85" t="b">
        <v>0</v>
      </c>
    </row>
    <row r="59" spans="1:12" ht="15">
      <c r="A59" s="85" t="s">
        <v>1722</v>
      </c>
      <c r="B59" s="85" t="s">
        <v>1723</v>
      </c>
      <c r="C59" s="85">
        <v>3</v>
      </c>
      <c r="D59" s="118">
        <v>0.0038233067068116923</v>
      </c>
      <c r="E59" s="118">
        <v>2.568592804221205</v>
      </c>
      <c r="F59" s="85" t="s">
        <v>1856</v>
      </c>
      <c r="G59" s="85" t="b">
        <v>0</v>
      </c>
      <c r="H59" s="85" t="b">
        <v>0</v>
      </c>
      <c r="I59" s="85" t="b">
        <v>0</v>
      </c>
      <c r="J59" s="85" t="b">
        <v>0</v>
      </c>
      <c r="K59" s="85" t="b">
        <v>0</v>
      </c>
      <c r="L59" s="85" t="b">
        <v>0</v>
      </c>
    </row>
    <row r="60" spans="1:12" ht="15">
      <c r="A60" s="85" t="s">
        <v>1723</v>
      </c>
      <c r="B60" s="85" t="s">
        <v>1724</v>
      </c>
      <c r="C60" s="85">
        <v>3</v>
      </c>
      <c r="D60" s="118">
        <v>0.0038233067068116923</v>
      </c>
      <c r="E60" s="118">
        <v>2.568592804221205</v>
      </c>
      <c r="F60" s="85" t="s">
        <v>1856</v>
      </c>
      <c r="G60" s="85" t="b">
        <v>0</v>
      </c>
      <c r="H60" s="85" t="b">
        <v>0</v>
      </c>
      <c r="I60" s="85" t="b">
        <v>0</v>
      </c>
      <c r="J60" s="85" t="b">
        <v>1</v>
      </c>
      <c r="K60" s="85" t="b">
        <v>0</v>
      </c>
      <c r="L60" s="85" t="b">
        <v>0</v>
      </c>
    </row>
    <row r="61" spans="1:12" ht="15">
      <c r="A61" s="85" t="s">
        <v>1724</v>
      </c>
      <c r="B61" s="85" t="s">
        <v>1276</v>
      </c>
      <c r="C61" s="85">
        <v>3</v>
      </c>
      <c r="D61" s="118">
        <v>0.0038233067068116923</v>
      </c>
      <c r="E61" s="118">
        <v>1.5016460145905919</v>
      </c>
      <c r="F61" s="85" t="s">
        <v>1856</v>
      </c>
      <c r="G61" s="85" t="b">
        <v>1</v>
      </c>
      <c r="H61" s="85" t="b">
        <v>0</v>
      </c>
      <c r="I61" s="85" t="b">
        <v>0</v>
      </c>
      <c r="J61" s="85" t="b">
        <v>0</v>
      </c>
      <c r="K61" s="85" t="b">
        <v>0</v>
      </c>
      <c r="L61" s="85" t="b">
        <v>0</v>
      </c>
    </row>
    <row r="62" spans="1:12" ht="15">
      <c r="A62" s="85" t="s">
        <v>1276</v>
      </c>
      <c r="B62" s="85" t="s">
        <v>1695</v>
      </c>
      <c r="C62" s="85">
        <v>3</v>
      </c>
      <c r="D62" s="118">
        <v>0.0038233067068116923</v>
      </c>
      <c r="E62" s="118">
        <v>1.2006160189266109</v>
      </c>
      <c r="F62" s="85" t="s">
        <v>1856</v>
      </c>
      <c r="G62" s="85" t="b">
        <v>0</v>
      </c>
      <c r="H62" s="85" t="b">
        <v>0</v>
      </c>
      <c r="I62" s="85" t="b">
        <v>0</v>
      </c>
      <c r="J62" s="85" t="b">
        <v>0</v>
      </c>
      <c r="K62" s="85" t="b">
        <v>0</v>
      </c>
      <c r="L62" s="85" t="b">
        <v>0</v>
      </c>
    </row>
    <row r="63" spans="1:12" ht="15">
      <c r="A63" s="85" t="s">
        <v>1695</v>
      </c>
      <c r="B63" s="85" t="s">
        <v>1725</v>
      </c>
      <c r="C63" s="85">
        <v>3</v>
      </c>
      <c r="D63" s="118">
        <v>0.0038233067068116923</v>
      </c>
      <c r="E63" s="118">
        <v>2.2006160189266106</v>
      </c>
      <c r="F63" s="85" t="s">
        <v>1856</v>
      </c>
      <c r="G63" s="85" t="b">
        <v>0</v>
      </c>
      <c r="H63" s="85" t="b">
        <v>0</v>
      </c>
      <c r="I63" s="85" t="b">
        <v>0</v>
      </c>
      <c r="J63" s="85" t="b">
        <v>0</v>
      </c>
      <c r="K63" s="85" t="b">
        <v>0</v>
      </c>
      <c r="L63" s="85" t="b">
        <v>0</v>
      </c>
    </row>
    <row r="64" spans="1:12" ht="15">
      <c r="A64" s="85" t="s">
        <v>1369</v>
      </c>
      <c r="B64" s="85" t="s">
        <v>1370</v>
      </c>
      <c r="C64" s="85">
        <v>3</v>
      </c>
      <c r="D64" s="118">
        <v>0.0038233067068116923</v>
      </c>
      <c r="E64" s="118">
        <v>2.568592804221205</v>
      </c>
      <c r="F64" s="85" t="s">
        <v>1856</v>
      </c>
      <c r="G64" s="85" t="b">
        <v>0</v>
      </c>
      <c r="H64" s="85" t="b">
        <v>0</v>
      </c>
      <c r="I64" s="85" t="b">
        <v>0</v>
      </c>
      <c r="J64" s="85" t="b">
        <v>0</v>
      </c>
      <c r="K64" s="85" t="b">
        <v>0</v>
      </c>
      <c r="L64" s="85" t="b">
        <v>0</v>
      </c>
    </row>
    <row r="65" spans="1:12" ht="15">
      <c r="A65" s="85" t="s">
        <v>1370</v>
      </c>
      <c r="B65" s="85" t="s">
        <v>1371</v>
      </c>
      <c r="C65" s="85">
        <v>3</v>
      </c>
      <c r="D65" s="118">
        <v>0.0038233067068116923</v>
      </c>
      <c r="E65" s="118">
        <v>2.568592804221205</v>
      </c>
      <c r="F65" s="85" t="s">
        <v>1856</v>
      </c>
      <c r="G65" s="85" t="b">
        <v>0</v>
      </c>
      <c r="H65" s="85" t="b">
        <v>0</v>
      </c>
      <c r="I65" s="85" t="b">
        <v>0</v>
      </c>
      <c r="J65" s="85" t="b">
        <v>0</v>
      </c>
      <c r="K65" s="85" t="b">
        <v>0</v>
      </c>
      <c r="L65" s="85" t="b">
        <v>0</v>
      </c>
    </row>
    <row r="66" spans="1:12" ht="15">
      <c r="A66" s="85" t="s">
        <v>1371</v>
      </c>
      <c r="B66" s="85" t="s">
        <v>1372</v>
      </c>
      <c r="C66" s="85">
        <v>3</v>
      </c>
      <c r="D66" s="118">
        <v>0.0038233067068116923</v>
      </c>
      <c r="E66" s="118">
        <v>2.568592804221205</v>
      </c>
      <c r="F66" s="85" t="s">
        <v>1856</v>
      </c>
      <c r="G66" s="85" t="b">
        <v>0</v>
      </c>
      <c r="H66" s="85" t="b">
        <v>0</v>
      </c>
      <c r="I66" s="85" t="b">
        <v>0</v>
      </c>
      <c r="J66" s="85" t="b">
        <v>0</v>
      </c>
      <c r="K66" s="85" t="b">
        <v>0</v>
      </c>
      <c r="L66" s="85" t="b">
        <v>0</v>
      </c>
    </row>
    <row r="67" spans="1:12" ht="15">
      <c r="A67" s="85" t="s">
        <v>1372</v>
      </c>
      <c r="B67" s="85" t="s">
        <v>1367</v>
      </c>
      <c r="C67" s="85">
        <v>3</v>
      </c>
      <c r="D67" s="118">
        <v>0.0038233067068116923</v>
      </c>
      <c r="E67" s="118">
        <v>2.346744054604849</v>
      </c>
      <c r="F67" s="85" t="s">
        <v>1856</v>
      </c>
      <c r="G67" s="85" t="b">
        <v>0</v>
      </c>
      <c r="H67" s="85" t="b">
        <v>0</v>
      </c>
      <c r="I67" s="85" t="b">
        <v>0</v>
      </c>
      <c r="J67" s="85" t="b">
        <v>0</v>
      </c>
      <c r="K67" s="85" t="b">
        <v>0</v>
      </c>
      <c r="L67" s="85" t="b">
        <v>0</v>
      </c>
    </row>
    <row r="68" spans="1:12" ht="15">
      <c r="A68" s="85" t="s">
        <v>1368</v>
      </c>
      <c r="B68" s="85" t="s">
        <v>1373</v>
      </c>
      <c r="C68" s="85">
        <v>3</v>
      </c>
      <c r="D68" s="118">
        <v>0.0038233067068116923</v>
      </c>
      <c r="E68" s="118">
        <v>2.346744054604849</v>
      </c>
      <c r="F68" s="85" t="s">
        <v>1856</v>
      </c>
      <c r="G68" s="85" t="b">
        <v>0</v>
      </c>
      <c r="H68" s="85" t="b">
        <v>0</v>
      </c>
      <c r="I68" s="85" t="b">
        <v>0</v>
      </c>
      <c r="J68" s="85" t="b">
        <v>1</v>
      </c>
      <c r="K68" s="85" t="b">
        <v>0</v>
      </c>
      <c r="L68" s="85" t="b">
        <v>0</v>
      </c>
    </row>
    <row r="69" spans="1:12" ht="15">
      <c r="A69" s="85" t="s">
        <v>1373</v>
      </c>
      <c r="B69" s="85" t="s">
        <v>1374</v>
      </c>
      <c r="C69" s="85">
        <v>3</v>
      </c>
      <c r="D69" s="118">
        <v>0.0038233067068116923</v>
      </c>
      <c r="E69" s="118">
        <v>2.568592804221205</v>
      </c>
      <c r="F69" s="85" t="s">
        <v>1856</v>
      </c>
      <c r="G69" s="85" t="b">
        <v>1</v>
      </c>
      <c r="H69" s="85" t="b">
        <v>0</v>
      </c>
      <c r="I69" s="85" t="b">
        <v>0</v>
      </c>
      <c r="J69" s="85" t="b">
        <v>1</v>
      </c>
      <c r="K69" s="85" t="b">
        <v>0</v>
      </c>
      <c r="L69" s="85" t="b">
        <v>0</v>
      </c>
    </row>
    <row r="70" spans="1:12" ht="15">
      <c r="A70" s="85" t="s">
        <v>1374</v>
      </c>
      <c r="B70" s="85" t="s">
        <v>1375</v>
      </c>
      <c r="C70" s="85">
        <v>3</v>
      </c>
      <c r="D70" s="118">
        <v>0.0038233067068116923</v>
      </c>
      <c r="E70" s="118">
        <v>2.568592804221205</v>
      </c>
      <c r="F70" s="85" t="s">
        <v>1856</v>
      </c>
      <c r="G70" s="85" t="b">
        <v>1</v>
      </c>
      <c r="H70" s="85" t="b">
        <v>0</v>
      </c>
      <c r="I70" s="85" t="b">
        <v>0</v>
      </c>
      <c r="J70" s="85" t="b">
        <v>0</v>
      </c>
      <c r="K70" s="85" t="b">
        <v>0</v>
      </c>
      <c r="L70" s="85" t="b">
        <v>0</v>
      </c>
    </row>
    <row r="71" spans="1:12" ht="15">
      <c r="A71" s="85" t="s">
        <v>1375</v>
      </c>
      <c r="B71" s="85" t="s">
        <v>1729</v>
      </c>
      <c r="C71" s="85">
        <v>3</v>
      </c>
      <c r="D71" s="118">
        <v>0.0038233067068116923</v>
      </c>
      <c r="E71" s="118">
        <v>2.568592804221205</v>
      </c>
      <c r="F71" s="85" t="s">
        <v>1856</v>
      </c>
      <c r="G71" s="85" t="b">
        <v>0</v>
      </c>
      <c r="H71" s="85" t="b">
        <v>0</v>
      </c>
      <c r="I71" s="85" t="b">
        <v>0</v>
      </c>
      <c r="J71" s="85" t="b">
        <v>0</v>
      </c>
      <c r="K71" s="85" t="b">
        <v>0</v>
      </c>
      <c r="L71" s="85" t="b">
        <v>0</v>
      </c>
    </row>
    <row r="72" spans="1:12" ht="15">
      <c r="A72" s="85" t="s">
        <v>1729</v>
      </c>
      <c r="B72" s="85" t="s">
        <v>1730</v>
      </c>
      <c r="C72" s="85">
        <v>3</v>
      </c>
      <c r="D72" s="118">
        <v>0.0038233067068116923</v>
      </c>
      <c r="E72" s="118">
        <v>2.568592804221205</v>
      </c>
      <c r="F72" s="85" t="s">
        <v>1856</v>
      </c>
      <c r="G72" s="85" t="b">
        <v>0</v>
      </c>
      <c r="H72" s="85" t="b">
        <v>0</v>
      </c>
      <c r="I72" s="85" t="b">
        <v>0</v>
      </c>
      <c r="J72" s="85" t="b">
        <v>0</v>
      </c>
      <c r="K72" s="85" t="b">
        <v>0</v>
      </c>
      <c r="L72" s="85" t="b">
        <v>0</v>
      </c>
    </row>
    <row r="73" spans="1:12" ht="15">
      <c r="A73" s="85" t="s">
        <v>1730</v>
      </c>
      <c r="B73" s="85" t="s">
        <v>1731</v>
      </c>
      <c r="C73" s="85">
        <v>3</v>
      </c>
      <c r="D73" s="118">
        <v>0.0038233067068116923</v>
      </c>
      <c r="E73" s="118">
        <v>2.568592804221205</v>
      </c>
      <c r="F73" s="85" t="s">
        <v>1856</v>
      </c>
      <c r="G73" s="85" t="b">
        <v>0</v>
      </c>
      <c r="H73" s="85" t="b">
        <v>0</v>
      </c>
      <c r="I73" s="85" t="b">
        <v>0</v>
      </c>
      <c r="J73" s="85" t="b">
        <v>0</v>
      </c>
      <c r="K73" s="85" t="b">
        <v>0</v>
      </c>
      <c r="L73" s="85" t="b">
        <v>0</v>
      </c>
    </row>
    <row r="74" spans="1:12" ht="15">
      <c r="A74" s="85" t="s">
        <v>1731</v>
      </c>
      <c r="B74" s="85" t="s">
        <v>1732</v>
      </c>
      <c r="C74" s="85">
        <v>3</v>
      </c>
      <c r="D74" s="118">
        <v>0.0038233067068116923</v>
      </c>
      <c r="E74" s="118">
        <v>2.568592804221205</v>
      </c>
      <c r="F74" s="85" t="s">
        <v>1856</v>
      </c>
      <c r="G74" s="85" t="b">
        <v>0</v>
      </c>
      <c r="H74" s="85" t="b">
        <v>0</v>
      </c>
      <c r="I74" s="85" t="b">
        <v>0</v>
      </c>
      <c r="J74" s="85" t="b">
        <v>0</v>
      </c>
      <c r="K74" s="85" t="b">
        <v>0</v>
      </c>
      <c r="L74" s="85" t="b">
        <v>0</v>
      </c>
    </row>
    <row r="75" spans="1:12" ht="15">
      <c r="A75" s="85" t="s">
        <v>1388</v>
      </c>
      <c r="B75" s="85" t="s">
        <v>1389</v>
      </c>
      <c r="C75" s="85">
        <v>3</v>
      </c>
      <c r="D75" s="118">
        <v>0.0038233067068116923</v>
      </c>
      <c r="E75" s="118">
        <v>2.568592804221205</v>
      </c>
      <c r="F75" s="85" t="s">
        <v>1856</v>
      </c>
      <c r="G75" s="85" t="b">
        <v>0</v>
      </c>
      <c r="H75" s="85" t="b">
        <v>0</v>
      </c>
      <c r="I75" s="85" t="b">
        <v>0</v>
      </c>
      <c r="J75" s="85" t="b">
        <v>0</v>
      </c>
      <c r="K75" s="85" t="b">
        <v>0</v>
      </c>
      <c r="L75" s="85" t="b">
        <v>0</v>
      </c>
    </row>
    <row r="76" spans="1:12" ht="15">
      <c r="A76" s="85" t="s">
        <v>1389</v>
      </c>
      <c r="B76" s="85" t="s">
        <v>1390</v>
      </c>
      <c r="C76" s="85">
        <v>3</v>
      </c>
      <c r="D76" s="118">
        <v>0.0038233067068116923</v>
      </c>
      <c r="E76" s="118">
        <v>2.568592804221205</v>
      </c>
      <c r="F76" s="85" t="s">
        <v>1856</v>
      </c>
      <c r="G76" s="85" t="b">
        <v>0</v>
      </c>
      <c r="H76" s="85" t="b">
        <v>0</v>
      </c>
      <c r="I76" s="85" t="b">
        <v>0</v>
      </c>
      <c r="J76" s="85" t="b">
        <v>0</v>
      </c>
      <c r="K76" s="85" t="b">
        <v>0</v>
      </c>
      <c r="L76" s="85" t="b">
        <v>0</v>
      </c>
    </row>
    <row r="77" spans="1:12" ht="15">
      <c r="A77" s="85" t="s">
        <v>1390</v>
      </c>
      <c r="B77" s="85" t="s">
        <v>1391</v>
      </c>
      <c r="C77" s="85">
        <v>3</v>
      </c>
      <c r="D77" s="118">
        <v>0.0038233067068116923</v>
      </c>
      <c r="E77" s="118">
        <v>2.568592804221205</v>
      </c>
      <c r="F77" s="85" t="s">
        <v>1856</v>
      </c>
      <c r="G77" s="85" t="b">
        <v>0</v>
      </c>
      <c r="H77" s="85" t="b">
        <v>0</v>
      </c>
      <c r="I77" s="85" t="b">
        <v>0</v>
      </c>
      <c r="J77" s="85" t="b">
        <v>0</v>
      </c>
      <c r="K77" s="85" t="b">
        <v>0</v>
      </c>
      <c r="L77" s="85" t="b">
        <v>0</v>
      </c>
    </row>
    <row r="78" spans="1:12" ht="15">
      <c r="A78" s="85" t="s">
        <v>1391</v>
      </c>
      <c r="B78" s="85" t="s">
        <v>1392</v>
      </c>
      <c r="C78" s="85">
        <v>3</v>
      </c>
      <c r="D78" s="118">
        <v>0.0038233067068116923</v>
      </c>
      <c r="E78" s="118">
        <v>2.568592804221205</v>
      </c>
      <c r="F78" s="85" t="s">
        <v>1856</v>
      </c>
      <c r="G78" s="85" t="b">
        <v>0</v>
      </c>
      <c r="H78" s="85" t="b">
        <v>0</v>
      </c>
      <c r="I78" s="85" t="b">
        <v>0</v>
      </c>
      <c r="J78" s="85" t="b">
        <v>0</v>
      </c>
      <c r="K78" s="85" t="b">
        <v>0</v>
      </c>
      <c r="L78" s="85" t="b">
        <v>0</v>
      </c>
    </row>
    <row r="79" spans="1:12" ht="15">
      <c r="A79" s="85" t="s">
        <v>1392</v>
      </c>
      <c r="B79" s="85" t="s">
        <v>1393</v>
      </c>
      <c r="C79" s="85">
        <v>3</v>
      </c>
      <c r="D79" s="118">
        <v>0.0038233067068116923</v>
      </c>
      <c r="E79" s="118">
        <v>2.568592804221205</v>
      </c>
      <c r="F79" s="85" t="s">
        <v>1856</v>
      </c>
      <c r="G79" s="85" t="b">
        <v>0</v>
      </c>
      <c r="H79" s="85" t="b">
        <v>0</v>
      </c>
      <c r="I79" s="85" t="b">
        <v>0</v>
      </c>
      <c r="J79" s="85" t="b">
        <v>0</v>
      </c>
      <c r="K79" s="85" t="b">
        <v>0</v>
      </c>
      <c r="L79" s="85" t="b">
        <v>0</v>
      </c>
    </row>
    <row r="80" spans="1:12" ht="15">
      <c r="A80" s="85" t="s">
        <v>1393</v>
      </c>
      <c r="B80" s="85" t="s">
        <v>1394</v>
      </c>
      <c r="C80" s="85">
        <v>3</v>
      </c>
      <c r="D80" s="118">
        <v>0.0038233067068116923</v>
      </c>
      <c r="E80" s="118">
        <v>2.568592804221205</v>
      </c>
      <c r="F80" s="85" t="s">
        <v>1856</v>
      </c>
      <c r="G80" s="85" t="b">
        <v>0</v>
      </c>
      <c r="H80" s="85" t="b">
        <v>0</v>
      </c>
      <c r="I80" s="85" t="b">
        <v>0</v>
      </c>
      <c r="J80" s="85" t="b">
        <v>0</v>
      </c>
      <c r="K80" s="85" t="b">
        <v>0</v>
      </c>
      <c r="L80" s="85" t="b">
        <v>0</v>
      </c>
    </row>
    <row r="81" spans="1:12" ht="15">
      <c r="A81" s="85" t="s">
        <v>1394</v>
      </c>
      <c r="B81" s="85" t="s">
        <v>1395</v>
      </c>
      <c r="C81" s="85">
        <v>3</v>
      </c>
      <c r="D81" s="118">
        <v>0.0038233067068116923</v>
      </c>
      <c r="E81" s="118">
        <v>2.346744054604849</v>
      </c>
      <c r="F81" s="85" t="s">
        <v>1856</v>
      </c>
      <c r="G81" s="85" t="b">
        <v>0</v>
      </c>
      <c r="H81" s="85" t="b">
        <v>0</v>
      </c>
      <c r="I81" s="85" t="b">
        <v>0</v>
      </c>
      <c r="J81" s="85" t="b">
        <v>0</v>
      </c>
      <c r="K81" s="85" t="b">
        <v>0</v>
      </c>
      <c r="L81" s="85" t="b">
        <v>0</v>
      </c>
    </row>
    <row r="82" spans="1:12" ht="15">
      <c r="A82" s="85" t="s">
        <v>1395</v>
      </c>
      <c r="B82" s="85" t="s">
        <v>1396</v>
      </c>
      <c r="C82" s="85">
        <v>3</v>
      </c>
      <c r="D82" s="118">
        <v>0.0038233067068116923</v>
      </c>
      <c r="E82" s="118">
        <v>2.221805317996549</v>
      </c>
      <c r="F82" s="85" t="s">
        <v>1856</v>
      </c>
      <c r="G82" s="85" t="b">
        <v>0</v>
      </c>
      <c r="H82" s="85" t="b">
        <v>0</v>
      </c>
      <c r="I82" s="85" t="b">
        <v>0</v>
      </c>
      <c r="J82" s="85" t="b">
        <v>1</v>
      </c>
      <c r="K82" s="85" t="b">
        <v>0</v>
      </c>
      <c r="L82" s="85" t="b">
        <v>0</v>
      </c>
    </row>
    <row r="83" spans="1:12" ht="15">
      <c r="A83" s="85" t="s">
        <v>1396</v>
      </c>
      <c r="B83" s="85" t="s">
        <v>1397</v>
      </c>
      <c r="C83" s="85">
        <v>3</v>
      </c>
      <c r="D83" s="118">
        <v>0.0038233067068116923</v>
      </c>
      <c r="E83" s="118">
        <v>2.443654067612905</v>
      </c>
      <c r="F83" s="85" t="s">
        <v>1856</v>
      </c>
      <c r="G83" s="85" t="b">
        <v>1</v>
      </c>
      <c r="H83" s="85" t="b">
        <v>0</v>
      </c>
      <c r="I83" s="85" t="b">
        <v>0</v>
      </c>
      <c r="J83" s="85" t="b">
        <v>0</v>
      </c>
      <c r="K83" s="85" t="b">
        <v>0</v>
      </c>
      <c r="L83" s="85" t="b">
        <v>0</v>
      </c>
    </row>
    <row r="84" spans="1:12" ht="15">
      <c r="A84" s="85" t="s">
        <v>1397</v>
      </c>
      <c r="B84" s="85" t="s">
        <v>1706</v>
      </c>
      <c r="C84" s="85">
        <v>3</v>
      </c>
      <c r="D84" s="118">
        <v>0.0038233067068116923</v>
      </c>
      <c r="E84" s="118">
        <v>2.443654067612905</v>
      </c>
      <c r="F84" s="85" t="s">
        <v>1856</v>
      </c>
      <c r="G84" s="85" t="b">
        <v>0</v>
      </c>
      <c r="H84" s="85" t="b">
        <v>0</v>
      </c>
      <c r="I84" s="85" t="b">
        <v>0</v>
      </c>
      <c r="J84" s="85" t="b">
        <v>0</v>
      </c>
      <c r="K84" s="85" t="b">
        <v>0</v>
      </c>
      <c r="L84" s="85" t="b">
        <v>0</v>
      </c>
    </row>
    <row r="85" spans="1:12" ht="15">
      <c r="A85" s="85" t="s">
        <v>1706</v>
      </c>
      <c r="B85" s="85" t="s">
        <v>1733</v>
      </c>
      <c r="C85" s="85">
        <v>3</v>
      </c>
      <c r="D85" s="118">
        <v>0.0038233067068116923</v>
      </c>
      <c r="E85" s="118">
        <v>2.443654067612905</v>
      </c>
      <c r="F85" s="85" t="s">
        <v>1856</v>
      </c>
      <c r="G85" s="85" t="b">
        <v>0</v>
      </c>
      <c r="H85" s="85" t="b">
        <v>0</v>
      </c>
      <c r="I85" s="85" t="b">
        <v>0</v>
      </c>
      <c r="J85" s="85" t="b">
        <v>0</v>
      </c>
      <c r="K85" s="85" t="b">
        <v>0</v>
      </c>
      <c r="L85" s="85" t="b">
        <v>0</v>
      </c>
    </row>
    <row r="86" spans="1:12" ht="15">
      <c r="A86" s="85" t="s">
        <v>1733</v>
      </c>
      <c r="B86" s="85" t="s">
        <v>1734</v>
      </c>
      <c r="C86" s="85">
        <v>3</v>
      </c>
      <c r="D86" s="118">
        <v>0.0038233067068116923</v>
      </c>
      <c r="E86" s="118">
        <v>2.568592804221205</v>
      </c>
      <c r="F86" s="85" t="s">
        <v>1856</v>
      </c>
      <c r="G86" s="85" t="b">
        <v>0</v>
      </c>
      <c r="H86" s="85" t="b">
        <v>0</v>
      </c>
      <c r="I86" s="85" t="b">
        <v>0</v>
      </c>
      <c r="J86" s="85" t="b">
        <v>1</v>
      </c>
      <c r="K86" s="85" t="b">
        <v>0</v>
      </c>
      <c r="L86" s="85" t="b">
        <v>0</v>
      </c>
    </row>
    <row r="87" spans="1:12" ht="15">
      <c r="A87" s="85" t="s">
        <v>1734</v>
      </c>
      <c r="B87" s="85" t="s">
        <v>1735</v>
      </c>
      <c r="C87" s="85">
        <v>3</v>
      </c>
      <c r="D87" s="118">
        <v>0.0038233067068116923</v>
      </c>
      <c r="E87" s="118">
        <v>2.568592804221205</v>
      </c>
      <c r="F87" s="85" t="s">
        <v>1856</v>
      </c>
      <c r="G87" s="85" t="b">
        <v>1</v>
      </c>
      <c r="H87" s="85" t="b">
        <v>0</v>
      </c>
      <c r="I87" s="85" t="b">
        <v>0</v>
      </c>
      <c r="J87" s="85" t="b">
        <v>0</v>
      </c>
      <c r="K87" s="85" t="b">
        <v>0</v>
      </c>
      <c r="L87" s="85" t="b">
        <v>0</v>
      </c>
    </row>
    <row r="88" spans="1:12" ht="15">
      <c r="A88" s="85" t="s">
        <v>1735</v>
      </c>
      <c r="B88" s="85" t="s">
        <v>1736</v>
      </c>
      <c r="C88" s="85">
        <v>3</v>
      </c>
      <c r="D88" s="118">
        <v>0.0038233067068116923</v>
      </c>
      <c r="E88" s="118">
        <v>2.568592804221205</v>
      </c>
      <c r="F88" s="85" t="s">
        <v>1856</v>
      </c>
      <c r="G88" s="85" t="b">
        <v>0</v>
      </c>
      <c r="H88" s="85" t="b">
        <v>0</v>
      </c>
      <c r="I88" s="85" t="b">
        <v>0</v>
      </c>
      <c r="J88" s="85" t="b">
        <v>0</v>
      </c>
      <c r="K88" s="85" t="b">
        <v>0</v>
      </c>
      <c r="L88" s="85" t="b">
        <v>0</v>
      </c>
    </row>
    <row r="89" spans="1:12" ht="15">
      <c r="A89" s="85" t="s">
        <v>1736</v>
      </c>
      <c r="B89" s="85" t="s">
        <v>1737</v>
      </c>
      <c r="C89" s="85">
        <v>3</v>
      </c>
      <c r="D89" s="118">
        <v>0.0038233067068116923</v>
      </c>
      <c r="E89" s="118">
        <v>2.568592804221205</v>
      </c>
      <c r="F89" s="85" t="s">
        <v>1856</v>
      </c>
      <c r="G89" s="85" t="b">
        <v>0</v>
      </c>
      <c r="H89" s="85" t="b">
        <v>0</v>
      </c>
      <c r="I89" s="85" t="b">
        <v>0</v>
      </c>
      <c r="J89" s="85" t="b">
        <v>0</v>
      </c>
      <c r="K89" s="85" t="b">
        <v>1</v>
      </c>
      <c r="L89" s="85" t="b">
        <v>0</v>
      </c>
    </row>
    <row r="90" spans="1:12" ht="15">
      <c r="A90" s="85" t="s">
        <v>1737</v>
      </c>
      <c r="B90" s="85" t="s">
        <v>1738</v>
      </c>
      <c r="C90" s="85">
        <v>3</v>
      </c>
      <c r="D90" s="118">
        <v>0.0038233067068116923</v>
      </c>
      <c r="E90" s="118">
        <v>2.568592804221205</v>
      </c>
      <c r="F90" s="85" t="s">
        <v>1856</v>
      </c>
      <c r="G90" s="85" t="b">
        <v>0</v>
      </c>
      <c r="H90" s="85" t="b">
        <v>1</v>
      </c>
      <c r="I90" s="85" t="b">
        <v>0</v>
      </c>
      <c r="J90" s="85" t="b">
        <v>0</v>
      </c>
      <c r="K90" s="85" t="b">
        <v>0</v>
      </c>
      <c r="L90" s="85" t="b">
        <v>0</v>
      </c>
    </row>
    <row r="91" spans="1:12" ht="15">
      <c r="A91" s="85" t="s">
        <v>1738</v>
      </c>
      <c r="B91" s="85" t="s">
        <v>1739</v>
      </c>
      <c r="C91" s="85">
        <v>3</v>
      </c>
      <c r="D91" s="118">
        <v>0.0038233067068116923</v>
      </c>
      <c r="E91" s="118">
        <v>2.568592804221205</v>
      </c>
      <c r="F91" s="85" t="s">
        <v>1856</v>
      </c>
      <c r="G91" s="85" t="b">
        <v>0</v>
      </c>
      <c r="H91" s="85" t="b">
        <v>0</v>
      </c>
      <c r="I91" s="85" t="b">
        <v>0</v>
      </c>
      <c r="J91" s="85" t="b">
        <v>0</v>
      </c>
      <c r="K91" s="85" t="b">
        <v>0</v>
      </c>
      <c r="L91" s="85" t="b">
        <v>0</v>
      </c>
    </row>
    <row r="92" spans="1:12" ht="15">
      <c r="A92" s="85" t="s">
        <v>1739</v>
      </c>
      <c r="B92" s="85" t="s">
        <v>1740</v>
      </c>
      <c r="C92" s="85">
        <v>3</v>
      </c>
      <c r="D92" s="118">
        <v>0.0038233067068116923</v>
      </c>
      <c r="E92" s="118">
        <v>2.568592804221205</v>
      </c>
      <c r="F92" s="85" t="s">
        <v>1856</v>
      </c>
      <c r="G92" s="85" t="b">
        <v>0</v>
      </c>
      <c r="H92" s="85" t="b">
        <v>0</v>
      </c>
      <c r="I92" s="85" t="b">
        <v>0</v>
      </c>
      <c r="J92" s="85" t="b">
        <v>0</v>
      </c>
      <c r="K92" s="85" t="b">
        <v>0</v>
      </c>
      <c r="L92" s="85" t="b">
        <v>0</v>
      </c>
    </row>
    <row r="93" spans="1:12" ht="15">
      <c r="A93" s="85" t="s">
        <v>1740</v>
      </c>
      <c r="B93" s="85" t="s">
        <v>1741</v>
      </c>
      <c r="C93" s="85">
        <v>3</v>
      </c>
      <c r="D93" s="118">
        <v>0.0038233067068116923</v>
      </c>
      <c r="E93" s="118">
        <v>2.568592804221205</v>
      </c>
      <c r="F93" s="85" t="s">
        <v>1856</v>
      </c>
      <c r="G93" s="85" t="b">
        <v>0</v>
      </c>
      <c r="H93" s="85" t="b">
        <v>0</v>
      </c>
      <c r="I93" s="85" t="b">
        <v>0</v>
      </c>
      <c r="J93" s="85" t="b">
        <v>0</v>
      </c>
      <c r="K93" s="85" t="b">
        <v>1</v>
      </c>
      <c r="L93" s="85" t="b">
        <v>0</v>
      </c>
    </row>
    <row r="94" spans="1:12" ht="15">
      <c r="A94" s="85" t="s">
        <v>1741</v>
      </c>
      <c r="B94" s="85" t="s">
        <v>1742</v>
      </c>
      <c r="C94" s="85">
        <v>3</v>
      </c>
      <c r="D94" s="118">
        <v>0.0038233067068116923</v>
      </c>
      <c r="E94" s="118">
        <v>2.568592804221205</v>
      </c>
      <c r="F94" s="85" t="s">
        <v>1856</v>
      </c>
      <c r="G94" s="85" t="b">
        <v>0</v>
      </c>
      <c r="H94" s="85" t="b">
        <v>1</v>
      </c>
      <c r="I94" s="85" t="b">
        <v>0</v>
      </c>
      <c r="J94" s="85" t="b">
        <v>0</v>
      </c>
      <c r="K94" s="85" t="b">
        <v>0</v>
      </c>
      <c r="L94" s="85" t="b">
        <v>0</v>
      </c>
    </row>
    <row r="95" spans="1:12" ht="15">
      <c r="A95" s="85" t="s">
        <v>1742</v>
      </c>
      <c r="B95" s="85" t="s">
        <v>1743</v>
      </c>
      <c r="C95" s="85">
        <v>3</v>
      </c>
      <c r="D95" s="118">
        <v>0.0038233067068116923</v>
      </c>
      <c r="E95" s="118">
        <v>2.568592804221205</v>
      </c>
      <c r="F95" s="85" t="s">
        <v>1856</v>
      </c>
      <c r="G95" s="85" t="b">
        <v>0</v>
      </c>
      <c r="H95" s="85" t="b">
        <v>0</v>
      </c>
      <c r="I95" s="85" t="b">
        <v>0</v>
      </c>
      <c r="J95" s="85" t="b">
        <v>0</v>
      </c>
      <c r="K95" s="85" t="b">
        <v>0</v>
      </c>
      <c r="L95" s="85" t="b">
        <v>0</v>
      </c>
    </row>
    <row r="96" spans="1:12" ht="15">
      <c r="A96" s="85" t="s">
        <v>1743</v>
      </c>
      <c r="B96" s="85" t="s">
        <v>1333</v>
      </c>
      <c r="C96" s="85">
        <v>3</v>
      </c>
      <c r="D96" s="118">
        <v>0.0038233067068116923</v>
      </c>
      <c r="E96" s="118">
        <v>1.101231386790699</v>
      </c>
      <c r="F96" s="85" t="s">
        <v>1856</v>
      </c>
      <c r="G96" s="85" t="b">
        <v>0</v>
      </c>
      <c r="H96" s="85" t="b">
        <v>0</v>
      </c>
      <c r="I96" s="85" t="b">
        <v>0</v>
      </c>
      <c r="J96" s="85" t="b">
        <v>0</v>
      </c>
      <c r="K96" s="85" t="b">
        <v>0</v>
      </c>
      <c r="L96" s="85" t="b">
        <v>0</v>
      </c>
    </row>
    <row r="97" spans="1:12" ht="15">
      <c r="A97" s="85" t="s">
        <v>1744</v>
      </c>
      <c r="B97" s="85" t="s">
        <v>1745</v>
      </c>
      <c r="C97" s="85">
        <v>3</v>
      </c>
      <c r="D97" s="118">
        <v>0.0038233067068116923</v>
      </c>
      <c r="E97" s="118">
        <v>2.568592804221205</v>
      </c>
      <c r="F97" s="85" t="s">
        <v>1856</v>
      </c>
      <c r="G97" s="85" t="b">
        <v>0</v>
      </c>
      <c r="H97" s="85" t="b">
        <v>0</v>
      </c>
      <c r="I97" s="85" t="b">
        <v>0</v>
      </c>
      <c r="J97" s="85" t="b">
        <v>0</v>
      </c>
      <c r="K97" s="85" t="b">
        <v>0</v>
      </c>
      <c r="L97" s="85" t="b">
        <v>0</v>
      </c>
    </row>
    <row r="98" spans="1:12" ht="15">
      <c r="A98" s="85" t="s">
        <v>1745</v>
      </c>
      <c r="B98" s="85" t="s">
        <v>1746</v>
      </c>
      <c r="C98" s="85">
        <v>3</v>
      </c>
      <c r="D98" s="118">
        <v>0.0038233067068116923</v>
      </c>
      <c r="E98" s="118">
        <v>2.568592804221205</v>
      </c>
      <c r="F98" s="85" t="s">
        <v>1856</v>
      </c>
      <c r="G98" s="85" t="b">
        <v>0</v>
      </c>
      <c r="H98" s="85" t="b">
        <v>0</v>
      </c>
      <c r="I98" s="85" t="b">
        <v>0</v>
      </c>
      <c r="J98" s="85" t="b">
        <v>1</v>
      </c>
      <c r="K98" s="85" t="b">
        <v>0</v>
      </c>
      <c r="L98" s="85" t="b">
        <v>0</v>
      </c>
    </row>
    <row r="99" spans="1:12" ht="15">
      <c r="A99" s="85" t="s">
        <v>220</v>
      </c>
      <c r="B99" s="85" t="s">
        <v>1350</v>
      </c>
      <c r="C99" s="85">
        <v>3</v>
      </c>
      <c r="D99" s="118">
        <v>0.0038233067068116923</v>
      </c>
      <c r="E99" s="118">
        <v>2.568592804221205</v>
      </c>
      <c r="F99" s="85" t="s">
        <v>1856</v>
      </c>
      <c r="G99" s="85" t="b">
        <v>0</v>
      </c>
      <c r="H99" s="85" t="b">
        <v>0</v>
      </c>
      <c r="I99" s="85" t="b">
        <v>0</v>
      </c>
      <c r="J99" s="85" t="b">
        <v>0</v>
      </c>
      <c r="K99" s="85" t="b">
        <v>0</v>
      </c>
      <c r="L99" s="85" t="b">
        <v>0</v>
      </c>
    </row>
    <row r="100" spans="1:12" ht="15">
      <c r="A100" s="85" t="s">
        <v>248</v>
      </c>
      <c r="B100" s="85" t="s">
        <v>1336</v>
      </c>
      <c r="C100" s="85">
        <v>3</v>
      </c>
      <c r="D100" s="118">
        <v>0.0038233067068116923</v>
      </c>
      <c r="E100" s="118">
        <v>2.346744054604849</v>
      </c>
      <c r="F100" s="85" t="s">
        <v>1856</v>
      </c>
      <c r="G100" s="85" t="b">
        <v>0</v>
      </c>
      <c r="H100" s="85" t="b">
        <v>0</v>
      </c>
      <c r="I100" s="85" t="b">
        <v>0</v>
      </c>
      <c r="J100" s="85" t="b">
        <v>1</v>
      </c>
      <c r="K100" s="85" t="b">
        <v>0</v>
      </c>
      <c r="L100" s="85" t="b">
        <v>0</v>
      </c>
    </row>
    <row r="101" spans="1:12" ht="15">
      <c r="A101" s="85" t="s">
        <v>1747</v>
      </c>
      <c r="B101" s="85" t="s">
        <v>1748</v>
      </c>
      <c r="C101" s="85">
        <v>3</v>
      </c>
      <c r="D101" s="118">
        <v>0.0038233067068116923</v>
      </c>
      <c r="E101" s="118">
        <v>2.568592804221205</v>
      </c>
      <c r="F101" s="85" t="s">
        <v>1856</v>
      </c>
      <c r="G101" s="85" t="b">
        <v>0</v>
      </c>
      <c r="H101" s="85" t="b">
        <v>0</v>
      </c>
      <c r="I101" s="85" t="b">
        <v>0</v>
      </c>
      <c r="J101" s="85" t="b">
        <v>0</v>
      </c>
      <c r="K101" s="85" t="b">
        <v>0</v>
      </c>
      <c r="L101" s="85" t="b">
        <v>0</v>
      </c>
    </row>
    <row r="102" spans="1:12" ht="15">
      <c r="A102" s="85" t="s">
        <v>1334</v>
      </c>
      <c r="B102" s="85" t="s">
        <v>1749</v>
      </c>
      <c r="C102" s="85">
        <v>3</v>
      </c>
      <c r="D102" s="118">
        <v>0.0038233067068116923</v>
      </c>
      <c r="E102" s="118">
        <v>1.3644728215652804</v>
      </c>
      <c r="F102" s="85" t="s">
        <v>1856</v>
      </c>
      <c r="G102" s="85" t="b">
        <v>0</v>
      </c>
      <c r="H102" s="85" t="b">
        <v>0</v>
      </c>
      <c r="I102" s="85" t="b">
        <v>0</v>
      </c>
      <c r="J102" s="85" t="b">
        <v>0</v>
      </c>
      <c r="K102" s="85" t="b">
        <v>0</v>
      </c>
      <c r="L102" s="85" t="b">
        <v>0</v>
      </c>
    </row>
    <row r="103" spans="1:12" ht="15">
      <c r="A103" s="85" t="s">
        <v>1749</v>
      </c>
      <c r="B103" s="85" t="s">
        <v>1750</v>
      </c>
      <c r="C103" s="85">
        <v>3</v>
      </c>
      <c r="D103" s="118">
        <v>0.0038233067068116923</v>
      </c>
      <c r="E103" s="118">
        <v>2.568592804221205</v>
      </c>
      <c r="F103" s="85" t="s">
        <v>1856</v>
      </c>
      <c r="G103" s="85" t="b">
        <v>0</v>
      </c>
      <c r="H103" s="85" t="b">
        <v>0</v>
      </c>
      <c r="I103" s="85" t="b">
        <v>0</v>
      </c>
      <c r="J103" s="85" t="b">
        <v>0</v>
      </c>
      <c r="K103" s="85" t="b">
        <v>0</v>
      </c>
      <c r="L103" s="85" t="b">
        <v>0</v>
      </c>
    </row>
    <row r="104" spans="1:12" ht="15">
      <c r="A104" s="85" t="s">
        <v>1750</v>
      </c>
      <c r="B104" s="85" t="s">
        <v>1276</v>
      </c>
      <c r="C104" s="85">
        <v>3</v>
      </c>
      <c r="D104" s="118">
        <v>0.0038233067068116923</v>
      </c>
      <c r="E104" s="118">
        <v>1.5016460145905919</v>
      </c>
      <c r="F104" s="85" t="s">
        <v>1856</v>
      </c>
      <c r="G104" s="85" t="b">
        <v>0</v>
      </c>
      <c r="H104" s="85" t="b">
        <v>0</v>
      </c>
      <c r="I104" s="85" t="b">
        <v>0</v>
      </c>
      <c r="J104" s="85" t="b">
        <v>0</v>
      </c>
      <c r="K104" s="85" t="b">
        <v>0</v>
      </c>
      <c r="L104" s="85" t="b">
        <v>0</v>
      </c>
    </row>
    <row r="105" spans="1:12" ht="15">
      <c r="A105" s="85" t="s">
        <v>1282</v>
      </c>
      <c r="B105" s="85" t="s">
        <v>1335</v>
      </c>
      <c r="C105" s="85">
        <v>3</v>
      </c>
      <c r="D105" s="118">
        <v>0.0038233067068116923</v>
      </c>
      <c r="E105" s="118">
        <v>1.0835026198302673</v>
      </c>
      <c r="F105" s="85" t="s">
        <v>1856</v>
      </c>
      <c r="G105" s="85" t="b">
        <v>0</v>
      </c>
      <c r="H105" s="85" t="b">
        <v>0</v>
      </c>
      <c r="I105" s="85" t="b">
        <v>0</v>
      </c>
      <c r="J105" s="85" t="b">
        <v>0</v>
      </c>
      <c r="K105" s="85" t="b">
        <v>0</v>
      </c>
      <c r="L105" s="85" t="b">
        <v>0</v>
      </c>
    </row>
    <row r="106" spans="1:12" ht="15">
      <c r="A106" s="85" t="s">
        <v>1709</v>
      </c>
      <c r="B106" s="85" t="s">
        <v>1751</v>
      </c>
      <c r="C106" s="85">
        <v>3</v>
      </c>
      <c r="D106" s="118">
        <v>0.0038233067068116923</v>
      </c>
      <c r="E106" s="118">
        <v>2.443654067612905</v>
      </c>
      <c r="F106" s="85" t="s">
        <v>1856</v>
      </c>
      <c r="G106" s="85" t="b">
        <v>0</v>
      </c>
      <c r="H106" s="85" t="b">
        <v>0</v>
      </c>
      <c r="I106" s="85" t="b">
        <v>0</v>
      </c>
      <c r="J106" s="85" t="b">
        <v>0</v>
      </c>
      <c r="K106" s="85" t="b">
        <v>0</v>
      </c>
      <c r="L106" s="85" t="b">
        <v>0</v>
      </c>
    </row>
    <row r="107" spans="1:12" ht="15">
      <c r="A107" s="85" t="s">
        <v>1752</v>
      </c>
      <c r="B107" s="85" t="s">
        <v>1282</v>
      </c>
      <c r="C107" s="85">
        <v>3</v>
      </c>
      <c r="D107" s="118">
        <v>0.0038233067068116923</v>
      </c>
      <c r="E107" s="118">
        <v>1.8152651375625937</v>
      </c>
      <c r="F107" s="85" t="s">
        <v>1856</v>
      </c>
      <c r="G107" s="85" t="b">
        <v>0</v>
      </c>
      <c r="H107" s="85" t="b">
        <v>0</v>
      </c>
      <c r="I107" s="85" t="b">
        <v>0</v>
      </c>
      <c r="J107" s="85" t="b">
        <v>0</v>
      </c>
      <c r="K107" s="85" t="b">
        <v>0</v>
      </c>
      <c r="L107" s="85" t="b">
        <v>0</v>
      </c>
    </row>
    <row r="108" spans="1:12" ht="15">
      <c r="A108" s="85" t="s">
        <v>1333</v>
      </c>
      <c r="B108" s="85" t="s">
        <v>1276</v>
      </c>
      <c r="C108" s="85">
        <v>2</v>
      </c>
      <c r="D108" s="118">
        <v>0.0028380193465044803</v>
      </c>
      <c r="E108" s="118">
        <v>-0.054656486176695294</v>
      </c>
      <c r="F108" s="85" t="s">
        <v>1856</v>
      </c>
      <c r="G108" s="85" t="b">
        <v>0</v>
      </c>
      <c r="H108" s="85" t="b">
        <v>0</v>
      </c>
      <c r="I108" s="85" t="b">
        <v>0</v>
      </c>
      <c r="J108" s="85" t="b">
        <v>0</v>
      </c>
      <c r="K108" s="85" t="b">
        <v>0</v>
      </c>
      <c r="L108" s="85" t="b">
        <v>0</v>
      </c>
    </row>
    <row r="109" spans="1:12" ht="15">
      <c r="A109" s="85" t="s">
        <v>1334</v>
      </c>
      <c r="B109" s="85" t="s">
        <v>263</v>
      </c>
      <c r="C109" s="85">
        <v>2</v>
      </c>
      <c r="D109" s="118">
        <v>0.0028380193465044803</v>
      </c>
      <c r="E109" s="118">
        <v>1.3644728215652804</v>
      </c>
      <c r="F109" s="85" t="s">
        <v>1856</v>
      </c>
      <c r="G109" s="85" t="b">
        <v>0</v>
      </c>
      <c r="H109" s="85" t="b">
        <v>0</v>
      </c>
      <c r="I109" s="85" t="b">
        <v>0</v>
      </c>
      <c r="J109" s="85" t="b">
        <v>0</v>
      </c>
      <c r="K109" s="85" t="b">
        <v>0</v>
      </c>
      <c r="L109" s="85" t="b">
        <v>0</v>
      </c>
    </row>
    <row r="110" spans="1:12" ht="15">
      <c r="A110" s="85" t="s">
        <v>1334</v>
      </c>
      <c r="B110" s="85" t="s">
        <v>247</v>
      </c>
      <c r="C110" s="85">
        <v>2</v>
      </c>
      <c r="D110" s="118">
        <v>0.0028380193465044803</v>
      </c>
      <c r="E110" s="118">
        <v>1.3644728215652804</v>
      </c>
      <c r="F110" s="85" t="s">
        <v>1856</v>
      </c>
      <c r="G110" s="85" t="b">
        <v>0</v>
      </c>
      <c r="H110" s="85" t="b">
        <v>0</v>
      </c>
      <c r="I110" s="85" t="b">
        <v>0</v>
      </c>
      <c r="J110" s="85" t="b">
        <v>0</v>
      </c>
      <c r="K110" s="85" t="b">
        <v>0</v>
      </c>
      <c r="L110" s="85" t="b">
        <v>0</v>
      </c>
    </row>
    <row r="111" spans="1:12" ht="15">
      <c r="A111" s="85" t="s">
        <v>248</v>
      </c>
      <c r="B111" s="85" t="s">
        <v>1338</v>
      </c>
      <c r="C111" s="85">
        <v>2</v>
      </c>
      <c r="D111" s="118">
        <v>0.0028380193465044803</v>
      </c>
      <c r="E111" s="118">
        <v>2.346744054604849</v>
      </c>
      <c r="F111" s="85" t="s">
        <v>1856</v>
      </c>
      <c r="G111" s="85" t="b">
        <v>0</v>
      </c>
      <c r="H111" s="85" t="b">
        <v>0</v>
      </c>
      <c r="I111" s="85" t="b">
        <v>0</v>
      </c>
      <c r="J111" s="85" t="b">
        <v>0</v>
      </c>
      <c r="K111" s="85" t="b">
        <v>0</v>
      </c>
      <c r="L111" s="85" t="b">
        <v>0</v>
      </c>
    </row>
    <row r="112" spans="1:12" ht="15">
      <c r="A112" s="85" t="s">
        <v>1395</v>
      </c>
      <c r="B112" s="85" t="s">
        <v>1711</v>
      </c>
      <c r="C112" s="85">
        <v>2</v>
      </c>
      <c r="D112" s="118">
        <v>0.0028380193465044803</v>
      </c>
      <c r="E112" s="118">
        <v>2.1706527955491675</v>
      </c>
      <c r="F112" s="85" t="s">
        <v>1856</v>
      </c>
      <c r="G112" s="85" t="b">
        <v>0</v>
      </c>
      <c r="H112" s="85" t="b">
        <v>0</v>
      </c>
      <c r="I112" s="85" t="b">
        <v>0</v>
      </c>
      <c r="J112" s="85" t="b">
        <v>0</v>
      </c>
      <c r="K112" s="85" t="b">
        <v>0</v>
      </c>
      <c r="L112" s="85" t="b">
        <v>0</v>
      </c>
    </row>
    <row r="113" spans="1:12" ht="15">
      <c r="A113" s="85" t="s">
        <v>1411</v>
      </c>
      <c r="B113" s="85" t="s">
        <v>1410</v>
      </c>
      <c r="C113" s="85">
        <v>2</v>
      </c>
      <c r="D113" s="118">
        <v>0.0028380193465044803</v>
      </c>
      <c r="E113" s="118">
        <v>2.568592804221205</v>
      </c>
      <c r="F113" s="85" t="s">
        <v>1856</v>
      </c>
      <c r="G113" s="85" t="b">
        <v>0</v>
      </c>
      <c r="H113" s="85" t="b">
        <v>0</v>
      </c>
      <c r="I113" s="85" t="b">
        <v>0</v>
      </c>
      <c r="J113" s="85" t="b">
        <v>0</v>
      </c>
      <c r="K113" s="85" t="b">
        <v>0</v>
      </c>
      <c r="L113" s="85" t="b">
        <v>0</v>
      </c>
    </row>
    <row r="114" spans="1:12" ht="15">
      <c r="A114" s="85" t="s">
        <v>1410</v>
      </c>
      <c r="B114" s="85" t="s">
        <v>1412</v>
      </c>
      <c r="C114" s="85">
        <v>2</v>
      </c>
      <c r="D114" s="118">
        <v>0.0028380193465044803</v>
      </c>
      <c r="E114" s="118">
        <v>2.568592804221205</v>
      </c>
      <c r="F114" s="85" t="s">
        <v>1856</v>
      </c>
      <c r="G114" s="85" t="b">
        <v>0</v>
      </c>
      <c r="H114" s="85" t="b">
        <v>0</v>
      </c>
      <c r="I114" s="85" t="b">
        <v>0</v>
      </c>
      <c r="J114" s="85" t="b">
        <v>0</v>
      </c>
      <c r="K114" s="85" t="b">
        <v>0</v>
      </c>
      <c r="L114" s="85" t="b">
        <v>0</v>
      </c>
    </row>
    <row r="115" spans="1:12" ht="15">
      <c r="A115" s="85" t="s">
        <v>1412</v>
      </c>
      <c r="B115" s="85" t="s">
        <v>1408</v>
      </c>
      <c r="C115" s="85">
        <v>2</v>
      </c>
      <c r="D115" s="118">
        <v>0.0028380193465044803</v>
      </c>
      <c r="E115" s="118">
        <v>2.267562808557224</v>
      </c>
      <c r="F115" s="85" t="s">
        <v>1856</v>
      </c>
      <c r="G115" s="85" t="b">
        <v>0</v>
      </c>
      <c r="H115" s="85" t="b">
        <v>0</v>
      </c>
      <c r="I115" s="85" t="b">
        <v>0</v>
      </c>
      <c r="J115" s="85" t="b">
        <v>0</v>
      </c>
      <c r="K115" s="85" t="b">
        <v>0</v>
      </c>
      <c r="L115" s="85" t="b">
        <v>0</v>
      </c>
    </row>
    <row r="116" spans="1:12" ht="15">
      <c r="A116" s="85" t="s">
        <v>1409</v>
      </c>
      <c r="B116" s="85" t="s">
        <v>1413</v>
      </c>
      <c r="C116" s="85">
        <v>2</v>
      </c>
      <c r="D116" s="118">
        <v>0.0028380193465044803</v>
      </c>
      <c r="E116" s="118">
        <v>2.443654067612905</v>
      </c>
      <c r="F116" s="85" t="s">
        <v>1856</v>
      </c>
      <c r="G116" s="85" t="b">
        <v>0</v>
      </c>
      <c r="H116" s="85" t="b">
        <v>0</v>
      </c>
      <c r="I116" s="85" t="b">
        <v>0</v>
      </c>
      <c r="J116" s="85" t="b">
        <v>0</v>
      </c>
      <c r="K116" s="85" t="b">
        <v>0</v>
      </c>
      <c r="L116" s="85" t="b">
        <v>0</v>
      </c>
    </row>
    <row r="117" spans="1:12" ht="15">
      <c r="A117" s="85" t="s">
        <v>1413</v>
      </c>
      <c r="B117" s="85" t="s">
        <v>1414</v>
      </c>
      <c r="C117" s="85">
        <v>2</v>
      </c>
      <c r="D117" s="118">
        <v>0.0028380193465044803</v>
      </c>
      <c r="E117" s="118">
        <v>2.7446840632768863</v>
      </c>
      <c r="F117" s="85" t="s">
        <v>1856</v>
      </c>
      <c r="G117" s="85" t="b">
        <v>0</v>
      </c>
      <c r="H117" s="85" t="b">
        <v>0</v>
      </c>
      <c r="I117" s="85" t="b">
        <v>0</v>
      </c>
      <c r="J117" s="85" t="b">
        <v>0</v>
      </c>
      <c r="K117" s="85" t="b">
        <v>0</v>
      </c>
      <c r="L117" s="85" t="b">
        <v>0</v>
      </c>
    </row>
    <row r="118" spans="1:12" ht="15">
      <c r="A118" s="85" t="s">
        <v>1414</v>
      </c>
      <c r="B118" s="85" t="s">
        <v>1408</v>
      </c>
      <c r="C118" s="85">
        <v>2</v>
      </c>
      <c r="D118" s="118">
        <v>0.0028380193465044803</v>
      </c>
      <c r="E118" s="118">
        <v>2.267562808557224</v>
      </c>
      <c r="F118" s="85" t="s">
        <v>1856</v>
      </c>
      <c r="G118" s="85" t="b">
        <v>0</v>
      </c>
      <c r="H118" s="85" t="b">
        <v>0</v>
      </c>
      <c r="I118" s="85" t="b">
        <v>0</v>
      </c>
      <c r="J118" s="85" t="b">
        <v>0</v>
      </c>
      <c r="K118" s="85" t="b">
        <v>0</v>
      </c>
      <c r="L118" s="85" t="b">
        <v>0</v>
      </c>
    </row>
    <row r="119" spans="1:12" ht="15">
      <c r="A119" s="85" t="s">
        <v>1409</v>
      </c>
      <c r="B119" s="85" t="s">
        <v>1415</v>
      </c>
      <c r="C119" s="85">
        <v>2</v>
      </c>
      <c r="D119" s="118">
        <v>0.0028380193465044803</v>
      </c>
      <c r="E119" s="118">
        <v>2.443654067612905</v>
      </c>
      <c r="F119" s="85" t="s">
        <v>1856</v>
      </c>
      <c r="G119" s="85" t="b">
        <v>0</v>
      </c>
      <c r="H119" s="85" t="b">
        <v>0</v>
      </c>
      <c r="I119" s="85" t="b">
        <v>0</v>
      </c>
      <c r="J119" s="85" t="b">
        <v>0</v>
      </c>
      <c r="K119" s="85" t="b">
        <v>0</v>
      </c>
      <c r="L119" s="85" t="b">
        <v>0</v>
      </c>
    </row>
    <row r="120" spans="1:12" ht="15">
      <c r="A120" s="85" t="s">
        <v>1415</v>
      </c>
      <c r="B120" s="85" t="s">
        <v>1416</v>
      </c>
      <c r="C120" s="85">
        <v>2</v>
      </c>
      <c r="D120" s="118">
        <v>0.0028380193465044803</v>
      </c>
      <c r="E120" s="118">
        <v>2.7446840632768863</v>
      </c>
      <c r="F120" s="85" t="s">
        <v>1856</v>
      </c>
      <c r="G120" s="85" t="b">
        <v>0</v>
      </c>
      <c r="H120" s="85" t="b">
        <v>0</v>
      </c>
      <c r="I120" s="85" t="b">
        <v>0</v>
      </c>
      <c r="J120" s="85" t="b">
        <v>0</v>
      </c>
      <c r="K120" s="85" t="b">
        <v>0</v>
      </c>
      <c r="L120" s="85" t="b">
        <v>0</v>
      </c>
    </row>
    <row r="121" spans="1:12" ht="15">
      <c r="A121" s="85" t="s">
        <v>1416</v>
      </c>
      <c r="B121" s="85" t="s">
        <v>1417</v>
      </c>
      <c r="C121" s="85">
        <v>2</v>
      </c>
      <c r="D121" s="118">
        <v>0.0028380193465044803</v>
      </c>
      <c r="E121" s="118">
        <v>2.7446840632768863</v>
      </c>
      <c r="F121" s="85" t="s">
        <v>1856</v>
      </c>
      <c r="G121" s="85" t="b">
        <v>0</v>
      </c>
      <c r="H121" s="85" t="b">
        <v>0</v>
      </c>
      <c r="I121" s="85" t="b">
        <v>0</v>
      </c>
      <c r="J121" s="85" t="b">
        <v>0</v>
      </c>
      <c r="K121" s="85" t="b">
        <v>0</v>
      </c>
      <c r="L121" s="85" t="b">
        <v>0</v>
      </c>
    </row>
    <row r="122" spans="1:12" ht="15">
      <c r="A122" s="85" t="s">
        <v>1417</v>
      </c>
      <c r="B122" s="85" t="s">
        <v>1758</v>
      </c>
      <c r="C122" s="85">
        <v>2</v>
      </c>
      <c r="D122" s="118">
        <v>0.0028380193465044803</v>
      </c>
      <c r="E122" s="118">
        <v>2.7446840632768863</v>
      </c>
      <c r="F122" s="85" t="s">
        <v>1856</v>
      </c>
      <c r="G122" s="85" t="b">
        <v>0</v>
      </c>
      <c r="H122" s="85" t="b">
        <v>0</v>
      </c>
      <c r="I122" s="85" t="b">
        <v>0</v>
      </c>
      <c r="J122" s="85" t="b">
        <v>0</v>
      </c>
      <c r="K122" s="85" t="b">
        <v>0</v>
      </c>
      <c r="L122" s="85" t="b">
        <v>0</v>
      </c>
    </row>
    <row r="123" spans="1:12" ht="15">
      <c r="A123" s="85" t="s">
        <v>1758</v>
      </c>
      <c r="B123" s="85" t="s">
        <v>1759</v>
      </c>
      <c r="C123" s="85">
        <v>2</v>
      </c>
      <c r="D123" s="118">
        <v>0.0028380193465044803</v>
      </c>
      <c r="E123" s="118">
        <v>2.7446840632768863</v>
      </c>
      <c r="F123" s="85" t="s">
        <v>1856</v>
      </c>
      <c r="G123" s="85" t="b">
        <v>0</v>
      </c>
      <c r="H123" s="85" t="b">
        <v>0</v>
      </c>
      <c r="I123" s="85" t="b">
        <v>0</v>
      </c>
      <c r="J123" s="85" t="b">
        <v>0</v>
      </c>
      <c r="K123" s="85" t="b">
        <v>0</v>
      </c>
      <c r="L123" s="85" t="b">
        <v>0</v>
      </c>
    </row>
    <row r="124" spans="1:12" ht="15">
      <c r="A124" s="85" t="s">
        <v>1759</v>
      </c>
      <c r="B124" s="85" t="s">
        <v>1362</v>
      </c>
      <c r="C124" s="85">
        <v>2</v>
      </c>
      <c r="D124" s="118">
        <v>0.0028380193465044803</v>
      </c>
      <c r="E124" s="118">
        <v>2.267562808557224</v>
      </c>
      <c r="F124" s="85" t="s">
        <v>1856</v>
      </c>
      <c r="G124" s="85" t="b">
        <v>0</v>
      </c>
      <c r="H124" s="85" t="b">
        <v>0</v>
      </c>
      <c r="I124" s="85" t="b">
        <v>0</v>
      </c>
      <c r="J124" s="85" t="b">
        <v>0</v>
      </c>
      <c r="K124" s="85" t="b">
        <v>0</v>
      </c>
      <c r="L124" s="85" t="b">
        <v>0</v>
      </c>
    </row>
    <row r="125" spans="1:12" ht="15">
      <c r="A125" s="85" t="s">
        <v>1760</v>
      </c>
      <c r="B125" s="85" t="s">
        <v>1761</v>
      </c>
      <c r="C125" s="85">
        <v>2</v>
      </c>
      <c r="D125" s="118">
        <v>0.0028380193465044803</v>
      </c>
      <c r="E125" s="118">
        <v>2.7446840632768863</v>
      </c>
      <c r="F125" s="85" t="s">
        <v>1856</v>
      </c>
      <c r="G125" s="85" t="b">
        <v>0</v>
      </c>
      <c r="H125" s="85" t="b">
        <v>0</v>
      </c>
      <c r="I125" s="85" t="b">
        <v>0</v>
      </c>
      <c r="J125" s="85" t="b">
        <v>0</v>
      </c>
      <c r="K125" s="85" t="b">
        <v>0</v>
      </c>
      <c r="L125" s="85" t="b">
        <v>0</v>
      </c>
    </row>
    <row r="126" spans="1:12" ht="15">
      <c r="A126" s="85" t="s">
        <v>1761</v>
      </c>
      <c r="B126" s="85" t="s">
        <v>1762</v>
      </c>
      <c r="C126" s="85">
        <v>2</v>
      </c>
      <c r="D126" s="118">
        <v>0.0028380193465044803</v>
      </c>
      <c r="E126" s="118">
        <v>2.7446840632768863</v>
      </c>
      <c r="F126" s="85" t="s">
        <v>1856</v>
      </c>
      <c r="G126" s="85" t="b">
        <v>0</v>
      </c>
      <c r="H126" s="85" t="b">
        <v>0</v>
      </c>
      <c r="I126" s="85" t="b">
        <v>0</v>
      </c>
      <c r="J126" s="85" t="b">
        <v>0</v>
      </c>
      <c r="K126" s="85" t="b">
        <v>0</v>
      </c>
      <c r="L126" s="85" t="b">
        <v>0</v>
      </c>
    </row>
    <row r="127" spans="1:12" ht="15">
      <c r="A127" s="85" t="s">
        <v>1762</v>
      </c>
      <c r="B127" s="85" t="s">
        <v>1763</v>
      </c>
      <c r="C127" s="85">
        <v>2</v>
      </c>
      <c r="D127" s="118">
        <v>0.0028380193465044803</v>
      </c>
      <c r="E127" s="118">
        <v>2.7446840632768863</v>
      </c>
      <c r="F127" s="85" t="s">
        <v>1856</v>
      </c>
      <c r="G127" s="85" t="b">
        <v>0</v>
      </c>
      <c r="H127" s="85" t="b">
        <v>0</v>
      </c>
      <c r="I127" s="85" t="b">
        <v>0</v>
      </c>
      <c r="J127" s="85" t="b">
        <v>0</v>
      </c>
      <c r="K127" s="85" t="b">
        <v>0</v>
      </c>
      <c r="L127" s="85" t="b">
        <v>0</v>
      </c>
    </row>
    <row r="128" spans="1:12" ht="15">
      <c r="A128" s="85" t="s">
        <v>1763</v>
      </c>
      <c r="B128" s="85" t="s">
        <v>1764</v>
      </c>
      <c r="C128" s="85">
        <v>2</v>
      </c>
      <c r="D128" s="118">
        <v>0.0028380193465044803</v>
      </c>
      <c r="E128" s="118">
        <v>2.7446840632768863</v>
      </c>
      <c r="F128" s="85" t="s">
        <v>1856</v>
      </c>
      <c r="G128" s="85" t="b">
        <v>0</v>
      </c>
      <c r="H128" s="85" t="b">
        <v>0</v>
      </c>
      <c r="I128" s="85" t="b">
        <v>0</v>
      </c>
      <c r="J128" s="85" t="b">
        <v>0</v>
      </c>
      <c r="K128" s="85" t="b">
        <v>0</v>
      </c>
      <c r="L128" s="85" t="b">
        <v>0</v>
      </c>
    </row>
    <row r="129" spans="1:12" ht="15">
      <c r="A129" s="85" t="s">
        <v>1764</v>
      </c>
      <c r="B129" s="85" t="s">
        <v>1765</v>
      </c>
      <c r="C129" s="85">
        <v>2</v>
      </c>
      <c r="D129" s="118">
        <v>0.0028380193465044803</v>
      </c>
      <c r="E129" s="118">
        <v>2.7446840632768863</v>
      </c>
      <c r="F129" s="85" t="s">
        <v>1856</v>
      </c>
      <c r="G129" s="85" t="b">
        <v>0</v>
      </c>
      <c r="H129" s="85" t="b">
        <v>0</v>
      </c>
      <c r="I129" s="85" t="b">
        <v>0</v>
      </c>
      <c r="J129" s="85" t="b">
        <v>0</v>
      </c>
      <c r="K129" s="85" t="b">
        <v>0</v>
      </c>
      <c r="L129" s="85" t="b">
        <v>0</v>
      </c>
    </row>
    <row r="130" spans="1:12" ht="15">
      <c r="A130" s="85" t="s">
        <v>1765</v>
      </c>
      <c r="B130" s="85" t="s">
        <v>1766</v>
      </c>
      <c r="C130" s="85">
        <v>2</v>
      </c>
      <c r="D130" s="118">
        <v>0.0028380193465044803</v>
      </c>
      <c r="E130" s="118">
        <v>2.7446840632768863</v>
      </c>
      <c r="F130" s="85" t="s">
        <v>1856</v>
      </c>
      <c r="G130" s="85" t="b">
        <v>0</v>
      </c>
      <c r="H130" s="85" t="b">
        <v>0</v>
      </c>
      <c r="I130" s="85" t="b">
        <v>0</v>
      </c>
      <c r="J130" s="85" t="b">
        <v>0</v>
      </c>
      <c r="K130" s="85" t="b">
        <v>0</v>
      </c>
      <c r="L130" s="85" t="b">
        <v>0</v>
      </c>
    </row>
    <row r="131" spans="1:12" ht="15">
      <c r="A131" s="85" t="s">
        <v>1766</v>
      </c>
      <c r="B131" s="85" t="s">
        <v>1333</v>
      </c>
      <c r="C131" s="85">
        <v>2</v>
      </c>
      <c r="D131" s="118">
        <v>0.0028380193465044803</v>
      </c>
      <c r="E131" s="118">
        <v>1.101231386790699</v>
      </c>
      <c r="F131" s="85" t="s">
        <v>1856</v>
      </c>
      <c r="G131" s="85" t="b">
        <v>0</v>
      </c>
      <c r="H131" s="85" t="b">
        <v>0</v>
      </c>
      <c r="I131" s="85" t="b">
        <v>0</v>
      </c>
      <c r="J131" s="85" t="b">
        <v>0</v>
      </c>
      <c r="K131" s="85" t="b">
        <v>0</v>
      </c>
      <c r="L131" s="85" t="b">
        <v>0</v>
      </c>
    </row>
    <row r="132" spans="1:12" ht="15">
      <c r="A132" s="85" t="s">
        <v>224</v>
      </c>
      <c r="B132" s="85" t="s">
        <v>1363</v>
      </c>
      <c r="C132" s="85">
        <v>2</v>
      </c>
      <c r="D132" s="118">
        <v>0.0028380193465044803</v>
      </c>
      <c r="E132" s="118">
        <v>2.346744054604849</v>
      </c>
      <c r="F132" s="85" t="s">
        <v>1856</v>
      </c>
      <c r="G132" s="85" t="b">
        <v>0</v>
      </c>
      <c r="H132" s="85" t="b">
        <v>0</v>
      </c>
      <c r="I132" s="85" t="b">
        <v>0</v>
      </c>
      <c r="J132" s="85" t="b">
        <v>0</v>
      </c>
      <c r="K132" s="85" t="b">
        <v>0</v>
      </c>
      <c r="L132" s="85" t="b">
        <v>0</v>
      </c>
    </row>
    <row r="133" spans="1:12" ht="15">
      <c r="A133" s="85" t="s">
        <v>1767</v>
      </c>
      <c r="B133" s="85" t="s">
        <v>1768</v>
      </c>
      <c r="C133" s="85">
        <v>2</v>
      </c>
      <c r="D133" s="118">
        <v>0.0028380193465044803</v>
      </c>
      <c r="E133" s="118">
        <v>2.7446840632768863</v>
      </c>
      <c r="F133" s="85" t="s">
        <v>1856</v>
      </c>
      <c r="G133" s="85" t="b">
        <v>0</v>
      </c>
      <c r="H133" s="85" t="b">
        <v>0</v>
      </c>
      <c r="I133" s="85" t="b">
        <v>0</v>
      </c>
      <c r="J133" s="85" t="b">
        <v>1</v>
      </c>
      <c r="K133" s="85" t="b">
        <v>0</v>
      </c>
      <c r="L133" s="85" t="b">
        <v>0</v>
      </c>
    </row>
    <row r="134" spans="1:12" ht="15">
      <c r="A134" s="85" t="s">
        <v>1768</v>
      </c>
      <c r="B134" s="85" t="s">
        <v>1769</v>
      </c>
      <c r="C134" s="85">
        <v>2</v>
      </c>
      <c r="D134" s="118">
        <v>0.0028380193465044803</v>
      </c>
      <c r="E134" s="118">
        <v>2.7446840632768863</v>
      </c>
      <c r="F134" s="85" t="s">
        <v>1856</v>
      </c>
      <c r="G134" s="85" t="b">
        <v>1</v>
      </c>
      <c r="H134" s="85" t="b">
        <v>0</v>
      </c>
      <c r="I134" s="85" t="b">
        <v>0</v>
      </c>
      <c r="J134" s="85" t="b">
        <v>0</v>
      </c>
      <c r="K134" s="85" t="b">
        <v>0</v>
      </c>
      <c r="L134" s="85" t="b">
        <v>0</v>
      </c>
    </row>
    <row r="135" spans="1:12" ht="15">
      <c r="A135" s="85" t="s">
        <v>1769</v>
      </c>
      <c r="B135" s="85" t="s">
        <v>1408</v>
      </c>
      <c r="C135" s="85">
        <v>2</v>
      </c>
      <c r="D135" s="118">
        <v>0.0028380193465044803</v>
      </c>
      <c r="E135" s="118">
        <v>2.267562808557224</v>
      </c>
      <c r="F135" s="85" t="s">
        <v>1856</v>
      </c>
      <c r="G135" s="85" t="b">
        <v>0</v>
      </c>
      <c r="H135" s="85" t="b">
        <v>0</v>
      </c>
      <c r="I135" s="85" t="b">
        <v>0</v>
      </c>
      <c r="J135" s="85" t="b">
        <v>0</v>
      </c>
      <c r="K135" s="85" t="b">
        <v>0</v>
      </c>
      <c r="L135" s="85" t="b">
        <v>0</v>
      </c>
    </row>
    <row r="136" spans="1:12" ht="15">
      <c r="A136" s="85" t="s">
        <v>1408</v>
      </c>
      <c r="B136" s="85" t="s">
        <v>1770</v>
      </c>
      <c r="C136" s="85">
        <v>2</v>
      </c>
      <c r="D136" s="118">
        <v>0.0028380193465044803</v>
      </c>
      <c r="E136" s="118">
        <v>2.267562808557224</v>
      </c>
      <c r="F136" s="85" t="s">
        <v>1856</v>
      </c>
      <c r="G136" s="85" t="b">
        <v>0</v>
      </c>
      <c r="H136" s="85" t="b">
        <v>0</v>
      </c>
      <c r="I136" s="85" t="b">
        <v>0</v>
      </c>
      <c r="J136" s="85" t="b">
        <v>0</v>
      </c>
      <c r="K136" s="85" t="b">
        <v>0</v>
      </c>
      <c r="L136" s="85" t="b">
        <v>0</v>
      </c>
    </row>
    <row r="137" spans="1:12" ht="15">
      <c r="A137" s="85" t="s">
        <v>1770</v>
      </c>
      <c r="B137" s="85" t="s">
        <v>1771</v>
      </c>
      <c r="C137" s="85">
        <v>2</v>
      </c>
      <c r="D137" s="118">
        <v>0.0028380193465044803</v>
      </c>
      <c r="E137" s="118">
        <v>2.7446840632768863</v>
      </c>
      <c r="F137" s="85" t="s">
        <v>1856</v>
      </c>
      <c r="G137" s="85" t="b">
        <v>0</v>
      </c>
      <c r="H137" s="85" t="b">
        <v>0</v>
      </c>
      <c r="I137" s="85" t="b">
        <v>0</v>
      </c>
      <c r="J137" s="85" t="b">
        <v>0</v>
      </c>
      <c r="K137" s="85" t="b">
        <v>0</v>
      </c>
      <c r="L137" s="85" t="b">
        <v>0</v>
      </c>
    </row>
    <row r="138" spans="1:12" ht="15">
      <c r="A138" s="85" t="s">
        <v>1771</v>
      </c>
      <c r="B138" s="85" t="s">
        <v>1772</v>
      </c>
      <c r="C138" s="85">
        <v>2</v>
      </c>
      <c r="D138" s="118">
        <v>0.0028380193465044803</v>
      </c>
      <c r="E138" s="118">
        <v>2.7446840632768863</v>
      </c>
      <c r="F138" s="85" t="s">
        <v>1856</v>
      </c>
      <c r="G138" s="85" t="b">
        <v>0</v>
      </c>
      <c r="H138" s="85" t="b">
        <v>0</v>
      </c>
      <c r="I138" s="85" t="b">
        <v>0</v>
      </c>
      <c r="J138" s="85" t="b">
        <v>0</v>
      </c>
      <c r="K138" s="85" t="b">
        <v>0</v>
      </c>
      <c r="L138" s="85" t="b">
        <v>0</v>
      </c>
    </row>
    <row r="139" spans="1:12" ht="15">
      <c r="A139" s="85" t="s">
        <v>1772</v>
      </c>
      <c r="B139" s="85" t="s">
        <v>1717</v>
      </c>
      <c r="C139" s="85">
        <v>2</v>
      </c>
      <c r="D139" s="118">
        <v>0.0028380193465044803</v>
      </c>
      <c r="E139" s="118">
        <v>2.568592804221205</v>
      </c>
      <c r="F139" s="85" t="s">
        <v>1856</v>
      </c>
      <c r="G139" s="85" t="b">
        <v>0</v>
      </c>
      <c r="H139" s="85" t="b">
        <v>0</v>
      </c>
      <c r="I139" s="85" t="b">
        <v>0</v>
      </c>
      <c r="J139" s="85" t="b">
        <v>0</v>
      </c>
      <c r="K139" s="85" t="b">
        <v>0</v>
      </c>
      <c r="L139" s="85" t="b">
        <v>0</v>
      </c>
    </row>
    <row r="140" spans="1:12" ht="15">
      <c r="A140" s="85" t="s">
        <v>1717</v>
      </c>
      <c r="B140" s="85" t="s">
        <v>1773</v>
      </c>
      <c r="C140" s="85">
        <v>2</v>
      </c>
      <c r="D140" s="118">
        <v>0.0028380193465044803</v>
      </c>
      <c r="E140" s="118">
        <v>2.568592804221205</v>
      </c>
      <c r="F140" s="85" t="s">
        <v>1856</v>
      </c>
      <c r="G140" s="85" t="b">
        <v>0</v>
      </c>
      <c r="H140" s="85" t="b">
        <v>0</v>
      </c>
      <c r="I140" s="85" t="b">
        <v>0</v>
      </c>
      <c r="J140" s="85" t="b">
        <v>0</v>
      </c>
      <c r="K140" s="85" t="b">
        <v>0</v>
      </c>
      <c r="L140" s="85" t="b">
        <v>0</v>
      </c>
    </row>
    <row r="141" spans="1:12" ht="15">
      <c r="A141" s="85" t="s">
        <v>1773</v>
      </c>
      <c r="B141" s="85" t="s">
        <v>1774</v>
      </c>
      <c r="C141" s="85">
        <v>2</v>
      </c>
      <c r="D141" s="118">
        <v>0.0028380193465044803</v>
      </c>
      <c r="E141" s="118">
        <v>2.7446840632768863</v>
      </c>
      <c r="F141" s="85" t="s">
        <v>1856</v>
      </c>
      <c r="G141" s="85" t="b">
        <v>0</v>
      </c>
      <c r="H141" s="85" t="b">
        <v>0</v>
      </c>
      <c r="I141" s="85" t="b">
        <v>0</v>
      </c>
      <c r="J141" s="85" t="b">
        <v>0</v>
      </c>
      <c r="K141" s="85" t="b">
        <v>0</v>
      </c>
      <c r="L141" s="85" t="b">
        <v>0</v>
      </c>
    </row>
    <row r="142" spans="1:12" ht="15">
      <c r="A142" s="85" t="s">
        <v>1774</v>
      </c>
      <c r="B142" s="85" t="s">
        <v>1718</v>
      </c>
      <c r="C142" s="85">
        <v>2</v>
      </c>
      <c r="D142" s="118">
        <v>0.0028380193465044803</v>
      </c>
      <c r="E142" s="118">
        <v>2.568592804221205</v>
      </c>
      <c r="F142" s="85" t="s">
        <v>1856</v>
      </c>
      <c r="G142" s="85" t="b">
        <v>0</v>
      </c>
      <c r="H142" s="85" t="b">
        <v>0</v>
      </c>
      <c r="I142" s="85" t="b">
        <v>0</v>
      </c>
      <c r="J142" s="85" t="b">
        <v>0</v>
      </c>
      <c r="K142" s="85" t="b">
        <v>0</v>
      </c>
      <c r="L142" s="85" t="b">
        <v>0</v>
      </c>
    </row>
    <row r="143" spans="1:12" ht="15">
      <c r="A143" s="85" t="s">
        <v>1718</v>
      </c>
      <c r="B143" s="85" t="s">
        <v>1775</v>
      </c>
      <c r="C143" s="85">
        <v>2</v>
      </c>
      <c r="D143" s="118">
        <v>0.0028380193465044803</v>
      </c>
      <c r="E143" s="118">
        <v>2.568592804221205</v>
      </c>
      <c r="F143" s="85" t="s">
        <v>1856</v>
      </c>
      <c r="G143" s="85" t="b">
        <v>0</v>
      </c>
      <c r="H143" s="85" t="b">
        <v>0</v>
      </c>
      <c r="I143" s="85" t="b">
        <v>0</v>
      </c>
      <c r="J143" s="85" t="b">
        <v>0</v>
      </c>
      <c r="K143" s="85" t="b">
        <v>0</v>
      </c>
      <c r="L143" s="85" t="b">
        <v>0</v>
      </c>
    </row>
    <row r="144" spans="1:12" ht="15">
      <c r="A144" s="85" t="s">
        <v>1775</v>
      </c>
      <c r="B144" s="85" t="s">
        <v>1333</v>
      </c>
      <c r="C144" s="85">
        <v>2</v>
      </c>
      <c r="D144" s="118">
        <v>0.0028380193465044803</v>
      </c>
      <c r="E144" s="118">
        <v>1.101231386790699</v>
      </c>
      <c r="F144" s="85" t="s">
        <v>1856</v>
      </c>
      <c r="G144" s="85" t="b">
        <v>0</v>
      </c>
      <c r="H144" s="85" t="b">
        <v>0</v>
      </c>
      <c r="I144" s="85" t="b">
        <v>0</v>
      </c>
      <c r="J144" s="85" t="b">
        <v>0</v>
      </c>
      <c r="K144" s="85" t="b">
        <v>0</v>
      </c>
      <c r="L144" s="85" t="b">
        <v>0</v>
      </c>
    </row>
    <row r="145" spans="1:12" ht="15">
      <c r="A145" s="85" t="s">
        <v>1333</v>
      </c>
      <c r="B145" s="85" t="s">
        <v>1776</v>
      </c>
      <c r="C145" s="85">
        <v>2</v>
      </c>
      <c r="D145" s="118">
        <v>0.0028380193465044803</v>
      </c>
      <c r="E145" s="118">
        <v>1.1883815625095993</v>
      </c>
      <c r="F145" s="85" t="s">
        <v>1856</v>
      </c>
      <c r="G145" s="85" t="b">
        <v>0</v>
      </c>
      <c r="H145" s="85" t="b">
        <v>0</v>
      </c>
      <c r="I145" s="85" t="b">
        <v>0</v>
      </c>
      <c r="J145" s="85" t="b">
        <v>0</v>
      </c>
      <c r="K145" s="85" t="b">
        <v>0</v>
      </c>
      <c r="L145" s="85" t="b">
        <v>0</v>
      </c>
    </row>
    <row r="146" spans="1:12" ht="15">
      <c r="A146" s="85" t="s">
        <v>1776</v>
      </c>
      <c r="B146" s="85" t="s">
        <v>1362</v>
      </c>
      <c r="C146" s="85">
        <v>2</v>
      </c>
      <c r="D146" s="118">
        <v>0.0028380193465044803</v>
      </c>
      <c r="E146" s="118">
        <v>2.267562808557224</v>
      </c>
      <c r="F146" s="85" t="s">
        <v>1856</v>
      </c>
      <c r="G146" s="85" t="b">
        <v>0</v>
      </c>
      <c r="H146" s="85" t="b">
        <v>0</v>
      </c>
      <c r="I146" s="85" t="b">
        <v>0</v>
      </c>
      <c r="J146" s="85" t="b">
        <v>0</v>
      </c>
      <c r="K146" s="85" t="b">
        <v>0</v>
      </c>
      <c r="L146" s="85" t="b">
        <v>0</v>
      </c>
    </row>
    <row r="147" spans="1:12" ht="15">
      <c r="A147" s="85" t="s">
        <v>1362</v>
      </c>
      <c r="B147" s="85" t="s">
        <v>1712</v>
      </c>
      <c r="C147" s="85">
        <v>2</v>
      </c>
      <c r="D147" s="118">
        <v>0.0028380193465044803</v>
      </c>
      <c r="E147" s="118">
        <v>2.091471549501543</v>
      </c>
      <c r="F147" s="85" t="s">
        <v>1856</v>
      </c>
      <c r="G147" s="85" t="b">
        <v>0</v>
      </c>
      <c r="H147" s="85" t="b">
        <v>0</v>
      </c>
      <c r="I147" s="85" t="b">
        <v>0</v>
      </c>
      <c r="J147" s="85" t="b">
        <v>0</v>
      </c>
      <c r="K147" s="85" t="b">
        <v>0</v>
      </c>
      <c r="L147" s="85" t="b">
        <v>0</v>
      </c>
    </row>
    <row r="148" spans="1:12" ht="15">
      <c r="A148" s="85" t="s">
        <v>1777</v>
      </c>
      <c r="B148" s="85" t="s">
        <v>1778</v>
      </c>
      <c r="C148" s="85">
        <v>2</v>
      </c>
      <c r="D148" s="118">
        <v>0.0028380193465044803</v>
      </c>
      <c r="E148" s="118">
        <v>2.7446840632768863</v>
      </c>
      <c r="F148" s="85" t="s">
        <v>1856</v>
      </c>
      <c r="G148" s="85" t="b">
        <v>0</v>
      </c>
      <c r="H148" s="85" t="b">
        <v>0</v>
      </c>
      <c r="I148" s="85" t="b">
        <v>0</v>
      </c>
      <c r="J148" s="85" t="b">
        <v>0</v>
      </c>
      <c r="K148" s="85" t="b">
        <v>0</v>
      </c>
      <c r="L148" s="85" t="b">
        <v>0</v>
      </c>
    </row>
    <row r="149" spans="1:12" ht="15">
      <c r="A149" s="85" t="s">
        <v>1778</v>
      </c>
      <c r="B149" s="85" t="s">
        <v>1362</v>
      </c>
      <c r="C149" s="85">
        <v>2</v>
      </c>
      <c r="D149" s="118">
        <v>0.0028380193465044803</v>
      </c>
      <c r="E149" s="118">
        <v>2.267562808557224</v>
      </c>
      <c r="F149" s="85" t="s">
        <v>1856</v>
      </c>
      <c r="G149" s="85" t="b">
        <v>0</v>
      </c>
      <c r="H149" s="85" t="b">
        <v>0</v>
      </c>
      <c r="I149" s="85" t="b">
        <v>0</v>
      </c>
      <c r="J149" s="85" t="b">
        <v>0</v>
      </c>
      <c r="K149" s="85" t="b">
        <v>0</v>
      </c>
      <c r="L149" s="85" t="b">
        <v>0</v>
      </c>
    </row>
    <row r="150" spans="1:12" ht="15">
      <c r="A150" s="85" t="s">
        <v>1362</v>
      </c>
      <c r="B150" s="85" t="s">
        <v>1361</v>
      </c>
      <c r="C150" s="85">
        <v>2</v>
      </c>
      <c r="D150" s="118">
        <v>0.0028380193465044803</v>
      </c>
      <c r="E150" s="118">
        <v>1.8696227998851864</v>
      </c>
      <c r="F150" s="85" t="s">
        <v>1856</v>
      </c>
      <c r="G150" s="85" t="b">
        <v>0</v>
      </c>
      <c r="H150" s="85" t="b">
        <v>0</v>
      </c>
      <c r="I150" s="85" t="b">
        <v>0</v>
      </c>
      <c r="J150" s="85" t="b">
        <v>0</v>
      </c>
      <c r="K150" s="85" t="b">
        <v>0</v>
      </c>
      <c r="L150" s="85" t="b">
        <v>0</v>
      </c>
    </row>
    <row r="151" spans="1:12" ht="15">
      <c r="A151" s="85" t="s">
        <v>1361</v>
      </c>
      <c r="B151" s="85" t="s">
        <v>1779</v>
      </c>
      <c r="C151" s="85">
        <v>2</v>
      </c>
      <c r="D151" s="118">
        <v>0.0028380193465044803</v>
      </c>
      <c r="E151" s="118">
        <v>2.267562808557224</v>
      </c>
      <c r="F151" s="85" t="s">
        <v>1856</v>
      </c>
      <c r="G151" s="85" t="b">
        <v>0</v>
      </c>
      <c r="H151" s="85" t="b">
        <v>0</v>
      </c>
      <c r="I151" s="85" t="b">
        <v>0</v>
      </c>
      <c r="J151" s="85" t="b">
        <v>0</v>
      </c>
      <c r="K151" s="85" t="b">
        <v>0</v>
      </c>
      <c r="L151" s="85" t="b">
        <v>0</v>
      </c>
    </row>
    <row r="152" spans="1:12" ht="15">
      <c r="A152" s="85" t="s">
        <v>1779</v>
      </c>
      <c r="B152" s="85" t="s">
        <v>1780</v>
      </c>
      <c r="C152" s="85">
        <v>2</v>
      </c>
      <c r="D152" s="118">
        <v>0.0028380193465044803</v>
      </c>
      <c r="E152" s="118">
        <v>2.7446840632768863</v>
      </c>
      <c r="F152" s="85" t="s">
        <v>1856</v>
      </c>
      <c r="G152" s="85" t="b">
        <v>0</v>
      </c>
      <c r="H152" s="85" t="b">
        <v>0</v>
      </c>
      <c r="I152" s="85" t="b">
        <v>0</v>
      </c>
      <c r="J152" s="85" t="b">
        <v>0</v>
      </c>
      <c r="K152" s="85" t="b">
        <v>0</v>
      </c>
      <c r="L152" s="85" t="b">
        <v>0</v>
      </c>
    </row>
    <row r="153" spans="1:12" ht="15">
      <c r="A153" s="85" t="s">
        <v>1780</v>
      </c>
      <c r="B153" s="85" t="s">
        <v>1781</v>
      </c>
      <c r="C153" s="85">
        <v>2</v>
      </c>
      <c r="D153" s="118">
        <v>0.0028380193465044803</v>
      </c>
      <c r="E153" s="118">
        <v>2.7446840632768863</v>
      </c>
      <c r="F153" s="85" t="s">
        <v>1856</v>
      </c>
      <c r="G153" s="85" t="b">
        <v>0</v>
      </c>
      <c r="H153" s="85" t="b">
        <v>0</v>
      </c>
      <c r="I153" s="85" t="b">
        <v>0</v>
      </c>
      <c r="J153" s="85" t="b">
        <v>0</v>
      </c>
      <c r="K153" s="85" t="b">
        <v>0</v>
      </c>
      <c r="L153" s="85" t="b">
        <v>0</v>
      </c>
    </row>
    <row r="154" spans="1:12" ht="15">
      <c r="A154" s="85" t="s">
        <v>1781</v>
      </c>
      <c r="B154" s="85" t="s">
        <v>1782</v>
      </c>
      <c r="C154" s="85">
        <v>2</v>
      </c>
      <c r="D154" s="118">
        <v>0.0028380193465044803</v>
      </c>
      <c r="E154" s="118">
        <v>2.7446840632768863</v>
      </c>
      <c r="F154" s="85" t="s">
        <v>1856</v>
      </c>
      <c r="G154" s="85" t="b">
        <v>0</v>
      </c>
      <c r="H154" s="85" t="b">
        <v>0</v>
      </c>
      <c r="I154" s="85" t="b">
        <v>0</v>
      </c>
      <c r="J154" s="85" t="b">
        <v>0</v>
      </c>
      <c r="K154" s="85" t="b">
        <v>0</v>
      </c>
      <c r="L154" s="85" t="b">
        <v>0</v>
      </c>
    </row>
    <row r="155" spans="1:12" ht="15">
      <c r="A155" s="85" t="s">
        <v>1782</v>
      </c>
      <c r="B155" s="85" t="s">
        <v>1783</v>
      </c>
      <c r="C155" s="85">
        <v>2</v>
      </c>
      <c r="D155" s="118">
        <v>0.0028380193465044803</v>
      </c>
      <c r="E155" s="118">
        <v>2.7446840632768863</v>
      </c>
      <c r="F155" s="85" t="s">
        <v>1856</v>
      </c>
      <c r="G155" s="85" t="b">
        <v>0</v>
      </c>
      <c r="H155" s="85" t="b">
        <v>0</v>
      </c>
      <c r="I155" s="85" t="b">
        <v>0</v>
      </c>
      <c r="J155" s="85" t="b">
        <v>0</v>
      </c>
      <c r="K155" s="85" t="b">
        <v>0</v>
      </c>
      <c r="L155" s="85" t="b">
        <v>0</v>
      </c>
    </row>
    <row r="156" spans="1:12" ht="15">
      <c r="A156" s="85" t="s">
        <v>1783</v>
      </c>
      <c r="B156" s="85" t="s">
        <v>1784</v>
      </c>
      <c r="C156" s="85">
        <v>2</v>
      </c>
      <c r="D156" s="118">
        <v>0.0028380193465044803</v>
      </c>
      <c r="E156" s="118">
        <v>2.7446840632768863</v>
      </c>
      <c r="F156" s="85" t="s">
        <v>1856</v>
      </c>
      <c r="G156" s="85" t="b">
        <v>0</v>
      </c>
      <c r="H156" s="85" t="b">
        <v>0</v>
      </c>
      <c r="I156" s="85" t="b">
        <v>0</v>
      </c>
      <c r="J156" s="85" t="b">
        <v>0</v>
      </c>
      <c r="K156" s="85" t="b">
        <v>0</v>
      </c>
      <c r="L156" s="85" t="b">
        <v>0</v>
      </c>
    </row>
    <row r="157" spans="1:12" ht="15">
      <c r="A157" s="85" t="s">
        <v>1784</v>
      </c>
      <c r="B157" s="85" t="s">
        <v>1785</v>
      </c>
      <c r="C157" s="85">
        <v>2</v>
      </c>
      <c r="D157" s="118">
        <v>0.0028380193465044803</v>
      </c>
      <c r="E157" s="118">
        <v>2.7446840632768863</v>
      </c>
      <c r="F157" s="85" t="s">
        <v>1856</v>
      </c>
      <c r="G157" s="85" t="b">
        <v>0</v>
      </c>
      <c r="H157" s="85" t="b">
        <v>0</v>
      </c>
      <c r="I157" s="85" t="b">
        <v>0</v>
      </c>
      <c r="J157" s="85" t="b">
        <v>0</v>
      </c>
      <c r="K157" s="85" t="b">
        <v>1</v>
      </c>
      <c r="L157" s="85" t="b">
        <v>0</v>
      </c>
    </row>
    <row r="158" spans="1:12" ht="15">
      <c r="A158" s="85" t="s">
        <v>1785</v>
      </c>
      <c r="B158" s="85" t="s">
        <v>1786</v>
      </c>
      <c r="C158" s="85">
        <v>2</v>
      </c>
      <c r="D158" s="118">
        <v>0.0028380193465044803</v>
      </c>
      <c r="E158" s="118">
        <v>2.7446840632768863</v>
      </c>
      <c r="F158" s="85" t="s">
        <v>1856</v>
      </c>
      <c r="G158" s="85" t="b">
        <v>0</v>
      </c>
      <c r="H158" s="85" t="b">
        <v>1</v>
      </c>
      <c r="I158" s="85" t="b">
        <v>0</v>
      </c>
      <c r="J158" s="85" t="b">
        <v>0</v>
      </c>
      <c r="K158" s="85" t="b">
        <v>0</v>
      </c>
      <c r="L158" s="85" t="b">
        <v>0</v>
      </c>
    </row>
    <row r="159" spans="1:12" ht="15">
      <c r="A159" s="85" t="s">
        <v>250</v>
      </c>
      <c r="B159" s="85" t="s">
        <v>1719</v>
      </c>
      <c r="C159" s="85">
        <v>2</v>
      </c>
      <c r="D159" s="118">
        <v>0.0028380193465044803</v>
      </c>
      <c r="E159" s="118">
        <v>2.2006160189266106</v>
      </c>
      <c r="F159" s="85" t="s">
        <v>1856</v>
      </c>
      <c r="G159" s="85" t="b">
        <v>0</v>
      </c>
      <c r="H159" s="85" t="b">
        <v>0</v>
      </c>
      <c r="I159" s="85" t="b">
        <v>0</v>
      </c>
      <c r="J159" s="85" t="b">
        <v>0</v>
      </c>
      <c r="K159" s="85" t="b">
        <v>0</v>
      </c>
      <c r="L159" s="85" t="b">
        <v>0</v>
      </c>
    </row>
    <row r="160" spans="1:12" ht="15">
      <c r="A160" s="85" t="s">
        <v>1725</v>
      </c>
      <c r="B160" s="85" t="s">
        <v>1787</v>
      </c>
      <c r="C160" s="85">
        <v>2</v>
      </c>
      <c r="D160" s="118">
        <v>0.0028380193465044803</v>
      </c>
      <c r="E160" s="118">
        <v>2.568592804221205</v>
      </c>
      <c r="F160" s="85" t="s">
        <v>1856</v>
      </c>
      <c r="G160" s="85" t="b">
        <v>0</v>
      </c>
      <c r="H160" s="85" t="b">
        <v>0</v>
      </c>
      <c r="I160" s="85" t="b">
        <v>0</v>
      </c>
      <c r="J160" s="85" t="b">
        <v>0</v>
      </c>
      <c r="K160" s="85" t="b">
        <v>0</v>
      </c>
      <c r="L160" s="85" t="b">
        <v>0</v>
      </c>
    </row>
    <row r="161" spans="1:12" ht="15">
      <c r="A161" s="85" t="s">
        <v>1276</v>
      </c>
      <c r="B161" s="85" t="s">
        <v>1788</v>
      </c>
      <c r="C161" s="85">
        <v>2</v>
      </c>
      <c r="D161" s="118">
        <v>0.0028380193465044803</v>
      </c>
      <c r="E161" s="118">
        <v>1.5685928042212052</v>
      </c>
      <c r="F161" s="85" t="s">
        <v>1856</v>
      </c>
      <c r="G161" s="85" t="b">
        <v>0</v>
      </c>
      <c r="H161" s="85" t="b">
        <v>0</v>
      </c>
      <c r="I161" s="85" t="b">
        <v>0</v>
      </c>
      <c r="J161" s="85" t="b">
        <v>0</v>
      </c>
      <c r="K161" s="85" t="b">
        <v>0</v>
      </c>
      <c r="L161" s="85" t="b">
        <v>0</v>
      </c>
    </row>
    <row r="162" spans="1:12" ht="15">
      <c r="A162" s="85" t="s">
        <v>1788</v>
      </c>
      <c r="B162" s="85" t="s">
        <v>1702</v>
      </c>
      <c r="C162" s="85">
        <v>2</v>
      </c>
      <c r="D162" s="118">
        <v>0.0028380193465044803</v>
      </c>
      <c r="E162" s="118">
        <v>2.443654067612905</v>
      </c>
      <c r="F162" s="85" t="s">
        <v>1856</v>
      </c>
      <c r="G162" s="85" t="b">
        <v>0</v>
      </c>
      <c r="H162" s="85" t="b">
        <v>0</v>
      </c>
      <c r="I162" s="85" t="b">
        <v>0</v>
      </c>
      <c r="J162" s="85" t="b">
        <v>1</v>
      </c>
      <c r="K162" s="85" t="b">
        <v>0</v>
      </c>
      <c r="L162" s="85" t="b">
        <v>0</v>
      </c>
    </row>
    <row r="163" spans="1:12" ht="15">
      <c r="A163" s="85" t="s">
        <v>1702</v>
      </c>
      <c r="B163" s="85" t="s">
        <v>1789</v>
      </c>
      <c r="C163" s="85">
        <v>2</v>
      </c>
      <c r="D163" s="118">
        <v>0.0028380193465044803</v>
      </c>
      <c r="E163" s="118">
        <v>2.443654067612905</v>
      </c>
      <c r="F163" s="85" t="s">
        <v>1856</v>
      </c>
      <c r="G163" s="85" t="b">
        <v>1</v>
      </c>
      <c r="H163" s="85" t="b">
        <v>0</v>
      </c>
      <c r="I163" s="85" t="b">
        <v>0</v>
      </c>
      <c r="J163" s="85" t="b">
        <v>0</v>
      </c>
      <c r="K163" s="85" t="b">
        <v>0</v>
      </c>
      <c r="L163" s="85" t="b">
        <v>0</v>
      </c>
    </row>
    <row r="164" spans="1:12" ht="15">
      <c r="A164" s="85" t="s">
        <v>1789</v>
      </c>
      <c r="B164" s="85" t="s">
        <v>1790</v>
      </c>
      <c r="C164" s="85">
        <v>2</v>
      </c>
      <c r="D164" s="118">
        <v>0.0028380193465044803</v>
      </c>
      <c r="E164" s="118">
        <v>2.7446840632768863</v>
      </c>
      <c r="F164" s="85" t="s">
        <v>1856</v>
      </c>
      <c r="G164" s="85" t="b">
        <v>0</v>
      </c>
      <c r="H164" s="85" t="b">
        <v>0</v>
      </c>
      <c r="I164" s="85" t="b">
        <v>0</v>
      </c>
      <c r="J164" s="85" t="b">
        <v>0</v>
      </c>
      <c r="K164" s="85" t="b">
        <v>0</v>
      </c>
      <c r="L164" s="85" t="b">
        <v>0</v>
      </c>
    </row>
    <row r="165" spans="1:12" ht="15">
      <c r="A165" s="85" t="s">
        <v>1790</v>
      </c>
      <c r="B165" s="85" t="s">
        <v>1791</v>
      </c>
      <c r="C165" s="85">
        <v>2</v>
      </c>
      <c r="D165" s="118">
        <v>0.0028380193465044803</v>
      </c>
      <c r="E165" s="118">
        <v>2.7446840632768863</v>
      </c>
      <c r="F165" s="85" t="s">
        <v>1856</v>
      </c>
      <c r="G165" s="85" t="b">
        <v>0</v>
      </c>
      <c r="H165" s="85" t="b">
        <v>0</v>
      </c>
      <c r="I165" s="85" t="b">
        <v>0</v>
      </c>
      <c r="J165" s="85" t="b">
        <v>0</v>
      </c>
      <c r="K165" s="85" t="b">
        <v>0</v>
      </c>
      <c r="L165" s="85" t="b">
        <v>0</v>
      </c>
    </row>
    <row r="166" spans="1:12" ht="15">
      <c r="A166" s="85" t="s">
        <v>1791</v>
      </c>
      <c r="B166" s="85" t="s">
        <v>1283</v>
      </c>
      <c r="C166" s="85">
        <v>2</v>
      </c>
      <c r="D166" s="118">
        <v>0.0028380193465044803</v>
      </c>
      <c r="E166" s="118">
        <v>2.0457140589408676</v>
      </c>
      <c r="F166" s="85" t="s">
        <v>1856</v>
      </c>
      <c r="G166" s="85" t="b">
        <v>0</v>
      </c>
      <c r="H166" s="85" t="b">
        <v>0</v>
      </c>
      <c r="I166" s="85" t="b">
        <v>0</v>
      </c>
      <c r="J166" s="85" t="b">
        <v>0</v>
      </c>
      <c r="K166" s="85" t="b">
        <v>0</v>
      </c>
      <c r="L166" s="85" t="b">
        <v>0</v>
      </c>
    </row>
    <row r="167" spans="1:12" ht="15">
      <c r="A167" s="85" t="s">
        <v>1283</v>
      </c>
      <c r="B167" s="85" t="s">
        <v>1792</v>
      </c>
      <c r="C167" s="85">
        <v>2</v>
      </c>
      <c r="D167" s="118">
        <v>0.0028380193465044803</v>
      </c>
      <c r="E167" s="118">
        <v>2.0043213737826426</v>
      </c>
      <c r="F167" s="85" t="s">
        <v>1856</v>
      </c>
      <c r="G167" s="85" t="b">
        <v>0</v>
      </c>
      <c r="H167" s="85" t="b">
        <v>0</v>
      </c>
      <c r="I167" s="85" t="b">
        <v>0</v>
      </c>
      <c r="J167" s="85" t="b">
        <v>0</v>
      </c>
      <c r="K167" s="85" t="b">
        <v>0</v>
      </c>
      <c r="L167" s="85" t="b">
        <v>0</v>
      </c>
    </row>
    <row r="168" spans="1:12" ht="15">
      <c r="A168" s="85" t="s">
        <v>1792</v>
      </c>
      <c r="B168" s="85" t="s">
        <v>1793</v>
      </c>
      <c r="C168" s="85">
        <v>2</v>
      </c>
      <c r="D168" s="118">
        <v>0.0028380193465044803</v>
      </c>
      <c r="E168" s="118">
        <v>2.7446840632768863</v>
      </c>
      <c r="F168" s="85" t="s">
        <v>1856</v>
      </c>
      <c r="G168" s="85" t="b">
        <v>0</v>
      </c>
      <c r="H168" s="85" t="b">
        <v>0</v>
      </c>
      <c r="I168" s="85" t="b">
        <v>0</v>
      </c>
      <c r="J168" s="85" t="b">
        <v>0</v>
      </c>
      <c r="K168" s="85" t="b">
        <v>0</v>
      </c>
      <c r="L168" s="85" t="b">
        <v>0</v>
      </c>
    </row>
    <row r="169" spans="1:12" ht="15">
      <c r="A169" s="85" t="s">
        <v>1793</v>
      </c>
      <c r="B169" s="85" t="s">
        <v>1794</v>
      </c>
      <c r="C169" s="85">
        <v>2</v>
      </c>
      <c r="D169" s="118">
        <v>0.0028380193465044803</v>
      </c>
      <c r="E169" s="118">
        <v>2.7446840632768863</v>
      </c>
      <c r="F169" s="85" t="s">
        <v>1856</v>
      </c>
      <c r="G169" s="85" t="b">
        <v>0</v>
      </c>
      <c r="H169" s="85" t="b">
        <v>0</v>
      </c>
      <c r="I169" s="85" t="b">
        <v>0</v>
      </c>
      <c r="J169" s="85" t="b">
        <v>0</v>
      </c>
      <c r="K169" s="85" t="b">
        <v>0</v>
      </c>
      <c r="L169" s="85" t="b">
        <v>0</v>
      </c>
    </row>
    <row r="170" spans="1:12" ht="15">
      <c r="A170" s="85" t="s">
        <v>1794</v>
      </c>
      <c r="B170" s="85" t="s">
        <v>1795</v>
      </c>
      <c r="C170" s="85">
        <v>2</v>
      </c>
      <c r="D170" s="118">
        <v>0.0028380193465044803</v>
      </c>
      <c r="E170" s="118">
        <v>2.7446840632768863</v>
      </c>
      <c r="F170" s="85" t="s">
        <v>1856</v>
      </c>
      <c r="G170" s="85" t="b">
        <v>0</v>
      </c>
      <c r="H170" s="85" t="b">
        <v>0</v>
      </c>
      <c r="I170" s="85" t="b">
        <v>0</v>
      </c>
      <c r="J170" s="85" t="b">
        <v>0</v>
      </c>
      <c r="K170" s="85" t="b">
        <v>0</v>
      </c>
      <c r="L170" s="85" t="b">
        <v>0</v>
      </c>
    </row>
    <row r="171" spans="1:12" ht="15">
      <c r="A171" s="85" t="s">
        <v>1795</v>
      </c>
      <c r="B171" s="85" t="s">
        <v>1796</v>
      </c>
      <c r="C171" s="85">
        <v>2</v>
      </c>
      <c r="D171" s="118">
        <v>0.0028380193465044803</v>
      </c>
      <c r="E171" s="118">
        <v>2.7446840632768863</v>
      </c>
      <c r="F171" s="85" t="s">
        <v>1856</v>
      </c>
      <c r="G171" s="85" t="b">
        <v>0</v>
      </c>
      <c r="H171" s="85" t="b">
        <v>0</v>
      </c>
      <c r="I171" s="85" t="b">
        <v>0</v>
      </c>
      <c r="J171" s="85" t="b">
        <v>0</v>
      </c>
      <c r="K171" s="85" t="b">
        <v>0</v>
      </c>
      <c r="L171" s="85" t="b">
        <v>0</v>
      </c>
    </row>
    <row r="172" spans="1:12" ht="15">
      <c r="A172" s="85" t="s">
        <v>1797</v>
      </c>
      <c r="B172" s="85" t="s">
        <v>1798</v>
      </c>
      <c r="C172" s="85">
        <v>2</v>
      </c>
      <c r="D172" s="118">
        <v>0.0028380193465044803</v>
      </c>
      <c r="E172" s="118">
        <v>2.7446840632768863</v>
      </c>
      <c r="F172" s="85" t="s">
        <v>1856</v>
      </c>
      <c r="G172" s="85" t="b">
        <v>0</v>
      </c>
      <c r="H172" s="85" t="b">
        <v>0</v>
      </c>
      <c r="I172" s="85" t="b">
        <v>0</v>
      </c>
      <c r="J172" s="85" t="b">
        <v>0</v>
      </c>
      <c r="K172" s="85" t="b">
        <v>0</v>
      </c>
      <c r="L172" s="85" t="b">
        <v>0</v>
      </c>
    </row>
    <row r="173" spans="1:12" ht="15">
      <c r="A173" s="85" t="s">
        <v>1798</v>
      </c>
      <c r="B173" s="85" t="s">
        <v>1799</v>
      </c>
      <c r="C173" s="85">
        <v>2</v>
      </c>
      <c r="D173" s="118">
        <v>0.0028380193465044803</v>
      </c>
      <c r="E173" s="118">
        <v>2.7446840632768863</v>
      </c>
      <c r="F173" s="85" t="s">
        <v>1856</v>
      </c>
      <c r="G173" s="85" t="b">
        <v>0</v>
      </c>
      <c r="H173" s="85" t="b">
        <v>0</v>
      </c>
      <c r="I173" s="85" t="b">
        <v>0</v>
      </c>
      <c r="J173" s="85" t="b">
        <v>0</v>
      </c>
      <c r="K173" s="85" t="b">
        <v>0</v>
      </c>
      <c r="L173" s="85" t="b">
        <v>0</v>
      </c>
    </row>
    <row r="174" spans="1:12" ht="15">
      <c r="A174" s="85" t="s">
        <v>1799</v>
      </c>
      <c r="B174" s="85" t="s">
        <v>1800</v>
      </c>
      <c r="C174" s="85">
        <v>2</v>
      </c>
      <c r="D174" s="118">
        <v>0.0028380193465044803</v>
      </c>
      <c r="E174" s="118">
        <v>2.7446840632768863</v>
      </c>
      <c r="F174" s="85" t="s">
        <v>1856</v>
      </c>
      <c r="G174" s="85" t="b">
        <v>0</v>
      </c>
      <c r="H174" s="85" t="b">
        <v>0</v>
      </c>
      <c r="I174" s="85" t="b">
        <v>0</v>
      </c>
      <c r="J174" s="85" t="b">
        <v>0</v>
      </c>
      <c r="K174" s="85" t="b">
        <v>0</v>
      </c>
      <c r="L174" s="85" t="b">
        <v>0</v>
      </c>
    </row>
    <row r="175" spans="1:12" ht="15">
      <c r="A175" s="85" t="s">
        <v>1800</v>
      </c>
      <c r="B175" s="85" t="s">
        <v>1801</v>
      </c>
      <c r="C175" s="85">
        <v>2</v>
      </c>
      <c r="D175" s="118">
        <v>0.0028380193465044803</v>
      </c>
      <c r="E175" s="118">
        <v>2.7446840632768863</v>
      </c>
      <c r="F175" s="85" t="s">
        <v>1856</v>
      </c>
      <c r="G175" s="85" t="b">
        <v>0</v>
      </c>
      <c r="H175" s="85" t="b">
        <v>0</v>
      </c>
      <c r="I175" s="85" t="b">
        <v>0</v>
      </c>
      <c r="J175" s="85" t="b">
        <v>0</v>
      </c>
      <c r="K175" s="85" t="b">
        <v>0</v>
      </c>
      <c r="L175" s="85" t="b">
        <v>0</v>
      </c>
    </row>
    <row r="176" spans="1:12" ht="15">
      <c r="A176" s="85" t="s">
        <v>1801</v>
      </c>
      <c r="B176" s="85" t="s">
        <v>1726</v>
      </c>
      <c r="C176" s="85">
        <v>2</v>
      </c>
      <c r="D176" s="118">
        <v>0.0028380193465044803</v>
      </c>
      <c r="E176" s="118">
        <v>2.568592804221205</v>
      </c>
      <c r="F176" s="85" t="s">
        <v>1856</v>
      </c>
      <c r="G176" s="85" t="b">
        <v>0</v>
      </c>
      <c r="H176" s="85" t="b">
        <v>0</v>
      </c>
      <c r="I176" s="85" t="b">
        <v>0</v>
      </c>
      <c r="J176" s="85" t="b">
        <v>0</v>
      </c>
      <c r="K176" s="85" t="b">
        <v>0</v>
      </c>
      <c r="L176" s="85" t="b">
        <v>0</v>
      </c>
    </row>
    <row r="177" spans="1:12" ht="15">
      <c r="A177" s="85" t="s">
        <v>1726</v>
      </c>
      <c r="B177" s="85" t="s">
        <v>1354</v>
      </c>
      <c r="C177" s="85">
        <v>2</v>
      </c>
      <c r="D177" s="118">
        <v>0.0028380193465044803</v>
      </c>
      <c r="E177" s="118">
        <v>2.091471549501543</v>
      </c>
      <c r="F177" s="85" t="s">
        <v>1856</v>
      </c>
      <c r="G177" s="85" t="b">
        <v>0</v>
      </c>
      <c r="H177" s="85" t="b">
        <v>0</v>
      </c>
      <c r="I177" s="85" t="b">
        <v>0</v>
      </c>
      <c r="J177" s="85" t="b">
        <v>0</v>
      </c>
      <c r="K177" s="85" t="b">
        <v>0</v>
      </c>
      <c r="L177" s="85" t="b">
        <v>0</v>
      </c>
    </row>
    <row r="178" spans="1:12" ht="15">
      <c r="A178" s="85" t="s">
        <v>1354</v>
      </c>
      <c r="B178" s="85" t="s">
        <v>1802</v>
      </c>
      <c r="C178" s="85">
        <v>2</v>
      </c>
      <c r="D178" s="118">
        <v>0.0028380193465044803</v>
      </c>
      <c r="E178" s="118">
        <v>2.267562808557224</v>
      </c>
      <c r="F178" s="85" t="s">
        <v>1856</v>
      </c>
      <c r="G178" s="85" t="b">
        <v>0</v>
      </c>
      <c r="H178" s="85" t="b">
        <v>0</v>
      </c>
      <c r="I178" s="85" t="b">
        <v>0</v>
      </c>
      <c r="J178" s="85" t="b">
        <v>0</v>
      </c>
      <c r="K178" s="85" t="b">
        <v>0</v>
      </c>
      <c r="L178" s="85" t="b">
        <v>0</v>
      </c>
    </row>
    <row r="179" spans="1:12" ht="15">
      <c r="A179" s="85" t="s">
        <v>1802</v>
      </c>
      <c r="B179" s="85" t="s">
        <v>1703</v>
      </c>
      <c r="C179" s="85">
        <v>2</v>
      </c>
      <c r="D179" s="118">
        <v>0.0028380193465044803</v>
      </c>
      <c r="E179" s="118">
        <v>2.443654067612905</v>
      </c>
      <c r="F179" s="85" t="s">
        <v>1856</v>
      </c>
      <c r="G179" s="85" t="b">
        <v>0</v>
      </c>
      <c r="H179" s="85" t="b">
        <v>0</v>
      </c>
      <c r="I179" s="85" t="b">
        <v>0</v>
      </c>
      <c r="J179" s="85" t="b">
        <v>0</v>
      </c>
      <c r="K179" s="85" t="b">
        <v>0</v>
      </c>
      <c r="L179" s="85" t="b">
        <v>0</v>
      </c>
    </row>
    <row r="180" spans="1:12" ht="15">
      <c r="A180" s="85" t="s">
        <v>1703</v>
      </c>
      <c r="B180" s="85" t="s">
        <v>1803</v>
      </c>
      <c r="C180" s="85">
        <v>2</v>
      </c>
      <c r="D180" s="118">
        <v>0.0028380193465044803</v>
      </c>
      <c r="E180" s="118">
        <v>2.443654067612905</v>
      </c>
      <c r="F180" s="85" t="s">
        <v>1856</v>
      </c>
      <c r="G180" s="85" t="b">
        <v>0</v>
      </c>
      <c r="H180" s="85" t="b">
        <v>0</v>
      </c>
      <c r="I180" s="85" t="b">
        <v>0</v>
      </c>
      <c r="J180" s="85" t="b">
        <v>0</v>
      </c>
      <c r="K180" s="85" t="b">
        <v>0</v>
      </c>
      <c r="L180" s="85" t="b">
        <v>0</v>
      </c>
    </row>
    <row r="181" spans="1:12" ht="15">
      <c r="A181" s="85" t="s">
        <v>1803</v>
      </c>
      <c r="B181" s="85" t="s">
        <v>1704</v>
      </c>
      <c r="C181" s="85">
        <v>2</v>
      </c>
      <c r="D181" s="118">
        <v>0.0028380193465044803</v>
      </c>
      <c r="E181" s="118">
        <v>2.443654067612905</v>
      </c>
      <c r="F181" s="85" t="s">
        <v>1856</v>
      </c>
      <c r="G181" s="85" t="b">
        <v>0</v>
      </c>
      <c r="H181" s="85" t="b">
        <v>0</v>
      </c>
      <c r="I181" s="85" t="b">
        <v>0</v>
      </c>
      <c r="J181" s="85" t="b">
        <v>0</v>
      </c>
      <c r="K181" s="85" t="b">
        <v>0</v>
      </c>
      <c r="L181" s="85" t="b">
        <v>0</v>
      </c>
    </row>
    <row r="182" spans="1:12" ht="15">
      <c r="A182" s="85" t="s">
        <v>235</v>
      </c>
      <c r="B182" s="85" t="s">
        <v>1369</v>
      </c>
      <c r="C182" s="85">
        <v>2</v>
      </c>
      <c r="D182" s="118">
        <v>0.0028380193465044803</v>
      </c>
      <c r="E182" s="118">
        <v>2.443654067612905</v>
      </c>
      <c r="F182" s="85" t="s">
        <v>1856</v>
      </c>
      <c r="G182" s="85" t="b">
        <v>0</v>
      </c>
      <c r="H182" s="85" t="b">
        <v>0</v>
      </c>
      <c r="I182" s="85" t="b">
        <v>0</v>
      </c>
      <c r="J182" s="85" t="b">
        <v>0</v>
      </c>
      <c r="K182" s="85" t="b">
        <v>0</v>
      </c>
      <c r="L182" s="85" t="b">
        <v>0</v>
      </c>
    </row>
    <row r="183" spans="1:12" ht="15">
      <c r="A183" s="85" t="s">
        <v>1732</v>
      </c>
      <c r="B183" s="85" t="s">
        <v>1806</v>
      </c>
      <c r="C183" s="85">
        <v>2</v>
      </c>
      <c r="D183" s="118">
        <v>0.0028380193465044803</v>
      </c>
      <c r="E183" s="118">
        <v>2.568592804221205</v>
      </c>
      <c r="F183" s="85" t="s">
        <v>1856</v>
      </c>
      <c r="G183" s="85" t="b">
        <v>0</v>
      </c>
      <c r="H183" s="85" t="b">
        <v>0</v>
      </c>
      <c r="I183" s="85" t="b">
        <v>0</v>
      </c>
      <c r="J183" s="85" t="b">
        <v>0</v>
      </c>
      <c r="K183" s="85" t="b">
        <v>0</v>
      </c>
      <c r="L183" s="85" t="b">
        <v>0</v>
      </c>
    </row>
    <row r="184" spans="1:12" ht="15">
      <c r="A184" s="85" t="s">
        <v>1385</v>
      </c>
      <c r="B184" s="85" t="s">
        <v>1386</v>
      </c>
      <c r="C184" s="85">
        <v>2</v>
      </c>
      <c r="D184" s="118">
        <v>0.0028380193465044803</v>
      </c>
      <c r="E184" s="118">
        <v>2.7446840632768863</v>
      </c>
      <c r="F184" s="85" t="s">
        <v>1856</v>
      </c>
      <c r="G184" s="85" t="b">
        <v>0</v>
      </c>
      <c r="H184" s="85" t="b">
        <v>0</v>
      </c>
      <c r="I184" s="85" t="b">
        <v>0</v>
      </c>
      <c r="J184" s="85" t="b">
        <v>0</v>
      </c>
      <c r="K184" s="85" t="b">
        <v>0</v>
      </c>
      <c r="L184" s="85" t="b">
        <v>0</v>
      </c>
    </row>
    <row r="185" spans="1:12" ht="15">
      <c r="A185" s="85" t="s">
        <v>1386</v>
      </c>
      <c r="B185" s="85" t="s">
        <v>1807</v>
      </c>
      <c r="C185" s="85">
        <v>2</v>
      </c>
      <c r="D185" s="118">
        <v>0.0028380193465044803</v>
      </c>
      <c r="E185" s="118">
        <v>2.7446840632768863</v>
      </c>
      <c r="F185" s="85" t="s">
        <v>1856</v>
      </c>
      <c r="G185" s="85" t="b">
        <v>0</v>
      </c>
      <c r="H185" s="85" t="b">
        <v>0</v>
      </c>
      <c r="I185" s="85" t="b">
        <v>0</v>
      </c>
      <c r="J185" s="85" t="b">
        <v>0</v>
      </c>
      <c r="K185" s="85" t="b">
        <v>0</v>
      </c>
      <c r="L185" s="85" t="b">
        <v>0</v>
      </c>
    </row>
    <row r="186" spans="1:12" ht="15">
      <c r="A186" s="85" t="s">
        <v>1807</v>
      </c>
      <c r="B186" s="85" t="s">
        <v>1808</v>
      </c>
      <c r="C186" s="85">
        <v>2</v>
      </c>
      <c r="D186" s="118">
        <v>0.0028380193465044803</v>
      </c>
      <c r="E186" s="118">
        <v>2.7446840632768863</v>
      </c>
      <c r="F186" s="85" t="s">
        <v>1856</v>
      </c>
      <c r="G186" s="85" t="b">
        <v>0</v>
      </c>
      <c r="H186" s="85" t="b">
        <v>0</v>
      </c>
      <c r="I186" s="85" t="b">
        <v>0</v>
      </c>
      <c r="J186" s="85" t="b">
        <v>0</v>
      </c>
      <c r="K186" s="85" t="b">
        <v>0</v>
      </c>
      <c r="L186" s="85" t="b">
        <v>0</v>
      </c>
    </row>
    <row r="187" spans="1:12" ht="15">
      <c r="A187" s="85" t="s">
        <v>1808</v>
      </c>
      <c r="B187" s="85" t="s">
        <v>1809</v>
      </c>
      <c r="C187" s="85">
        <v>2</v>
      </c>
      <c r="D187" s="118">
        <v>0.0028380193465044803</v>
      </c>
      <c r="E187" s="118">
        <v>2.7446840632768863</v>
      </c>
      <c r="F187" s="85" t="s">
        <v>1856</v>
      </c>
      <c r="G187" s="85" t="b">
        <v>0</v>
      </c>
      <c r="H187" s="85" t="b">
        <v>0</v>
      </c>
      <c r="I187" s="85" t="b">
        <v>0</v>
      </c>
      <c r="J187" s="85" t="b">
        <v>0</v>
      </c>
      <c r="K187" s="85" t="b">
        <v>0</v>
      </c>
      <c r="L187" s="85" t="b">
        <v>0</v>
      </c>
    </row>
    <row r="188" spans="1:12" ht="15">
      <c r="A188" s="85" t="s">
        <v>1809</v>
      </c>
      <c r="B188" s="85" t="s">
        <v>1271</v>
      </c>
      <c r="C188" s="85">
        <v>2</v>
      </c>
      <c r="D188" s="118">
        <v>0.0028380193465044803</v>
      </c>
      <c r="E188" s="118">
        <v>1.8152651375625937</v>
      </c>
      <c r="F188" s="85" t="s">
        <v>1856</v>
      </c>
      <c r="G188" s="85" t="b">
        <v>0</v>
      </c>
      <c r="H188" s="85" t="b">
        <v>0</v>
      </c>
      <c r="I188" s="85" t="b">
        <v>0</v>
      </c>
      <c r="J188" s="85" t="b">
        <v>0</v>
      </c>
      <c r="K188" s="85" t="b">
        <v>0</v>
      </c>
      <c r="L188" s="85" t="b">
        <v>0</v>
      </c>
    </row>
    <row r="189" spans="1:12" ht="15">
      <c r="A189" s="85" t="s">
        <v>1271</v>
      </c>
      <c r="B189" s="85" t="s">
        <v>1810</v>
      </c>
      <c r="C189" s="85">
        <v>2</v>
      </c>
      <c r="D189" s="118">
        <v>0.0028380193465044803</v>
      </c>
      <c r="E189" s="118">
        <v>1.9317707066340308</v>
      </c>
      <c r="F189" s="85" t="s">
        <v>1856</v>
      </c>
      <c r="G189" s="85" t="b">
        <v>0</v>
      </c>
      <c r="H189" s="85" t="b">
        <v>0</v>
      </c>
      <c r="I189" s="85" t="b">
        <v>0</v>
      </c>
      <c r="J189" s="85" t="b">
        <v>0</v>
      </c>
      <c r="K189" s="85" t="b">
        <v>0</v>
      </c>
      <c r="L189" s="85" t="b">
        <v>0</v>
      </c>
    </row>
    <row r="190" spans="1:12" ht="15">
      <c r="A190" s="85" t="s">
        <v>1810</v>
      </c>
      <c r="B190" s="85" t="s">
        <v>1811</v>
      </c>
      <c r="C190" s="85">
        <v>2</v>
      </c>
      <c r="D190" s="118">
        <v>0.0028380193465044803</v>
      </c>
      <c r="E190" s="118">
        <v>2.7446840632768863</v>
      </c>
      <c r="F190" s="85" t="s">
        <v>1856</v>
      </c>
      <c r="G190" s="85" t="b">
        <v>0</v>
      </c>
      <c r="H190" s="85" t="b">
        <v>0</v>
      </c>
      <c r="I190" s="85" t="b">
        <v>0</v>
      </c>
      <c r="J190" s="85" t="b">
        <v>0</v>
      </c>
      <c r="K190" s="85" t="b">
        <v>0</v>
      </c>
      <c r="L190" s="85" t="b">
        <v>0</v>
      </c>
    </row>
    <row r="191" spans="1:12" ht="15">
      <c r="A191" s="85" t="s">
        <v>1811</v>
      </c>
      <c r="B191" s="85" t="s">
        <v>1812</v>
      </c>
      <c r="C191" s="85">
        <v>2</v>
      </c>
      <c r="D191" s="118">
        <v>0.0028380193465044803</v>
      </c>
      <c r="E191" s="118">
        <v>2.7446840632768863</v>
      </c>
      <c r="F191" s="85" t="s">
        <v>1856</v>
      </c>
      <c r="G191" s="85" t="b">
        <v>0</v>
      </c>
      <c r="H191" s="85" t="b">
        <v>0</v>
      </c>
      <c r="I191" s="85" t="b">
        <v>0</v>
      </c>
      <c r="J191" s="85" t="b">
        <v>0</v>
      </c>
      <c r="K191" s="85" t="b">
        <v>0</v>
      </c>
      <c r="L191" s="85" t="b">
        <v>0</v>
      </c>
    </row>
    <row r="192" spans="1:12" ht="15">
      <c r="A192" s="85" t="s">
        <v>1812</v>
      </c>
      <c r="B192" s="85" t="s">
        <v>1302</v>
      </c>
      <c r="C192" s="85">
        <v>2</v>
      </c>
      <c r="D192" s="118">
        <v>0.0028380193465044803</v>
      </c>
      <c r="E192" s="118">
        <v>2.346744054604849</v>
      </c>
      <c r="F192" s="85" t="s">
        <v>1856</v>
      </c>
      <c r="G192" s="85" t="b">
        <v>0</v>
      </c>
      <c r="H192" s="85" t="b">
        <v>0</v>
      </c>
      <c r="I192" s="85" t="b">
        <v>0</v>
      </c>
      <c r="J192" s="85" t="b">
        <v>0</v>
      </c>
      <c r="K192" s="85" t="b">
        <v>0</v>
      </c>
      <c r="L192" s="85" t="b">
        <v>0</v>
      </c>
    </row>
    <row r="193" spans="1:12" ht="15">
      <c r="A193" s="85" t="s">
        <v>1302</v>
      </c>
      <c r="B193" s="85" t="s">
        <v>1695</v>
      </c>
      <c r="C193" s="85">
        <v>2</v>
      </c>
      <c r="D193" s="118">
        <v>0.0028380193465044803</v>
      </c>
      <c r="E193" s="118">
        <v>1.8026760102545731</v>
      </c>
      <c r="F193" s="85" t="s">
        <v>1856</v>
      </c>
      <c r="G193" s="85" t="b">
        <v>0</v>
      </c>
      <c r="H193" s="85" t="b">
        <v>0</v>
      </c>
      <c r="I193" s="85" t="b">
        <v>0</v>
      </c>
      <c r="J193" s="85" t="b">
        <v>0</v>
      </c>
      <c r="K193" s="85" t="b">
        <v>0</v>
      </c>
      <c r="L193" s="85" t="b">
        <v>0</v>
      </c>
    </row>
    <row r="194" spans="1:12" ht="15">
      <c r="A194" s="85" t="s">
        <v>1695</v>
      </c>
      <c r="B194" s="85" t="s">
        <v>1813</v>
      </c>
      <c r="C194" s="85">
        <v>2</v>
      </c>
      <c r="D194" s="118">
        <v>0.0028380193465044803</v>
      </c>
      <c r="E194" s="118">
        <v>2.2006160189266106</v>
      </c>
      <c r="F194" s="85" t="s">
        <v>1856</v>
      </c>
      <c r="G194" s="85" t="b">
        <v>0</v>
      </c>
      <c r="H194" s="85" t="b">
        <v>0</v>
      </c>
      <c r="I194" s="85" t="b">
        <v>0</v>
      </c>
      <c r="J194" s="85" t="b">
        <v>0</v>
      </c>
      <c r="K194" s="85" t="b">
        <v>0</v>
      </c>
      <c r="L194" s="85" t="b">
        <v>0</v>
      </c>
    </row>
    <row r="195" spans="1:12" ht="15">
      <c r="A195" s="85" t="s">
        <v>1333</v>
      </c>
      <c r="B195" s="85" t="s">
        <v>1816</v>
      </c>
      <c r="C195" s="85">
        <v>2</v>
      </c>
      <c r="D195" s="118">
        <v>0.0028380193465044803</v>
      </c>
      <c r="E195" s="118">
        <v>1.1883815625095993</v>
      </c>
      <c r="F195" s="85" t="s">
        <v>1856</v>
      </c>
      <c r="G195" s="85" t="b">
        <v>0</v>
      </c>
      <c r="H195" s="85" t="b">
        <v>0</v>
      </c>
      <c r="I195" s="85" t="b">
        <v>0</v>
      </c>
      <c r="J195" s="85" t="b">
        <v>0</v>
      </c>
      <c r="K195" s="85" t="b">
        <v>0</v>
      </c>
      <c r="L195" s="85" t="b">
        <v>0</v>
      </c>
    </row>
    <row r="196" spans="1:12" ht="15">
      <c r="A196" s="85" t="s">
        <v>1816</v>
      </c>
      <c r="B196" s="85" t="s">
        <v>1817</v>
      </c>
      <c r="C196" s="85">
        <v>2</v>
      </c>
      <c r="D196" s="118">
        <v>0.0028380193465044803</v>
      </c>
      <c r="E196" s="118">
        <v>2.7446840632768863</v>
      </c>
      <c r="F196" s="85" t="s">
        <v>1856</v>
      </c>
      <c r="G196" s="85" t="b">
        <v>0</v>
      </c>
      <c r="H196" s="85" t="b">
        <v>0</v>
      </c>
      <c r="I196" s="85" t="b">
        <v>0</v>
      </c>
      <c r="J196" s="85" t="b">
        <v>0</v>
      </c>
      <c r="K196" s="85" t="b">
        <v>0</v>
      </c>
      <c r="L196" s="85" t="b">
        <v>0</v>
      </c>
    </row>
    <row r="197" spans="1:12" ht="15">
      <c r="A197" s="85" t="s">
        <v>1817</v>
      </c>
      <c r="B197" s="85" t="s">
        <v>1818</v>
      </c>
      <c r="C197" s="85">
        <v>2</v>
      </c>
      <c r="D197" s="118">
        <v>0.0028380193465044803</v>
      </c>
      <c r="E197" s="118">
        <v>2.7446840632768863</v>
      </c>
      <c r="F197" s="85" t="s">
        <v>1856</v>
      </c>
      <c r="G197" s="85" t="b">
        <v>0</v>
      </c>
      <c r="H197" s="85" t="b">
        <v>0</v>
      </c>
      <c r="I197" s="85" t="b">
        <v>0</v>
      </c>
      <c r="J197" s="85" t="b">
        <v>0</v>
      </c>
      <c r="K197" s="85" t="b">
        <v>0</v>
      </c>
      <c r="L197" s="85" t="b">
        <v>0</v>
      </c>
    </row>
    <row r="198" spans="1:12" ht="15">
      <c r="A198" s="85" t="s">
        <v>1818</v>
      </c>
      <c r="B198" s="85" t="s">
        <v>1819</v>
      </c>
      <c r="C198" s="85">
        <v>2</v>
      </c>
      <c r="D198" s="118">
        <v>0.0028380193465044803</v>
      </c>
      <c r="E198" s="118">
        <v>2.7446840632768863</v>
      </c>
      <c r="F198" s="85" t="s">
        <v>1856</v>
      </c>
      <c r="G198" s="85" t="b">
        <v>0</v>
      </c>
      <c r="H198" s="85" t="b">
        <v>0</v>
      </c>
      <c r="I198" s="85" t="b">
        <v>0</v>
      </c>
      <c r="J198" s="85" t="b">
        <v>0</v>
      </c>
      <c r="K198" s="85" t="b">
        <v>0</v>
      </c>
      <c r="L198" s="85" t="b">
        <v>0</v>
      </c>
    </row>
    <row r="199" spans="1:12" ht="15">
      <c r="A199" s="85" t="s">
        <v>1819</v>
      </c>
      <c r="B199" s="85" t="s">
        <v>1820</v>
      </c>
      <c r="C199" s="85">
        <v>2</v>
      </c>
      <c r="D199" s="118">
        <v>0.0028380193465044803</v>
      </c>
      <c r="E199" s="118">
        <v>2.7446840632768863</v>
      </c>
      <c r="F199" s="85" t="s">
        <v>1856</v>
      </c>
      <c r="G199" s="85" t="b">
        <v>0</v>
      </c>
      <c r="H199" s="85" t="b">
        <v>0</v>
      </c>
      <c r="I199" s="85" t="b">
        <v>0</v>
      </c>
      <c r="J199" s="85" t="b">
        <v>0</v>
      </c>
      <c r="K199" s="85" t="b">
        <v>0</v>
      </c>
      <c r="L199" s="85" t="b">
        <v>0</v>
      </c>
    </row>
    <row r="200" spans="1:12" ht="15">
      <c r="A200" s="85" t="s">
        <v>229</v>
      </c>
      <c r="B200" s="85" t="s">
        <v>1388</v>
      </c>
      <c r="C200" s="85">
        <v>2</v>
      </c>
      <c r="D200" s="118">
        <v>0.0028380193465044803</v>
      </c>
      <c r="E200" s="118">
        <v>2.7446840632768863</v>
      </c>
      <c r="F200" s="85" t="s">
        <v>1856</v>
      </c>
      <c r="G200" s="85" t="b">
        <v>0</v>
      </c>
      <c r="H200" s="85" t="b">
        <v>0</v>
      </c>
      <c r="I200" s="85" t="b">
        <v>0</v>
      </c>
      <c r="J200" s="85" t="b">
        <v>0</v>
      </c>
      <c r="K200" s="85" t="b">
        <v>0</v>
      </c>
      <c r="L200" s="85" t="b">
        <v>0</v>
      </c>
    </row>
    <row r="201" spans="1:12" ht="15">
      <c r="A201" s="85" t="s">
        <v>1399</v>
      </c>
      <c r="B201" s="85" t="s">
        <v>1400</v>
      </c>
      <c r="C201" s="85">
        <v>2</v>
      </c>
      <c r="D201" s="118">
        <v>0.0028380193465044803</v>
      </c>
      <c r="E201" s="118">
        <v>2.7446840632768863</v>
      </c>
      <c r="F201" s="85" t="s">
        <v>1856</v>
      </c>
      <c r="G201" s="85" t="b">
        <v>0</v>
      </c>
      <c r="H201" s="85" t="b">
        <v>0</v>
      </c>
      <c r="I201" s="85" t="b">
        <v>0</v>
      </c>
      <c r="J201" s="85" t="b">
        <v>0</v>
      </c>
      <c r="K201" s="85" t="b">
        <v>0</v>
      </c>
      <c r="L201" s="85" t="b">
        <v>0</v>
      </c>
    </row>
    <row r="202" spans="1:12" ht="15">
      <c r="A202" s="85" t="s">
        <v>1400</v>
      </c>
      <c r="B202" s="85" t="s">
        <v>1401</v>
      </c>
      <c r="C202" s="85">
        <v>2</v>
      </c>
      <c r="D202" s="118">
        <v>0.0028380193465044803</v>
      </c>
      <c r="E202" s="118">
        <v>2.7446840632768863</v>
      </c>
      <c r="F202" s="85" t="s">
        <v>1856</v>
      </c>
      <c r="G202" s="85" t="b">
        <v>0</v>
      </c>
      <c r="H202" s="85" t="b">
        <v>0</v>
      </c>
      <c r="I202" s="85" t="b">
        <v>0</v>
      </c>
      <c r="J202" s="85" t="b">
        <v>0</v>
      </c>
      <c r="K202" s="85" t="b">
        <v>0</v>
      </c>
      <c r="L202" s="85" t="b">
        <v>0</v>
      </c>
    </row>
    <row r="203" spans="1:12" ht="15">
      <c r="A203" s="85" t="s">
        <v>1401</v>
      </c>
      <c r="B203" s="85" t="s">
        <v>1334</v>
      </c>
      <c r="C203" s="85">
        <v>2</v>
      </c>
      <c r="D203" s="118">
        <v>0.0028380193465044803</v>
      </c>
      <c r="E203" s="118">
        <v>1.3644728215652804</v>
      </c>
      <c r="F203" s="85" t="s">
        <v>1856</v>
      </c>
      <c r="G203" s="85" t="b">
        <v>0</v>
      </c>
      <c r="H203" s="85" t="b">
        <v>0</v>
      </c>
      <c r="I203" s="85" t="b">
        <v>0</v>
      </c>
      <c r="J203" s="85" t="b">
        <v>0</v>
      </c>
      <c r="K203" s="85" t="b">
        <v>0</v>
      </c>
      <c r="L203" s="85" t="b">
        <v>0</v>
      </c>
    </row>
    <row r="204" spans="1:12" ht="15">
      <c r="A204" s="85" t="s">
        <v>1334</v>
      </c>
      <c r="B204" s="85" t="s">
        <v>1402</v>
      </c>
      <c r="C204" s="85">
        <v>2</v>
      </c>
      <c r="D204" s="118">
        <v>0.0028380193465044803</v>
      </c>
      <c r="E204" s="118">
        <v>1.3644728215652804</v>
      </c>
      <c r="F204" s="85" t="s">
        <v>1856</v>
      </c>
      <c r="G204" s="85" t="b">
        <v>0</v>
      </c>
      <c r="H204" s="85" t="b">
        <v>0</v>
      </c>
      <c r="I204" s="85" t="b">
        <v>0</v>
      </c>
      <c r="J204" s="85" t="b">
        <v>0</v>
      </c>
      <c r="K204" s="85" t="b">
        <v>0</v>
      </c>
      <c r="L204" s="85" t="b">
        <v>0</v>
      </c>
    </row>
    <row r="205" spans="1:12" ht="15">
      <c r="A205" s="85" t="s">
        <v>1402</v>
      </c>
      <c r="B205" s="85" t="s">
        <v>1403</v>
      </c>
      <c r="C205" s="85">
        <v>2</v>
      </c>
      <c r="D205" s="118">
        <v>0.0028380193465044803</v>
      </c>
      <c r="E205" s="118">
        <v>2.7446840632768863</v>
      </c>
      <c r="F205" s="85" t="s">
        <v>1856</v>
      </c>
      <c r="G205" s="85" t="b">
        <v>0</v>
      </c>
      <c r="H205" s="85" t="b">
        <v>0</v>
      </c>
      <c r="I205" s="85" t="b">
        <v>0</v>
      </c>
      <c r="J205" s="85" t="b">
        <v>0</v>
      </c>
      <c r="K205" s="85" t="b">
        <v>0</v>
      </c>
      <c r="L205" s="85" t="b">
        <v>0</v>
      </c>
    </row>
    <row r="206" spans="1:12" ht="15">
      <c r="A206" s="85" t="s">
        <v>1403</v>
      </c>
      <c r="B206" s="85" t="s">
        <v>1404</v>
      </c>
      <c r="C206" s="85">
        <v>2</v>
      </c>
      <c r="D206" s="118">
        <v>0.0028380193465044803</v>
      </c>
      <c r="E206" s="118">
        <v>2.7446840632768863</v>
      </c>
      <c r="F206" s="85" t="s">
        <v>1856</v>
      </c>
      <c r="G206" s="85" t="b">
        <v>0</v>
      </c>
      <c r="H206" s="85" t="b">
        <v>0</v>
      </c>
      <c r="I206" s="85" t="b">
        <v>0</v>
      </c>
      <c r="J206" s="85" t="b">
        <v>0</v>
      </c>
      <c r="K206" s="85" t="b">
        <v>0</v>
      </c>
      <c r="L206" s="85" t="b">
        <v>0</v>
      </c>
    </row>
    <row r="207" spans="1:12" ht="15">
      <c r="A207" s="85" t="s">
        <v>1404</v>
      </c>
      <c r="B207" s="85" t="s">
        <v>1405</v>
      </c>
      <c r="C207" s="85">
        <v>2</v>
      </c>
      <c r="D207" s="118">
        <v>0.0028380193465044803</v>
      </c>
      <c r="E207" s="118">
        <v>2.7446840632768863</v>
      </c>
      <c r="F207" s="85" t="s">
        <v>1856</v>
      </c>
      <c r="G207" s="85" t="b">
        <v>0</v>
      </c>
      <c r="H207" s="85" t="b">
        <v>0</v>
      </c>
      <c r="I207" s="85" t="b">
        <v>0</v>
      </c>
      <c r="J207" s="85" t="b">
        <v>0</v>
      </c>
      <c r="K207" s="85" t="b">
        <v>0</v>
      </c>
      <c r="L207" s="85" t="b">
        <v>0</v>
      </c>
    </row>
    <row r="208" spans="1:12" ht="15">
      <c r="A208" s="85" t="s">
        <v>1405</v>
      </c>
      <c r="B208" s="85" t="s">
        <v>1316</v>
      </c>
      <c r="C208" s="85">
        <v>2</v>
      </c>
      <c r="D208" s="118">
        <v>0.0028380193465044803</v>
      </c>
      <c r="E208" s="118">
        <v>2.7446840632768863</v>
      </c>
      <c r="F208" s="85" t="s">
        <v>1856</v>
      </c>
      <c r="G208" s="85" t="b">
        <v>0</v>
      </c>
      <c r="H208" s="85" t="b">
        <v>0</v>
      </c>
      <c r="I208" s="85" t="b">
        <v>0</v>
      </c>
      <c r="J208" s="85" t="b">
        <v>0</v>
      </c>
      <c r="K208" s="85" t="b">
        <v>0</v>
      </c>
      <c r="L208" s="85" t="b">
        <v>0</v>
      </c>
    </row>
    <row r="209" spans="1:12" ht="15">
      <c r="A209" s="85" t="s">
        <v>1316</v>
      </c>
      <c r="B209" s="85" t="s">
        <v>1406</v>
      </c>
      <c r="C209" s="85">
        <v>2</v>
      </c>
      <c r="D209" s="118">
        <v>0.0028380193465044803</v>
      </c>
      <c r="E209" s="118">
        <v>2.7446840632768863</v>
      </c>
      <c r="F209" s="85" t="s">
        <v>1856</v>
      </c>
      <c r="G209" s="85" t="b">
        <v>0</v>
      </c>
      <c r="H209" s="85" t="b">
        <v>0</v>
      </c>
      <c r="I209" s="85" t="b">
        <v>0</v>
      </c>
      <c r="J209" s="85" t="b">
        <v>0</v>
      </c>
      <c r="K209" s="85" t="b">
        <v>0</v>
      </c>
      <c r="L209" s="85" t="b">
        <v>0</v>
      </c>
    </row>
    <row r="210" spans="1:12" ht="15">
      <c r="A210" s="85" t="s">
        <v>1406</v>
      </c>
      <c r="B210" s="85" t="s">
        <v>1707</v>
      </c>
      <c r="C210" s="85">
        <v>2</v>
      </c>
      <c r="D210" s="118">
        <v>0.0028380193465044803</v>
      </c>
      <c r="E210" s="118">
        <v>2.443654067612905</v>
      </c>
      <c r="F210" s="85" t="s">
        <v>1856</v>
      </c>
      <c r="G210" s="85" t="b">
        <v>0</v>
      </c>
      <c r="H210" s="85" t="b">
        <v>0</v>
      </c>
      <c r="I210" s="85" t="b">
        <v>0</v>
      </c>
      <c r="J210" s="85" t="b">
        <v>0</v>
      </c>
      <c r="K210" s="85" t="b">
        <v>0</v>
      </c>
      <c r="L210" s="85" t="b">
        <v>0</v>
      </c>
    </row>
    <row r="211" spans="1:12" ht="15">
      <c r="A211" s="85" t="s">
        <v>1821</v>
      </c>
      <c r="B211" s="85" t="s">
        <v>1822</v>
      </c>
      <c r="C211" s="85">
        <v>2</v>
      </c>
      <c r="D211" s="118">
        <v>0.0028380193465044803</v>
      </c>
      <c r="E211" s="118">
        <v>2.7446840632768863</v>
      </c>
      <c r="F211" s="85" t="s">
        <v>1856</v>
      </c>
      <c r="G211" s="85" t="b">
        <v>0</v>
      </c>
      <c r="H211" s="85" t="b">
        <v>0</v>
      </c>
      <c r="I211" s="85" t="b">
        <v>0</v>
      </c>
      <c r="J211" s="85" t="b">
        <v>0</v>
      </c>
      <c r="K211" s="85" t="b">
        <v>0</v>
      </c>
      <c r="L211" s="85" t="b">
        <v>0</v>
      </c>
    </row>
    <row r="212" spans="1:12" ht="15">
      <c r="A212" s="85" t="s">
        <v>1822</v>
      </c>
      <c r="B212" s="85" t="s">
        <v>1823</v>
      </c>
      <c r="C212" s="85">
        <v>2</v>
      </c>
      <c r="D212" s="118">
        <v>0.0028380193465044803</v>
      </c>
      <c r="E212" s="118">
        <v>2.7446840632768863</v>
      </c>
      <c r="F212" s="85" t="s">
        <v>1856</v>
      </c>
      <c r="G212" s="85" t="b">
        <v>0</v>
      </c>
      <c r="H212" s="85" t="b">
        <v>0</v>
      </c>
      <c r="I212" s="85" t="b">
        <v>0</v>
      </c>
      <c r="J212" s="85" t="b">
        <v>0</v>
      </c>
      <c r="K212" s="85" t="b">
        <v>0</v>
      </c>
      <c r="L212" s="85" t="b">
        <v>0</v>
      </c>
    </row>
    <row r="213" spans="1:12" ht="15">
      <c r="A213" s="85" t="s">
        <v>1823</v>
      </c>
      <c r="B213" s="85" t="s">
        <v>1824</v>
      </c>
      <c r="C213" s="85">
        <v>2</v>
      </c>
      <c r="D213" s="118">
        <v>0.0028380193465044803</v>
      </c>
      <c r="E213" s="118">
        <v>2.7446840632768863</v>
      </c>
      <c r="F213" s="85" t="s">
        <v>1856</v>
      </c>
      <c r="G213" s="85" t="b">
        <v>0</v>
      </c>
      <c r="H213" s="85" t="b">
        <v>0</v>
      </c>
      <c r="I213" s="85" t="b">
        <v>0</v>
      </c>
      <c r="J213" s="85" t="b">
        <v>0</v>
      </c>
      <c r="K213" s="85" t="b">
        <v>0</v>
      </c>
      <c r="L213" s="85" t="b">
        <v>0</v>
      </c>
    </row>
    <row r="214" spans="1:12" ht="15">
      <c r="A214" s="85" t="s">
        <v>1824</v>
      </c>
      <c r="B214" s="85" t="s">
        <v>1825</v>
      </c>
      <c r="C214" s="85">
        <v>2</v>
      </c>
      <c r="D214" s="118">
        <v>0.0028380193465044803</v>
      </c>
      <c r="E214" s="118">
        <v>2.7446840632768863</v>
      </c>
      <c r="F214" s="85" t="s">
        <v>1856</v>
      </c>
      <c r="G214" s="85" t="b">
        <v>0</v>
      </c>
      <c r="H214" s="85" t="b">
        <v>0</v>
      </c>
      <c r="I214" s="85" t="b">
        <v>0</v>
      </c>
      <c r="J214" s="85" t="b">
        <v>0</v>
      </c>
      <c r="K214" s="85" t="b">
        <v>0</v>
      </c>
      <c r="L214" s="85" t="b">
        <v>0</v>
      </c>
    </row>
    <row r="215" spans="1:12" ht="15">
      <c r="A215" s="85" t="s">
        <v>1825</v>
      </c>
      <c r="B215" s="85" t="s">
        <v>1300</v>
      </c>
      <c r="C215" s="85">
        <v>2</v>
      </c>
      <c r="D215" s="118">
        <v>0.0028380193465044803</v>
      </c>
      <c r="E215" s="118">
        <v>2.568592804221205</v>
      </c>
      <c r="F215" s="85" t="s">
        <v>1856</v>
      </c>
      <c r="G215" s="85" t="b">
        <v>0</v>
      </c>
      <c r="H215" s="85" t="b">
        <v>0</v>
      </c>
      <c r="I215" s="85" t="b">
        <v>0</v>
      </c>
      <c r="J215" s="85" t="b">
        <v>0</v>
      </c>
      <c r="K215" s="85" t="b">
        <v>0</v>
      </c>
      <c r="L215" s="85" t="b">
        <v>0</v>
      </c>
    </row>
    <row r="216" spans="1:12" ht="15">
      <c r="A216" s="85" t="s">
        <v>1300</v>
      </c>
      <c r="B216" s="85" t="s">
        <v>1744</v>
      </c>
      <c r="C216" s="85">
        <v>2</v>
      </c>
      <c r="D216" s="118">
        <v>0.0028380193465044803</v>
      </c>
      <c r="E216" s="118">
        <v>2.392501545165524</v>
      </c>
      <c r="F216" s="85" t="s">
        <v>1856</v>
      </c>
      <c r="G216" s="85" t="b">
        <v>0</v>
      </c>
      <c r="H216" s="85" t="b">
        <v>0</v>
      </c>
      <c r="I216" s="85" t="b">
        <v>0</v>
      </c>
      <c r="J216" s="85" t="b">
        <v>0</v>
      </c>
      <c r="K216" s="85" t="b">
        <v>0</v>
      </c>
      <c r="L216" s="85" t="b">
        <v>0</v>
      </c>
    </row>
    <row r="217" spans="1:12" ht="15">
      <c r="A217" s="85" t="s">
        <v>1746</v>
      </c>
      <c r="B217" s="85" t="s">
        <v>1826</v>
      </c>
      <c r="C217" s="85">
        <v>2</v>
      </c>
      <c r="D217" s="118">
        <v>0.0028380193465044803</v>
      </c>
      <c r="E217" s="118">
        <v>2.568592804221205</v>
      </c>
      <c r="F217" s="85" t="s">
        <v>1856</v>
      </c>
      <c r="G217" s="85" t="b">
        <v>1</v>
      </c>
      <c r="H217" s="85" t="b">
        <v>0</v>
      </c>
      <c r="I217" s="85" t="b">
        <v>0</v>
      </c>
      <c r="J217" s="85" t="b">
        <v>0</v>
      </c>
      <c r="K217" s="85" t="b">
        <v>0</v>
      </c>
      <c r="L217" s="85" t="b">
        <v>0</v>
      </c>
    </row>
    <row r="218" spans="1:12" ht="15">
      <c r="A218" s="85" t="s">
        <v>1826</v>
      </c>
      <c r="B218" s="85" t="s">
        <v>1707</v>
      </c>
      <c r="C218" s="85">
        <v>2</v>
      </c>
      <c r="D218" s="118">
        <v>0.0028380193465044803</v>
      </c>
      <c r="E218" s="118">
        <v>2.443654067612905</v>
      </c>
      <c r="F218" s="85" t="s">
        <v>1856</v>
      </c>
      <c r="G218" s="85" t="b">
        <v>0</v>
      </c>
      <c r="H218" s="85" t="b">
        <v>0</v>
      </c>
      <c r="I218" s="85" t="b">
        <v>0</v>
      </c>
      <c r="J218" s="85" t="b">
        <v>0</v>
      </c>
      <c r="K218" s="85" t="b">
        <v>0</v>
      </c>
      <c r="L218" s="85" t="b">
        <v>0</v>
      </c>
    </row>
    <row r="219" spans="1:12" ht="15">
      <c r="A219" s="85" t="s">
        <v>1707</v>
      </c>
      <c r="B219" s="85" t="s">
        <v>1704</v>
      </c>
      <c r="C219" s="85">
        <v>2</v>
      </c>
      <c r="D219" s="118">
        <v>0.0028380193465044803</v>
      </c>
      <c r="E219" s="118">
        <v>2.1426240719489242</v>
      </c>
      <c r="F219" s="85" t="s">
        <v>1856</v>
      </c>
      <c r="G219" s="85" t="b">
        <v>0</v>
      </c>
      <c r="H219" s="85" t="b">
        <v>0</v>
      </c>
      <c r="I219" s="85" t="b">
        <v>0</v>
      </c>
      <c r="J219" s="85" t="b">
        <v>0</v>
      </c>
      <c r="K219" s="85" t="b">
        <v>0</v>
      </c>
      <c r="L219" s="85" t="b">
        <v>0</v>
      </c>
    </row>
    <row r="220" spans="1:12" ht="15">
      <c r="A220" s="85" t="s">
        <v>1827</v>
      </c>
      <c r="B220" s="85" t="s">
        <v>1828</v>
      </c>
      <c r="C220" s="85">
        <v>2</v>
      </c>
      <c r="D220" s="118">
        <v>0.0028380193465044803</v>
      </c>
      <c r="E220" s="118">
        <v>2.7446840632768863</v>
      </c>
      <c r="F220" s="85" t="s">
        <v>1856</v>
      </c>
      <c r="G220" s="85" t="b">
        <v>0</v>
      </c>
      <c r="H220" s="85" t="b">
        <v>0</v>
      </c>
      <c r="I220" s="85" t="b">
        <v>0</v>
      </c>
      <c r="J220" s="85" t="b">
        <v>0</v>
      </c>
      <c r="K220" s="85" t="b">
        <v>0</v>
      </c>
      <c r="L220" s="85" t="b">
        <v>0</v>
      </c>
    </row>
    <row r="221" spans="1:12" ht="15">
      <c r="A221" s="85" t="s">
        <v>1828</v>
      </c>
      <c r="B221" s="85" t="s">
        <v>1829</v>
      </c>
      <c r="C221" s="85">
        <v>2</v>
      </c>
      <c r="D221" s="118">
        <v>0.0028380193465044803</v>
      </c>
      <c r="E221" s="118">
        <v>2.7446840632768863</v>
      </c>
      <c r="F221" s="85" t="s">
        <v>1856</v>
      </c>
      <c r="G221" s="85" t="b">
        <v>0</v>
      </c>
      <c r="H221" s="85" t="b">
        <v>0</v>
      </c>
      <c r="I221" s="85" t="b">
        <v>0</v>
      </c>
      <c r="J221" s="85" t="b">
        <v>0</v>
      </c>
      <c r="K221" s="85" t="b">
        <v>0</v>
      </c>
      <c r="L221" s="85" t="b">
        <v>0</v>
      </c>
    </row>
    <row r="222" spans="1:12" ht="15">
      <c r="A222" s="85" t="s">
        <v>1829</v>
      </c>
      <c r="B222" s="85" t="s">
        <v>1727</v>
      </c>
      <c r="C222" s="85">
        <v>2</v>
      </c>
      <c r="D222" s="118">
        <v>0.0028380193465044803</v>
      </c>
      <c r="E222" s="118">
        <v>2.568592804221205</v>
      </c>
      <c r="F222" s="85" t="s">
        <v>1856</v>
      </c>
      <c r="G222" s="85" t="b">
        <v>0</v>
      </c>
      <c r="H222" s="85" t="b">
        <v>0</v>
      </c>
      <c r="I222" s="85" t="b">
        <v>0</v>
      </c>
      <c r="J222" s="85" t="b">
        <v>0</v>
      </c>
      <c r="K222" s="85" t="b">
        <v>0</v>
      </c>
      <c r="L222" s="85" t="b">
        <v>0</v>
      </c>
    </row>
    <row r="223" spans="1:12" ht="15">
      <c r="A223" s="85" t="s">
        <v>1727</v>
      </c>
      <c r="B223" s="85" t="s">
        <v>1830</v>
      </c>
      <c r="C223" s="85">
        <v>2</v>
      </c>
      <c r="D223" s="118">
        <v>0.0028380193465044803</v>
      </c>
      <c r="E223" s="118">
        <v>2.568592804221205</v>
      </c>
      <c r="F223" s="85" t="s">
        <v>1856</v>
      </c>
      <c r="G223" s="85" t="b">
        <v>0</v>
      </c>
      <c r="H223" s="85" t="b">
        <v>0</v>
      </c>
      <c r="I223" s="85" t="b">
        <v>0</v>
      </c>
      <c r="J223" s="85" t="b">
        <v>0</v>
      </c>
      <c r="K223" s="85" t="b">
        <v>0</v>
      </c>
      <c r="L223" s="85" t="b">
        <v>0</v>
      </c>
    </row>
    <row r="224" spans="1:12" ht="15">
      <c r="A224" s="85" t="s">
        <v>1830</v>
      </c>
      <c r="B224" s="85" t="s">
        <v>1831</v>
      </c>
      <c r="C224" s="85">
        <v>2</v>
      </c>
      <c r="D224" s="118">
        <v>0.0028380193465044803</v>
      </c>
      <c r="E224" s="118">
        <v>2.7446840632768863</v>
      </c>
      <c r="F224" s="85" t="s">
        <v>1856</v>
      </c>
      <c r="G224" s="85" t="b">
        <v>0</v>
      </c>
      <c r="H224" s="85" t="b">
        <v>0</v>
      </c>
      <c r="I224" s="85" t="b">
        <v>0</v>
      </c>
      <c r="J224" s="85" t="b">
        <v>0</v>
      </c>
      <c r="K224" s="85" t="b">
        <v>0</v>
      </c>
      <c r="L224" s="85" t="b">
        <v>0</v>
      </c>
    </row>
    <row r="225" spans="1:12" ht="15">
      <c r="A225" s="85" t="s">
        <v>1831</v>
      </c>
      <c r="B225" s="85" t="s">
        <v>1832</v>
      </c>
      <c r="C225" s="85">
        <v>2</v>
      </c>
      <c r="D225" s="118">
        <v>0.0028380193465044803</v>
      </c>
      <c r="E225" s="118">
        <v>2.7446840632768863</v>
      </c>
      <c r="F225" s="85" t="s">
        <v>1856</v>
      </c>
      <c r="G225" s="85" t="b">
        <v>0</v>
      </c>
      <c r="H225" s="85" t="b">
        <v>0</v>
      </c>
      <c r="I225" s="85" t="b">
        <v>0</v>
      </c>
      <c r="J225" s="85" t="b">
        <v>0</v>
      </c>
      <c r="K225" s="85" t="b">
        <v>0</v>
      </c>
      <c r="L225" s="85" t="b">
        <v>0</v>
      </c>
    </row>
    <row r="226" spans="1:12" ht="15">
      <c r="A226" s="85" t="s">
        <v>1832</v>
      </c>
      <c r="B226" s="85" t="s">
        <v>1833</v>
      </c>
      <c r="C226" s="85">
        <v>2</v>
      </c>
      <c r="D226" s="118">
        <v>0.0028380193465044803</v>
      </c>
      <c r="E226" s="118">
        <v>2.7446840632768863</v>
      </c>
      <c r="F226" s="85" t="s">
        <v>1856</v>
      </c>
      <c r="G226" s="85" t="b">
        <v>0</v>
      </c>
      <c r="H226" s="85" t="b">
        <v>0</v>
      </c>
      <c r="I226" s="85" t="b">
        <v>0</v>
      </c>
      <c r="J226" s="85" t="b">
        <v>0</v>
      </c>
      <c r="K226" s="85" t="b">
        <v>0</v>
      </c>
      <c r="L226" s="85" t="b">
        <v>0</v>
      </c>
    </row>
    <row r="227" spans="1:12" ht="15">
      <c r="A227" s="85" t="s">
        <v>1833</v>
      </c>
      <c r="B227" s="85" t="s">
        <v>1834</v>
      </c>
      <c r="C227" s="85">
        <v>2</v>
      </c>
      <c r="D227" s="118">
        <v>0.0028380193465044803</v>
      </c>
      <c r="E227" s="118">
        <v>2.7446840632768863</v>
      </c>
      <c r="F227" s="85" t="s">
        <v>1856</v>
      </c>
      <c r="G227" s="85" t="b">
        <v>0</v>
      </c>
      <c r="H227" s="85" t="b">
        <v>0</v>
      </c>
      <c r="I227" s="85" t="b">
        <v>0</v>
      </c>
      <c r="J227" s="85" t="b">
        <v>0</v>
      </c>
      <c r="K227" s="85" t="b">
        <v>0</v>
      </c>
      <c r="L227" s="85" t="b">
        <v>0</v>
      </c>
    </row>
    <row r="228" spans="1:12" ht="15">
      <c r="A228" s="85" t="s">
        <v>1834</v>
      </c>
      <c r="B228" s="85" t="s">
        <v>1333</v>
      </c>
      <c r="C228" s="85">
        <v>2</v>
      </c>
      <c r="D228" s="118">
        <v>0.0028380193465044803</v>
      </c>
      <c r="E228" s="118">
        <v>1.101231386790699</v>
      </c>
      <c r="F228" s="85" t="s">
        <v>1856</v>
      </c>
      <c r="G228" s="85" t="b">
        <v>0</v>
      </c>
      <c r="H228" s="85" t="b">
        <v>0</v>
      </c>
      <c r="I228" s="85" t="b">
        <v>0</v>
      </c>
      <c r="J228" s="85" t="b">
        <v>0</v>
      </c>
      <c r="K228" s="85" t="b">
        <v>0</v>
      </c>
      <c r="L228" s="85" t="b">
        <v>0</v>
      </c>
    </row>
    <row r="229" spans="1:12" ht="15">
      <c r="A229" s="85" t="s">
        <v>1333</v>
      </c>
      <c r="B229" s="85" t="s">
        <v>1835</v>
      </c>
      <c r="C229" s="85">
        <v>2</v>
      </c>
      <c r="D229" s="118">
        <v>0.0028380193465044803</v>
      </c>
      <c r="E229" s="118">
        <v>1.1883815625095993</v>
      </c>
      <c r="F229" s="85" t="s">
        <v>1856</v>
      </c>
      <c r="G229" s="85" t="b">
        <v>0</v>
      </c>
      <c r="H229" s="85" t="b">
        <v>0</v>
      </c>
      <c r="I229" s="85" t="b">
        <v>0</v>
      </c>
      <c r="J229" s="85" t="b">
        <v>0</v>
      </c>
      <c r="K229" s="85" t="b">
        <v>0</v>
      </c>
      <c r="L229" s="85" t="b">
        <v>0</v>
      </c>
    </row>
    <row r="230" spans="1:12" ht="15">
      <c r="A230" s="85" t="s">
        <v>1334</v>
      </c>
      <c r="B230" s="85" t="s">
        <v>1836</v>
      </c>
      <c r="C230" s="85">
        <v>2</v>
      </c>
      <c r="D230" s="118">
        <v>0.0028380193465044803</v>
      </c>
      <c r="E230" s="118">
        <v>1.3644728215652804</v>
      </c>
      <c r="F230" s="85" t="s">
        <v>1856</v>
      </c>
      <c r="G230" s="85" t="b">
        <v>0</v>
      </c>
      <c r="H230" s="85" t="b">
        <v>0</v>
      </c>
      <c r="I230" s="85" t="b">
        <v>0</v>
      </c>
      <c r="J230" s="85" t="b">
        <v>0</v>
      </c>
      <c r="K230" s="85" t="b">
        <v>0</v>
      </c>
      <c r="L230" s="85" t="b">
        <v>0</v>
      </c>
    </row>
    <row r="231" spans="1:12" ht="15">
      <c r="A231" s="85" t="s">
        <v>1836</v>
      </c>
      <c r="B231" s="85" t="s">
        <v>1335</v>
      </c>
      <c r="C231" s="85">
        <v>2</v>
      </c>
      <c r="D231" s="118">
        <v>0.0028380193465044803</v>
      </c>
      <c r="E231" s="118">
        <v>1.64777405026883</v>
      </c>
      <c r="F231" s="85" t="s">
        <v>1856</v>
      </c>
      <c r="G231" s="85" t="b">
        <v>0</v>
      </c>
      <c r="H231" s="85" t="b">
        <v>0</v>
      </c>
      <c r="I231" s="85" t="b">
        <v>0</v>
      </c>
      <c r="J231" s="85" t="b">
        <v>0</v>
      </c>
      <c r="K231" s="85" t="b">
        <v>0</v>
      </c>
      <c r="L231" s="85" t="b">
        <v>0</v>
      </c>
    </row>
    <row r="232" spans="1:12" ht="15">
      <c r="A232" s="85" t="s">
        <v>1335</v>
      </c>
      <c r="B232" s="85" t="s">
        <v>1279</v>
      </c>
      <c r="C232" s="85">
        <v>2</v>
      </c>
      <c r="D232" s="118">
        <v>0.0028380193465044803</v>
      </c>
      <c r="E232" s="118">
        <v>1.1883815625095993</v>
      </c>
      <c r="F232" s="85" t="s">
        <v>1856</v>
      </c>
      <c r="G232" s="85" t="b">
        <v>0</v>
      </c>
      <c r="H232" s="85" t="b">
        <v>0</v>
      </c>
      <c r="I232" s="85" t="b">
        <v>0</v>
      </c>
      <c r="J232" s="85" t="b">
        <v>0</v>
      </c>
      <c r="K232" s="85" t="b">
        <v>0</v>
      </c>
      <c r="L232" s="85" t="b">
        <v>0</v>
      </c>
    </row>
    <row r="233" spans="1:12" ht="15">
      <c r="A233" s="85" t="s">
        <v>1279</v>
      </c>
      <c r="B233" s="85" t="s">
        <v>1276</v>
      </c>
      <c r="C233" s="85">
        <v>2</v>
      </c>
      <c r="D233" s="118">
        <v>0.0028380193465044803</v>
      </c>
      <c r="E233" s="118">
        <v>1.0245247598709295</v>
      </c>
      <c r="F233" s="85" t="s">
        <v>1856</v>
      </c>
      <c r="G233" s="85" t="b">
        <v>0</v>
      </c>
      <c r="H233" s="85" t="b">
        <v>0</v>
      </c>
      <c r="I233" s="85" t="b">
        <v>0</v>
      </c>
      <c r="J233" s="85" t="b">
        <v>0</v>
      </c>
      <c r="K233" s="85" t="b">
        <v>0</v>
      </c>
      <c r="L233" s="85" t="b">
        <v>0</v>
      </c>
    </row>
    <row r="234" spans="1:12" ht="15">
      <c r="A234" s="85" t="s">
        <v>1334</v>
      </c>
      <c r="B234" s="85" t="s">
        <v>1838</v>
      </c>
      <c r="C234" s="85">
        <v>2</v>
      </c>
      <c r="D234" s="118">
        <v>0.0028380193465044803</v>
      </c>
      <c r="E234" s="118">
        <v>1.3644728215652804</v>
      </c>
      <c r="F234" s="85" t="s">
        <v>1856</v>
      </c>
      <c r="G234" s="85" t="b">
        <v>0</v>
      </c>
      <c r="H234" s="85" t="b">
        <v>0</v>
      </c>
      <c r="I234" s="85" t="b">
        <v>0</v>
      </c>
      <c r="J234" s="85" t="b">
        <v>0</v>
      </c>
      <c r="K234" s="85" t="b">
        <v>0</v>
      </c>
      <c r="L234" s="85" t="b">
        <v>0</v>
      </c>
    </row>
    <row r="235" spans="1:12" ht="15">
      <c r="A235" s="85" t="s">
        <v>1838</v>
      </c>
      <c r="B235" s="85" t="s">
        <v>1335</v>
      </c>
      <c r="C235" s="85">
        <v>2</v>
      </c>
      <c r="D235" s="118">
        <v>0.0028380193465044803</v>
      </c>
      <c r="E235" s="118">
        <v>1.64777405026883</v>
      </c>
      <c r="F235" s="85" t="s">
        <v>1856</v>
      </c>
      <c r="G235" s="85" t="b">
        <v>0</v>
      </c>
      <c r="H235" s="85" t="b">
        <v>0</v>
      </c>
      <c r="I235" s="85" t="b">
        <v>0</v>
      </c>
      <c r="J235" s="85" t="b">
        <v>0</v>
      </c>
      <c r="K235" s="85" t="b">
        <v>0</v>
      </c>
      <c r="L235" s="85" t="b">
        <v>0</v>
      </c>
    </row>
    <row r="236" spans="1:12" ht="15">
      <c r="A236" s="85" t="s">
        <v>1334</v>
      </c>
      <c r="B236" s="85" t="s">
        <v>1839</v>
      </c>
      <c r="C236" s="85">
        <v>2</v>
      </c>
      <c r="D236" s="118">
        <v>0.0028380193465044803</v>
      </c>
      <c r="E236" s="118">
        <v>1.3644728215652804</v>
      </c>
      <c r="F236" s="85" t="s">
        <v>1856</v>
      </c>
      <c r="G236" s="85" t="b">
        <v>0</v>
      </c>
      <c r="H236" s="85" t="b">
        <v>0</v>
      </c>
      <c r="I236" s="85" t="b">
        <v>0</v>
      </c>
      <c r="J236" s="85" t="b">
        <v>0</v>
      </c>
      <c r="K236" s="85" t="b">
        <v>0</v>
      </c>
      <c r="L236" s="85" t="b">
        <v>0</v>
      </c>
    </row>
    <row r="237" spans="1:12" ht="15">
      <c r="A237" s="85" t="s">
        <v>1839</v>
      </c>
      <c r="B237" s="85" t="s">
        <v>1747</v>
      </c>
      <c r="C237" s="85">
        <v>2</v>
      </c>
      <c r="D237" s="118">
        <v>0.0028380193465044803</v>
      </c>
      <c r="E237" s="118">
        <v>2.568592804221205</v>
      </c>
      <c r="F237" s="85" t="s">
        <v>1856</v>
      </c>
      <c r="G237" s="85" t="b">
        <v>0</v>
      </c>
      <c r="H237" s="85" t="b">
        <v>0</v>
      </c>
      <c r="I237" s="85" t="b">
        <v>0</v>
      </c>
      <c r="J237" s="85" t="b">
        <v>0</v>
      </c>
      <c r="K237" s="85" t="b">
        <v>0</v>
      </c>
      <c r="L237" s="85" t="b">
        <v>0</v>
      </c>
    </row>
    <row r="238" spans="1:12" ht="15">
      <c r="A238" s="85" t="s">
        <v>1276</v>
      </c>
      <c r="B238" s="85" t="s">
        <v>1840</v>
      </c>
      <c r="C238" s="85">
        <v>2</v>
      </c>
      <c r="D238" s="118">
        <v>0.0028380193465044803</v>
      </c>
      <c r="E238" s="118">
        <v>1.5685928042212052</v>
      </c>
      <c r="F238" s="85" t="s">
        <v>1856</v>
      </c>
      <c r="G238" s="85" t="b">
        <v>0</v>
      </c>
      <c r="H238" s="85" t="b">
        <v>0</v>
      </c>
      <c r="I238" s="85" t="b">
        <v>0</v>
      </c>
      <c r="J238" s="85" t="b">
        <v>0</v>
      </c>
      <c r="K238" s="85" t="b">
        <v>0</v>
      </c>
      <c r="L238" s="85" t="b">
        <v>0</v>
      </c>
    </row>
    <row r="239" spans="1:12" ht="15">
      <c r="A239" s="85" t="s">
        <v>1282</v>
      </c>
      <c r="B239" s="85" t="s">
        <v>1697</v>
      </c>
      <c r="C239" s="85">
        <v>2</v>
      </c>
      <c r="D239" s="118">
        <v>0.0028380193465044803</v>
      </c>
      <c r="E239" s="118">
        <v>1.606381365110605</v>
      </c>
      <c r="F239" s="85" t="s">
        <v>1856</v>
      </c>
      <c r="G239" s="85" t="b">
        <v>0</v>
      </c>
      <c r="H239" s="85" t="b">
        <v>0</v>
      </c>
      <c r="I239" s="85" t="b">
        <v>0</v>
      </c>
      <c r="J239" s="85" t="b">
        <v>0</v>
      </c>
      <c r="K239" s="85" t="b">
        <v>0</v>
      </c>
      <c r="L239" s="85" t="b">
        <v>0</v>
      </c>
    </row>
    <row r="240" spans="1:12" ht="15">
      <c r="A240" s="85" t="s">
        <v>1335</v>
      </c>
      <c r="B240" s="85" t="s">
        <v>1696</v>
      </c>
      <c r="C240" s="85">
        <v>2</v>
      </c>
      <c r="D240" s="118">
        <v>0.0028380193465044803</v>
      </c>
      <c r="E240" s="118">
        <v>1.1883815625095993</v>
      </c>
      <c r="F240" s="85" t="s">
        <v>1856</v>
      </c>
      <c r="G240" s="85" t="b">
        <v>0</v>
      </c>
      <c r="H240" s="85" t="b">
        <v>0</v>
      </c>
      <c r="I240" s="85" t="b">
        <v>0</v>
      </c>
      <c r="J240" s="85" t="b">
        <v>0</v>
      </c>
      <c r="K240" s="85" t="b">
        <v>0</v>
      </c>
      <c r="L240" s="85" t="b">
        <v>0</v>
      </c>
    </row>
    <row r="241" spans="1:12" ht="15">
      <c r="A241" s="85" t="s">
        <v>1339</v>
      </c>
      <c r="B241" s="85" t="s">
        <v>1271</v>
      </c>
      <c r="C241" s="85">
        <v>2</v>
      </c>
      <c r="D241" s="118">
        <v>0.0028380193465044803</v>
      </c>
      <c r="E241" s="118">
        <v>1.03711388717895</v>
      </c>
      <c r="F241" s="85" t="s">
        <v>1856</v>
      </c>
      <c r="G241" s="85" t="b">
        <v>1</v>
      </c>
      <c r="H241" s="85" t="b">
        <v>0</v>
      </c>
      <c r="I241" s="85" t="b">
        <v>0</v>
      </c>
      <c r="J241" s="85" t="b">
        <v>0</v>
      </c>
      <c r="K241" s="85" t="b">
        <v>0</v>
      </c>
      <c r="L241" s="85" t="b">
        <v>0</v>
      </c>
    </row>
    <row r="242" spans="1:12" ht="15">
      <c r="A242" s="85" t="s">
        <v>1271</v>
      </c>
      <c r="B242" s="85" t="s">
        <v>1340</v>
      </c>
      <c r="C242" s="85">
        <v>2</v>
      </c>
      <c r="D242" s="118">
        <v>0.0028380193465044803</v>
      </c>
      <c r="E242" s="118">
        <v>1.1536194562503872</v>
      </c>
      <c r="F242" s="85" t="s">
        <v>1856</v>
      </c>
      <c r="G242" s="85" t="b">
        <v>0</v>
      </c>
      <c r="H242" s="85" t="b">
        <v>0</v>
      </c>
      <c r="I242" s="85" t="b">
        <v>0</v>
      </c>
      <c r="J242" s="85" t="b">
        <v>0</v>
      </c>
      <c r="K242" s="85" t="b">
        <v>0</v>
      </c>
      <c r="L242" s="85" t="b">
        <v>0</v>
      </c>
    </row>
    <row r="243" spans="1:12" ht="15">
      <c r="A243" s="85" t="s">
        <v>1333</v>
      </c>
      <c r="B243" s="85" t="s">
        <v>1283</v>
      </c>
      <c r="C243" s="85">
        <v>2</v>
      </c>
      <c r="D243" s="118">
        <v>0.0028380193465044803</v>
      </c>
      <c r="E243" s="118">
        <v>0.48941155817358023</v>
      </c>
      <c r="F243" s="85" t="s">
        <v>1856</v>
      </c>
      <c r="G243" s="85" t="b">
        <v>0</v>
      </c>
      <c r="H243" s="85" t="b">
        <v>0</v>
      </c>
      <c r="I243" s="85" t="b">
        <v>0</v>
      </c>
      <c r="J243" s="85" t="b">
        <v>0</v>
      </c>
      <c r="K243" s="85" t="b">
        <v>0</v>
      </c>
      <c r="L243" s="85" t="b">
        <v>0</v>
      </c>
    </row>
    <row r="244" spans="1:12" ht="15">
      <c r="A244" s="85" t="s">
        <v>1339</v>
      </c>
      <c r="B244" s="85" t="s">
        <v>1276</v>
      </c>
      <c r="C244" s="85">
        <v>2</v>
      </c>
      <c r="D244" s="118">
        <v>0.0028380193465044803</v>
      </c>
      <c r="E244" s="118">
        <v>0.7234947642069484</v>
      </c>
      <c r="F244" s="85" t="s">
        <v>1856</v>
      </c>
      <c r="G244" s="85" t="b">
        <v>1</v>
      </c>
      <c r="H244" s="85" t="b">
        <v>0</v>
      </c>
      <c r="I244" s="85" t="b">
        <v>0</v>
      </c>
      <c r="J244" s="85" t="b">
        <v>0</v>
      </c>
      <c r="K244" s="85" t="b">
        <v>0</v>
      </c>
      <c r="L244" s="85" t="b">
        <v>0</v>
      </c>
    </row>
    <row r="245" spans="1:12" ht="15">
      <c r="A245" s="85" t="s">
        <v>1339</v>
      </c>
      <c r="B245" s="85" t="s">
        <v>1709</v>
      </c>
      <c r="C245" s="85">
        <v>2</v>
      </c>
      <c r="D245" s="118">
        <v>0.0028380193465044803</v>
      </c>
      <c r="E245" s="118">
        <v>1.6655028172292616</v>
      </c>
      <c r="F245" s="85" t="s">
        <v>1856</v>
      </c>
      <c r="G245" s="85" t="b">
        <v>1</v>
      </c>
      <c r="H245" s="85" t="b">
        <v>0</v>
      </c>
      <c r="I245" s="85" t="b">
        <v>0</v>
      </c>
      <c r="J245" s="85" t="b">
        <v>0</v>
      </c>
      <c r="K245" s="85" t="b">
        <v>0</v>
      </c>
      <c r="L245" s="85" t="b">
        <v>0</v>
      </c>
    </row>
    <row r="246" spans="1:12" ht="15">
      <c r="A246" s="85" t="s">
        <v>1751</v>
      </c>
      <c r="B246" s="85" t="s">
        <v>1340</v>
      </c>
      <c r="C246" s="85">
        <v>2</v>
      </c>
      <c r="D246" s="118">
        <v>0.0028380193465044803</v>
      </c>
      <c r="E246" s="118">
        <v>1.7904415538375615</v>
      </c>
      <c r="F246" s="85" t="s">
        <v>1856</v>
      </c>
      <c r="G246" s="85" t="b">
        <v>0</v>
      </c>
      <c r="H246" s="85" t="b">
        <v>0</v>
      </c>
      <c r="I246" s="85" t="b">
        <v>0</v>
      </c>
      <c r="J246" s="85" t="b">
        <v>0</v>
      </c>
      <c r="K246" s="85" t="b">
        <v>0</v>
      </c>
      <c r="L246" s="85" t="b">
        <v>0</v>
      </c>
    </row>
    <row r="247" spans="1:12" ht="15">
      <c r="A247" s="85" t="s">
        <v>1282</v>
      </c>
      <c r="B247" s="85" t="s">
        <v>1710</v>
      </c>
      <c r="C247" s="85">
        <v>2</v>
      </c>
      <c r="D247" s="118">
        <v>0.0028380193465044803</v>
      </c>
      <c r="E247" s="118">
        <v>1.8282301147269613</v>
      </c>
      <c r="F247" s="85" t="s">
        <v>1856</v>
      </c>
      <c r="G247" s="85" t="b">
        <v>0</v>
      </c>
      <c r="H247" s="85" t="b">
        <v>0</v>
      </c>
      <c r="I247" s="85" t="b">
        <v>0</v>
      </c>
      <c r="J247" s="85" t="b">
        <v>0</v>
      </c>
      <c r="K247" s="85" t="b">
        <v>0</v>
      </c>
      <c r="L247" s="85" t="b">
        <v>0</v>
      </c>
    </row>
    <row r="248" spans="1:12" ht="15">
      <c r="A248" s="85" t="s">
        <v>1693</v>
      </c>
      <c r="B248" s="85" t="s">
        <v>1275</v>
      </c>
      <c r="C248" s="85">
        <v>2</v>
      </c>
      <c r="D248" s="118">
        <v>0.0028380193465044803</v>
      </c>
      <c r="E248" s="118">
        <v>1.4894115581735803</v>
      </c>
      <c r="F248" s="85" t="s">
        <v>1856</v>
      </c>
      <c r="G248" s="85" t="b">
        <v>0</v>
      </c>
      <c r="H248" s="85" t="b">
        <v>0</v>
      </c>
      <c r="I248" s="85" t="b">
        <v>0</v>
      </c>
      <c r="J248" s="85" t="b">
        <v>0</v>
      </c>
      <c r="K248" s="85" t="b">
        <v>0</v>
      </c>
      <c r="L248" s="85" t="b">
        <v>0</v>
      </c>
    </row>
    <row r="249" spans="1:12" ht="15">
      <c r="A249" s="85" t="s">
        <v>1339</v>
      </c>
      <c r="B249" s="85" t="s">
        <v>1283</v>
      </c>
      <c r="C249" s="85">
        <v>2</v>
      </c>
      <c r="D249" s="118">
        <v>0.0028380193465044803</v>
      </c>
      <c r="E249" s="118">
        <v>1.267562808557224</v>
      </c>
      <c r="F249" s="85" t="s">
        <v>1856</v>
      </c>
      <c r="G249" s="85" t="b">
        <v>1</v>
      </c>
      <c r="H249" s="85" t="b">
        <v>0</v>
      </c>
      <c r="I249" s="85" t="b">
        <v>0</v>
      </c>
      <c r="J249" s="85" t="b">
        <v>0</v>
      </c>
      <c r="K249" s="85" t="b">
        <v>0</v>
      </c>
      <c r="L249" s="85" t="b">
        <v>0</v>
      </c>
    </row>
    <row r="250" spans="1:12" ht="15">
      <c r="A250" s="85" t="s">
        <v>1842</v>
      </c>
      <c r="B250" s="85" t="s">
        <v>1335</v>
      </c>
      <c r="C250" s="85">
        <v>2</v>
      </c>
      <c r="D250" s="118">
        <v>0.0028380193465044803</v>
      </c>
      <c r="E250" s="118">
        <v>1.64777405026883</v>
      </c>
      <c r="F250" s="85" t="s">
        <v>1856</v>
      </c>
      <c r="G250" s="85" t="b">
        <v>0</v>
      </c>
      <c r="H250" s="85" t="b">
        <v>0</v>
      </c>
      <c r="I250" s="85" t="b">
        <v>0</v>
      </c>
      <c r="J250" s="85" t="b">
        <v>0</v>
      </c>
      <c r="K250" s="85" t="b">
        <v>0</v>
      </c>
      <c r="L250" s="85" t="b">
        <v>0</v>
      </c>
    </row>
    <row r="251" spans="1:12" ht="15">
      <c r="A251" s="85" t="s">
        <v>1846</v>
      </c>
      <c r="B251" s="85" t="s">
        <v>1847</v>
      </c>
      <c r="C251" s="85">
        <v>2</v>
      </c>
      <c r="D251" s="118">
        <v>0.0028380193465044803</v>
      </c>
      <c r="E251" s="118">
        <v>2.7446840632768863</v>
      </c>
      <c r="F251" s="85" t="s">
        <v>1856</v>
      </c>
      <c r="G251" s="85" t="b">
        <v>0</v>
      </c>
      <c r="H251" s="85" t="b">
        <v>0</v>
      </c>
      <c r="I251" s="85" t="b">
        <v>0</v>
      </c>
      <c r="J251" s="85" t="b">
        <v>0</v>
      </c>
      <c r="K251" s="85" t="b">
        <v>0</v>
      </c>
      <c r="L251" s="85" t="b">
        <v>0</v>
      </c>
    </row>
    <row r="252" spans="1:12" ht="15">
      <c r="A252" s="85" t="s">
        <v>1847</v>
      </c>
      <c r="B252" s="85" t="s">
        <v>1702</v>
      </c>
      <c r="C252" s="85">
        <v>2</v>
      </c>
      <c r="D252" s="118">
        <v>0.0028380193465044803</v>
      </c>
      <c r="E252" s="118">
        <v>2.443654067612905</v>
      </c>
      <c r="F252" s="85" t="s">
        <v>1856</v>
      </c>
      <c r="G252" s="85" t="b">
        <v>0</v>
      </c>
      <c r="H252" s="85" t="b">
        <v>0</v>
      </c>
      <c r="I252" s="85" t="b">
        <v>0</v>
      </c>
      <c r="J252" s="85" t="b">
        <v>1</v>
      </c>
      <c r="K252" s="85" t="b">
        <v>0</v>
      </c>
      <c r="L252" s="85" t="b">
        <v>0</v>
      </c>
    </row>
    <row r="253" spans="1:12" ht="15">
      <c r="A253" s="85" t="s">
        <v>1702</v>
      </c>
      <c r="B253" s="85" t="s">
        <v>1848</v>
      </c>
      <c r="C253" s="85">
        <v>2</v>
      </c>
      <c r="D253" s="118">
        <v>0.0028380193465044803</v>
      </c>
      <c r="E253" s="118">
        <v>2.443654067612905</v>
      </c>
      <c r="F253" s="85" t="s">
        <v>1856</v>
      </c>
      <c r="G253" s="85" t="b">
        <v>1</v>
      </c>
      <c r="H253" s="85" t="b">
        <v>0</v>
      </c>
      <c r="I253" s="85" t="b">
        <v>0</v>
      </c>
      <c r="J253" s="85" t="b">
        <v>0</v>
      </c>
      <c r="K253" s="85" t="b">
        <v>0</v>
      </c>
      <c r="L253" s="85" t="b">
        <v>0</v>
      </c>
    </row>
    <row r="254" spans="1:12" ht="15">
      <c r="A254" s="85" t="s">
        <v>1848</v>
      </c>
      <c r="B254" s="85" t="s">
        <v>1849</v>
      </c>
      <c r="C254" s="85">
        <v>2</v>
      </c>
      <c r="D254" s="118">
        <v>0.0028380193465044803</v>
      </c>
      <c r="E254" s="118">
        <v>2.7446840632768863</v>
      </c>
      <c r="F254" s="85" t="s">
        <v>1856</v>
      </c>
      <c r="G254" s="85" t="b">
        <v>0</v>
      </c>
      <c r="H254" s="85" t="b">
        <v>0</v>
      </c>
      <c r="I254" s="85" t="b">
        <v>0</v>
      </c>
      <c r="J254" s="85" t="b">
        <v>0</v>
      </c>
      <c r="K254" s="85" t="b">
        <v>0</v>
      </c>
      <c r="L254" s="85" t="b">
        <v>0</v>
      </c>
    </row>
    <row r="255" spans="1:12" ht="15">
      <c r="A255" s="85" t="s">
        <v>1849</v>
      </c>
      <c r="B255" s="85" t="s">
        <v>1850</v>
      </c>
      <c r="C255" s="85">
        <v>2</v>
      </c>
      <c r="D255" s="118">
        <v>0.0028380193465044803</v>
      </c>
      <c r="E255" s="118">
        <v>2.7446840632768863</v>
      </c>
      <c r="F255" s="85" t="s">
        <v>1856</v>
      </c>
      <c r="G255" s="85" t="b">
        <v>0</v>
      </c>
      <c r="H255" s="85" t="b">
        <v>0</v>
      </c>
      <c r="I255" s="85" t="b">
        <v>0</v>
      </c>
      <c r="J255" s="85" t="b">
        <v>0</v>
      </c>
      <c r="K255" s="85" t="b">
        <v>0</v>
      </c>
      <c r="L255" s="85" t="b">
        <v>0</v>
      </c>
    </row>
    <row r="256" spans="1:12" ht="15">
      <c r="A256" s="85" t="s">
        <v>1850</v>
      </c>
      <c r="B256" s="85" t="s">
        <v>1851</v>
      </c>
      <c r="C256" s="85">
        <v>2</v>
      </c>
      <c r="D256" s="118">
        <v>0.0028380193465044803</v>
      </c>
      <c r="E256" s="118">
        <v>2.7446840632768863</v>
      </c>
      <c r="F256" s="85" t="s">
        <v>1856</v>
      </c>
      <c r="G256" s="85" t="b">
        <v>0</v>
      </c>
      <c r="H256" s="85" t="b">
        <v>0</v>
      </c>
      <c r="I256" s="85" t="b">
        <v>0</v>
      </c>
      <c r="J256" s="85" t="b">
        <v>0</v>
      </c>
      <c r="K256" s="85" t="b">
        <v>0</v>
      </c>
      <c r="L256" s="85" t="b">
        <v>0</v>
      </c>
    </row>
    <row r="257" spans="1:12" ht="15">
      <c r="A257" s="85" t="s">
        <v>1851</v>
      </c>
      <c r="B257" s="85" t="s">
        <v>1852</v>
      </c>
      <c r="C257" s="85">
        <v>2</v>
      </c>
      <c r="D257" s="118">
        <v>0.0028380193465044803</v>
      </c>
      <c r="E257" s="118">
        <v>2.7446840632768863</v>
      </c>
      <c r="F257" s="85" t="s">
        <v>1856</v>
      </c>
      <c r="G257" s="85" t="b">
        <v>0</v>
      </c>
      <c r="H257" s="85" t="b">
        <v>0</v>
      </c>
      <c r="I257" s="85" t="b">
        <v>0</v>
      </c>
      <c r="J257" s="85" t="b">
        <v>0</v>
      </c>
      <c r="K257" s="85" t="b">
        <v>0</v>
      </c>
      <c r="L257" s="85" t="b">
        <v>0</v>
      </c>
    </row>
    <row r="258" spans="1:12" ht="15">
      <c r="A258" s="85" t="s">
        <v>1852</v>
      </c>
      <c r="B258" s="85" t="s">
        <v>1853</v>
      </c>
      <c r="C258" s="85">
        <v>2</v>
      </c>
      <c r="D258" s="118">
        <v>0.0028380193465044803</v>
      </c>
      <c r="E258" s="118">
        <v>2.7446840632768863</v>
      </c>
      <c r="F258" s="85" t="s">
        <v>1856</v>
      </c>
      <c r="G258" s="85" t="b">
        <v>0</v>
      </c>
      <c r="H258" s="85" t="b">
        <v>0</v>
      </c>
      <c r="I258" s="85" t="b">
        <v>0</v>
      </c>
      <c r="J258" s="85" t="b">
        <v>0</v>
      </c>
      <c r="K258" s="85" t="b">
        <v>0</v>
      </c>
      <c r="L258" s="85" t="b">
        <v>0</v>
      </c>
    </row>
    <row r="259" spans="1:12" ht="15">
      <c r="A259" s="85" t="s">
        <v>1853</v>
      </c>
      <c r="B259" s="85" t="s">
        <v>1367</v>
      </c>
      <c r="C259" s="85">
        <v>2</v>
      </c>
      <c r="D259" s="118">
        <v>0.0028380193465044803</v>
      </c>
      <c r="E259" s="118">
        <v>2.346744054604849</v>
      </c>
      <c r="F259" s="85" t="s">
        <v>1856</v>
      </c>
      <c r="G259" s="85" t="b">
        <v>0</v>
      </c>
      <c r="H259" s="85" t="b">
        <v>0</v>
      </c>
      <c r="I259" s="85" t="b">
        <v>0</v>
      </c>
      <c r="J259" s="85" t="b">
        <v>0</v>
      </c>
      <c r="K259" s="85" t="b">
        <v>0</v>
      </c>
      <c r="L259" s="85" t="b">
        <v>0</v>
      </c>
    </row>
    <row r="260" spans="1:12" ht="15">
      <c r="A260" s="85" t="s">
        <v>1338</v>
      </c>
      <c r="B260" s="85" t="s">
        <v>1333</v>
      </c>
      <c r="C260" s="85">
        <v>23</v>
      </c>
      <c r="D260" s="118">
        <v>0.021045794131077274</v>
      </c>
      <c r="E260" s="118">
        <v>0.817496982112682</v>
      </c>
      <c r="F260" s="85" t="s">
        <v>1200</v>
      </c>
      <c r="G260" s="85" t="b">
        <v>0</v>
      </c>
      <c r="H260" s="85" t="b">
        <v>0</v>
      </c>
      <c r="I260" s="85" t="b">
        <v>0</v>
      </c>
      <c r="J260" s="85" t="b">
        <v>0</v>
      </c>
      <c r="K260" s="85" t="b">
        <v>0</v>
      </c>
      <c r="L260" s="85" t="b">
        <v>0</v>
      </c>
    </row>
    <row r="261" spans="1:12" ht="15">
      <c r="A261" s="85" t="s">
        <v>1336</v>
      </c>
      <c r="B261" s="85" t="s">
        <v>1333</v>
      </c>
      <c r="C261" s="85">
        <v>23</v>
      </c>
      <c r="D261" s="118">
        <v>0.021045794131077274</v>
      </c>
      <c r="E261" s="118">
        <v>0.817496982112682</v>
      </c>
      <c r="F261" s="85" t="s">
        <v>1200</v>
      </c>
      <c r="G261" s="85" t="b">
        <v>1</v>
      </c>
      <c r="H261" s="85" t="b">
        <v>0</v>
      </c>
      <c r="I261" s="85" t="b">
        <v>0</v>
      </c>
      <c r="J261" s="85" t="b">
        <v>0</v>
      </c>
      <c r="K261" s="85" t="b">
        <v>0</v>
      </c>
      <c r="L261" s="85" t="b">
        <v>0</v>
      </c>
    </row>
    <row r="262" spans="1:12" ht="15">
      <c r="A262" s="85" t="s">
        <v>1333</v>
      </c>
      <c r="B262" s="85" t="s">
        <v>1334</v>
      </c>
      <c r="C262" s="85">
        <v>23</v>
      </c>
      <c r="D262" s="118">
        <v>0.021045794131077274</v>
      </c>
      <c r="E262" s="118">
        <v>0.6171371483300641</v>
      </c>
      <c r="F262" s="85" t="s">
        <v>1200</v>
      </c>
      <c r="G262" s="85" t="b">
        <v>0</v>
      </c>
      <c r="H262" s="85" t="b">
        <v>0</v>
      </c>
      <c r="I262" s="85" t="b">
        <v>0</v>
      </c>
      <c r="J262" s="85" t="b">
        <v>0</v>
      </c>
      <c r="K262" s="85" t="b">
        <v>0</v>
      </c>
      <c r="L262" s="85" t="b">
        <v>0</v>
      </c>
    </row>
    <row r="263" spans="1:12" ht="15">
      <c r="A263" s="85" t="s">
        <v>1340</v>
      </c>
      <c r="B263" s="85" t="s">
        <v>1693</v>
      </c>
      <c r="C263" s="85">
        <v>12</v>
      </c>
      <c r="D263" s="118">
        <v>0.018703783531170273</v>
      </c>
      <c r="E263" s="118">
        <v>1.5017437296279945</v>
      </c>
      <c r="F263" s="85" t="s">
        <v>1200</v>
      </c>
      <c r="G263" s="85" t="b">
        <v>0</v>
      </c>
      <c r="H263" s="85" t="b">
        <v>0</v>
      </c>
      <c r="I263" s="85" t="b">
        <v>0</v>
      </c>
      <c r="J263" s="85" t="b">
        <v>0</v>
      </c>
      <c r="K263" s="85" t="b">
        <v>0</v>
      </c>
      <c r="L263" s="85" t="b">
        <v>0</v>
      </c>
    </row>
    <row r="264" spans="1:12" ht="15">
      <c r="A264" s="85" t="s">
        <v>1335</v>
      </c>
      <c r="B264" s="85" t="s">
        <v>1276</v>
      </c>
      <c r="C264" s="85">
        <v>10</v>
      </c>
      <c r="D264" s="118">
        <v>0.017390159306672832</v>
      </c>
      <c r="E264" s="118">
        <v>0.7567991417590703</v>
      </c>
      <c r="F264" s="85" t="s">
        <v>1200</v>
      </c>
      <c r="G264" s="85" t="b">
        <v>0</v>
      </c>
      <c r="H264" s="85" t="b">
        <v>0</v>
      </c>
      <c r="I264" s="85" t="b">
        <v>0</v>
      </c>
      <c r="J264" s="85" t="b">
        <v>0</v>
      </c>
      <c r="K264" s="85" t="b">
        <v>0</v>
      </c>
      <c r="L264" s="85" t="b">
        <v>0</v>
      </c>
    </row>
    <row r="265" spans="1:12" ht="15">
      <c r="A265" s="85" t="s">
        <v>1335</v>
      </c>
      <c r="B265" s="85" t="s">
        <v>1282</v>
      </c>
      <c r="C265" s="85">
        <v>8</v>
      </c>
      <c r="D265" s="118">
        <v>0.015678141349813095</v>
      </c>
      <c r="E265" s="118">
        <v>0.9181671439940452</v>
      </c>
      <c r="F265" s="85" t="s">
        <v>1200</v>
      </c>
      <c r="G265" s="85" t="b">
        <v>0</v>
      </c>
      <c r="H265" s="85" t="b">
        <v>0</v>
      </c>
      <c r="I265" s="85" t="b">
        <v>0</v>
      </c>
      <c r="J265" s="85" t="b">
        <v>0</v>
      </c>
      <c r="K265" s="85" t="b">
        <v>0</v>
      </c>
      <c r="L265" s="85" t="b">
        <v>0</v>
      </c>
    </row>
    <row r="266" spans="1:12" ht="15">
      <c r="A266" s="85" t="s">
        <v>1283</v>
      </c>
      <c r="B266" s="85" t="s">
        <v>1276</v>
      </c>
      <c r="C266" s="85">
        <v>6</v>
      </c>
      <c r="D266" s="118">
        <v>0.015872911192277562</v>
      </c>
      <c r="E266" s="118">
        <v>1.05158018814605</v>
      </c>
      <c r="F266" s="85" t="s">
        <v>1200</v>
      </c>
      <c r="G266" s="85" t="b">
        <v>0</v>
      </c>
      <c r="H266" s="85" t="b">
        <v>0</v>
      </c>
      <c r="I266" s="85" t="b">
        <v>0</v>
      </c>
      <c r="J266" s="85" t="b">
        <v>0</v>
      </c>
      <c r="K266" s="85" t="b">
        <v>0</v>
      </c>
      <c r="L266" s="85" t="b">
        <v>0</v>
      </c>
    </row>
    <row r="267" spans="1:12" ht="15">
      <c r="A267" s="85" t="s">
        <v>1333</v>
      </c>
      <c r="B267" s="85" t="s">
        <v>1271</v>
      </c>
      <c r="C267" s="85">
        <v>6</v>
      </c>
      <c r="D267" s="118">
        <v>0.013466196945502874</v>
      </c>
      <c r="E267" s="118">
        <v>0.5823750420708521</v>
      </c>
      <c r="F267" s="85" t="s">
        <v>1200</v>
      </c>
      <c r="G267" s="85" t="b">
        <v>0</v>
      </c>
      <c r="H267" s="85" t="b">
        <v>0</v>
      </c>
      <c r="I267" s="85" t="b">
        <v>0</v>
      </c>
      <c r="J267" s="85" t="b">
        <v>0</v>
      </c>
      <c r="K267" s="85" t="b">
        <v>0</v>
      </c>
      <c r="L267" s="85" t="b">
        <v>0</v>
      </c>
    </row>
    <row r="268" spans="1:12" ht="15">
      <c r="A268" s="85" t="s">
        <v>1271</v>
      </c>
      <c r="B268" s="85" t="s">
        <v>1334</v>
      </c>
      <c r="C268" s="85">
        <v>6</v>
      </c>
      <c r="D268" s="118">
        <v>0.013466196945502874</v>
      </c>
      <c r="E268" s="118">
        <v>0.742075884938364</v>
      </c>
      <c r="F268" s="85" t="s">
        <v>1200</v>
      </c>
      <c r="G268" s="85" t="b">
        <v>0</v>
      </c>
      <c r="H268" s="85" t="b">
        <v>0</v>
      </c>
      <c r="I268" s="85" t="b">
        <v>0</v>
      </c>
      <c r="J268" s="85" t="b">
        <v>0</v>
      </c>
      <c r="K268" s="85" t="b">
        <v>0</v>
      </c>
      <c r="L268" s="85" t="b">
        <v>0</v>
      </c>
    </row>
    <row r="269" spans="1:12" ht="15">
      <c r="A269" s="85" t="s">
        <v>1276</v>
      </c>
      <c r="B269" s="85" t="s">
        <v>1698</v>
      </c>
      <c r="C269" s="85">
        <v>5</v>
      </c>
      <c r="D269" s="118">
        <v>0.012123667303267863</v>
      </c>
      <c r="E269" s="118">
        <v>1.2007137339640133</v>
      </c>
      <c r="F269" s="85" t="s">
        <v>1200</v>
      </c>
      <c r="G269" s="85" t="b">
        <v>0</v>
      </c>
      <c r="H269" s="85" t="b">
        <v>0</v>
      </c>
      <c r="I269" s="85" t="b">
        <v>0</v>
      </c>
      <c r="J269" s="85" t="b">
        <v>0</v>
      </c>
      <c r="K269" s="85" t="b">
        <v>0</v>
      </c>
      <c r="L269" s="85" t="b">
        <v>0</v>
      </c>
    </row>
    <row r="270" spans="1:12" ht="15">
      <c r="A270" s="85" t="s">
        <v>1276</v>
      </c>
      <c r="B270" s="85" t="s">
        <v>1334</v>
      </c>
      <c r="C270" s="85">
        <v>4</v>
      </c>
      <c r="D270" s="118">
        <v>0.010581940794851707</v>
      </c>
      <c r="E270" s="118">
        <v>0.14001589361040165</v>
      </c>
      <c r="F270" s="85" t="s">
        <v>1200</v>
      </c>
      <c r="G270" s="85" t="b">
        <v>0</v>
      </c>
      <c r="H270" s="85" t="b">
        <v>0</v>
      </c>
      <c r="I270" s="85" t="b">
        <v>0</v>
      </c>
      <c r="J270" s="85" t="b">
        <v>0</v>
      </c>
      <c r="K270" s="85" t="b">
        <v>0</v>
      </c>
      <c r="L270" s="85" t="b">
        <v>0</v>
      </c>
    </row>
    <row r="271" spans="1:12" ht="15">
      <c r="A271" s="85" t="s">
        <v>1276</v>
      </c>
      <c r="B271" s="85" t="s">
        <v>1340</v>
      </c>
      <c r="C271" s="85">
        <v>4</v>
      </c>
      <c r="D271" s="118">
        <v>0.010581940794851707</v>
      </c>
      <c r="E271" s="118">
        <v>0.7235924792443509</v>
      </c>
      <c r="F271" s="85" t="s">
        <v>1200</v>
      </c>
      <c r="G271" s="85" t="b">
        <v>0</v>
      </c>
      <c r="H271" s="85" t="b">
        <v>0</v>
      </c>
      <c r="I271" s="85" t="b">
        <v>0</v>
      </c>
      <c r="J271" s="85" t="b">
        <v>0</v>
      </c>
      <c r="K271" s="85" t="b">
        <v>0</v>
      </c>
      <c r="L271" s="85" t="b">
        <v>0</v>
      </c>
    </row>
    <row r="272" spans="1:12" ht="15">
      <c r="A272" s="85" t="s">
        <v>1334</v>
      </c>
      <c r="B272" s="85" t="s">
        <v>1708</v>
      </c>
      <c r="C272" s="85">
        <v>4</v>
      </c>
      <c r="D272" s="118">
        <v>0.010581940794851707</v>
      </c>
      <c r="E272" s="118">
        <v>0.9181671439940452</v>
      </c>
      <c r="F272" s="85" t="s">
        <v>1200</v>
      </c>
      <c r="G272" s="85" t="b">
        <v>0</v>
      </c>
      <c r="H272" s="85" t="b">
        <v>0</v>
      </c>
      <c r="I272" s="85" t="b">
        <v>0</v>
      </c>
      <c r="J272" s="85" t="b">
        <v>0</v>
      </c>
      <c r="K272" s="85" t="b">
        <v>0</v>
      </c>
      <c r="L272" s="85" t="b">
        <v>0</v>
      </c>
    </row>
    <row r="273" spans="1:12" ht="15">
      <c r="A273" s="85" t="s">
        <v>1708</v>
      </c>
      <c r="B273" s="85" t="s">
        <v>1335</v>
      </c>
      <c r="C273" s="85">
        <v>4</v>
      </c>
      <c r="D273" s="118">
        <v>0.010581940794851707</v>
      </c>
      <c r="E273" s="118">
        <v>1.2007137339640133</v>
      </c>
      <c r="F273" s="85" t="s">
        <v>1200</v>
      </c>
      <c r="G273" s="85" t="b">
        <v>0</v>
      </c>
      <c r="H273" s="85" t="b">
        <v>0</v>
      </c>
      <c r="I273" s="85" t="b">
        <v>0</v>
      </c>
      <c r="J273" s="85" t="b">
        <v>0</v>
      </c>
      <c r="K273" s="85" t="b">
        <v>0</v>
      </c>
      <c r="L273" s="85" t="b">
        <v>0</v>
      </c>
    </row>
    <row r="274" spans="1:12" ht="15">
      <c r="A274" s="85" t="s">
        <v>1334</v>
      </c>
      <c r="B274" s="85" t="s">
        <v>1705</v>
      </c>
      <c r="C274" s="85">
        <v>4</v>
      </c>
      <c r="D274" s="118">
        <v>0.010581940794851707</v>
      </c>
      <c r="E274" s="118">
        <v>0.9181671439940452</v>
      </c>
      <c r="F274" s="85" t="s">
        <v>1200</v>
      </c>
      <c r="G274" s="85" t="b">
        <v>0</v>
      </c>
      <c r="H274" s="85" t="b">
        <v>0</v>
      </c>
      <c r="I274" s="85" t="b">
        <v>0</v>
      </c>
      <c r="J274" s="85" t="b">
        <v>0</v>
      </c>
      <c r="K274" s="85" t="b">
        <v>0</v>
      </c>
      <c r="L274" s="85" t="b">
        <v>0</v>
      </c>
    </row>
    <row r="275" spans="1:12" ht="15">
      <c r="A275" s="85" t="s">
        <v>1705</v>
      </c>
      <c r="B275" s="85" t="s">
        <v>1335</v>
      </c>
      <c r="C275" s="85">
        <v>4</v>
      </c>
      <c r="D275" s="118">
        <v>0.010581940794851707</v>
      </c>
      <c r="E275" s="118">
        <v>1.2007137339640133</v>
      </c>
      <c r="F275" s="85" t="s">
        <v>1200</v>
      </c>
      <c r="G275" s="85" t="b">
        <v>0</v>
      </c>
      <c r="H275" s="85" t="b">
        <v>0</v>
      </c>
      <c r="I275" s="85" t="b">
        <v>0</v>
      </c>
      <c r="J275" s="85" t="b">
        <v>0</v>
      </c>
      <c r="K275" s="85" t="b">
        <v>0</v>
      </c>
      <c r="L275" s="85" t="b">
        <v>0</v>
      </c>
    </row>
    <row r="276" spans="1:12" ht="15">
      <c r="A276" s="85" t="s">
        <v>1333</v>
      </c>
      <c r="B276" s="85" t="s">
        <v>1694</v>
      </c>
      <c r="C276" s="85">
        <v>4</v>
      </c>
      <c r="D276" s="118">
        <v>0.010581940794851707</v>
      </c>
      <c r="E276" s="118">
        <v>0.8212571309859888</v>
      </c>
      <c r="F276" s="85" t="s">
        <v>1200</v>
      </c>
      <c r="G276" s="85" t="b">
        <v>0</v>
      </c>
      <c r="H276" s="85" t="b">
        <v>0</v>
      </c>
      <c r="I276" s="85" t="b">
        <v>0</v>
      </c>
      <c r="J276" s="85" t="b">
        <v>0</v>
      </c>
      <c r="K276" s="85" t="b">
        <v>0</v>
      </c>
      <c r="L276" s="85" t="b">
        <v>0</v>
      </c>
    </row>
    <row r="277" spans="1:12" ht="15">
      <c r="A277" s="85" t="s">
        <v>1694</v>
      </c>
      <c r="B277" s="85" t="s">
        <v>1334</v>
      </c>
      <c r="C277" s="85">
        <v>4</v>
      </c>
      <c r="D277" s="118">
        <v>0.010581940794851707</v>
      </c>
      <c r="E277" s="118">
        <v>0.8212571309859888</v>
      </c>
      <c r="F277" s="85" t="s">
        <v>1200</v>
      </c>
      <c r="G277" s="85" t="b">
        <v>0</v>
      </c>
      <c r="H277" s="85" t="b">
        <v>0</v>
      </c>
      <c r="I277" s="85" t="b">
        <v>0</v>
      </c>
      <c r="J277" s="85" t="b">
        <v>0</v>
      </c>
      <c r="K277" s="85" t="b">
        <v>0</v>
      </c>
      <c r="L277" s="85" t="b">
        <v>0</v>
      </c>
    </row>
    <row r="278" spans="1:12" ht="15">
      <c r="A278" s="85" t="s">
        <v>1333</v>
      </c>
      <c r="B278" s="85" t="s">
        <v>1279</v>
      </c>
      <c r="C278" s="85">
        <v>3</v>
      </c>
      <c r="D278" s="118">
        <v>0.008790251062710306</v>
      </c>
      <c r="E278" s="118">
        <v>0.6171371483300641</v>
      </c>
      <c r="F278" s="85" t="s">
        <v>1200</v>
      </c>
      <c r="G278" s="85" t="b">
        <v>0</v>
      </c>
      <c r="H278" s="85" t="b">
        <v>0</v>
      </c>
      <c r="I278" s="85" t="b">
        <v>0</v>
      </c>
      <c r="J278" s="85" t="b">
        <v>0</v>
      </c>
      <c r="K278" s="85" t="b">
        <v>0</v>
      </c>
      <c r="L278" s="85" t="b">
        <v>0</v>
      </c>
    </row>
    <row r="279" spans="1:12" ht="15">
      <c r="A279" s="85" t="s">
        <v>1279</v>
      </c>
      <c r="B279" s="85" t="s">
        <v>1334</v>
      </c>
      <c r="C279" s="85">
        <v>3</v>
      </c>
      <c r="D279" s="118">
        <v>0.008790251062710306</v>
      </c>
      <c r="E279" s="118">
        <v>0.6171371483300641</v>
      </c>
      <c r="F279" s="85" t="s">
        <v>1200</v>
      </c>
      <c r="G279" s="85" t="b">
        <v>0</v>
      </c>
      <c r="H279" s="85" t="b">
        <v>0</v>
      </c>
      <c r="I279" s="85" t="b">
        <v>0</v>
      </c>
      <c r="J279" s="85" t="b">
        <v>0</v>
      </c>
      <c r="K279" s="85" t="b">
        <v>0</v>
      </c>
      <c r="L279" s="85" t="b">
        <v>0</v>
      </c>
    </row>
    <row r="280" spans="1:12" ht="15">
      <c r="A280" s="85" t="s">
        <v>1752</v>
      </c>
      <c r="B280" s="85" t="s">
        <v>1282</v>
      </c>
      <c r="C280" s="85">
        <v>3</v>
      </c>
      <c r="D280" s="118">
        <v>0.008790251062710306</v>
      </c>
      <c r="E280" s="118">
        <v>1.3768049930196946</v>
      </c>
      <c r="F280" s="85" t="s">
        <v>1200</v>
      </c>
      <c r="G280" s="85" t="b">
        <v>0</v>
      </c>
      <c r="H280" s="85" t="b">
        <v>0</v>
      </c>
      <c r="I280" s="85" t="b">
        <v>0</v>
      </c>
      <c r="J280" s="85" t="b">
        <v>0</v>
      </c>
      <c r="K280" s="85" t="b">
        <v>0</v>
      </c>
      <c r="L280" s="85" t="b">
        <v>0</v>
      </c>
    </row>
    <row r="281" spans="1:12" ht="15">
      <c r="A281" s="85" t="s">
        <v>1710</v>
      </c>
      <c r="B281" s="85" t="s">
        <v>1271</v>
      </c>
      <c r="C281" s="85">
        <v>3</v>
      </c>
      <c r="D281" s="118">
        <v>0.008790251062710306</v>
      </c>
      <c r="E281" s="118">
        <v>1.4669816233687825</v>
      </c>
      <c r="F281" s="85" t="s">
        <v>1200</v>
      </c>
      <c r="G281" s="85" t="b">
        <v>0</v>
      </c>
      <c r="H281" s="85" t="b">
        <v>0</v>
      </c>
      <c r="I281" s="85" t="b">
        <v>0</v>
      </c>
      <c r="J281" s="85" t="b">
        <v>0</v>
      </c>
      <c r="K281" s="85" t="b">
        <v>0</v>
      </c>
      <c r="L281" s="85" t="b">
        <v>0</v>
      </c>
    </row>
    <row r="282" spans="1:12" ht="15">
      <c r="A282" s="85" t="s">
        <v>1334</v>
      </c>
      <c r="B282" s="85" t="s">
        <v>1749</v>
      </c>
      <c r="C282" s="85">
        <v>3</v>
      </c>
      <c r="D282" s="118">
        <v>0.008790251062710306</v>
      </c>
      <c r="E282" s="118">
        <v>0.9181671439940452</v>
      </c>
      <c r="F282" s="85" t="s">
        <v>1200</v>
      </c>
      <c r="G282" s="85" t="b">
        <v>0</v>
      </c>
      <c r="H282" s="85" t="b">
        <v>0</v>
      </c>
      <c r="I282" s="85" t="b">
        <v>0</v>
      </c>
      <c r="J282" s="85" t="b">
        <v>0</v>
      </c>
      <c r="K282" s="85" t="b">
        <v>0</v>
      </c>
      <c r="L282" s="85" t="b">
        <v>0</v>
      </c>
    </row>
    <row r="283" spans="1:12" ht="15">
      <c r="A283" s="85" t="s">
        <v>1749</v>
      </c>
      <c r="B283" s="85" t="s">
        <v>1750</v>
      </c>
      <c r="C283" s="85">
        <v>3</v>
      </c>
      <c r="D283" s="118">
        <v>0.008790251062710306</v>
      </c>
      <c r="E283" s="118">
        <v>2.103803720955957</v>
      </c>
      <c r="F283" s="85" t="s">
        <v>1200</v>
      </c>
      <c r="G283" s="85" t="b">
        <v>0</v>
      </c>
      <c r="H283" s="85" t="b">
        <v>0</v>
      </c>
      <c r="I283" s="85" t="b">
        <v>0</v>
      </c>
      <c r="J283" s="85" t="b">
        <v>0</v>
      </c>
      <c r="K283" s="85" t="b">
        <v>0</v>
      </c>
      <c r="L283" s="85" t="b">
        <v>0</v>
      </c>
    </row>
    <row r="284" spans="1:12" ht="15">
      <c r="A284" s="85" t="s">
        <v>1750</v>
      </c>
      <c r="B284" s="85" t="s">
        <v>1276</v>
      </c>
      <c r="C284" s="85">
        <v>3</v>
      </c>
      <c r="D284" s="118">
        <v>0.008790251062710306</v>
      </c>
      <c r="E284" s="118">
        <v>1.1185269777766633</v>
      </c>
      <c r="F284" s="85" t="s">
        <v>1200</v>
      </c>
      <c r="G284" s="85" t="b">
        <v>0</v>
      </c>
      <c r="H284" s="85" t="b">
        <v>0</v>
      </c>
      <c r="I284" s="85" t="b">
        <v>0</v>
      </c>
      <c r="J284" s="85" t="b">
        <v>0</v>
      </c>
      <c r="K284" s="85" t="b">
        <v>0</v>
      </c>
      <c r="L284" s="85" t="b">
        <v>0</v>
      </c>
    </row>
    <row r="285" spans="1:12" ht="15">
      <c r="A285" s="85" t="s">
        <v>1282</v>
      </c>
      <c r="B285" s="85" t="s">
        <v>1335</v>
      </c>
      <c r="C285" s="85">
        <v>3</v>
      </c>
      <c r="D285" s="118">
        <v>0.008790251062710306</v>
      </c>
      <c r="E285" s="118">
        <v>0.6778349886836758</v>
      </c>
      <c r="F285" s="85" t="s">
        <v>1200</v>
      </c>
      <c r="G285" s="85" t="b">
        <v>0</v>
      </c>
      <c r="H285" s="85" t="b">
        <v>0</v>
      </c>
      <c r="I285" s="85" t="b">
        <v>0</v>
      </c>
      <c r="J285" s="85" t="b">
        <v>0</v>
      </c>
      <c r="K285" s="85" t="b">
        <v>0</v>
      </c>
      <c r="L285" s="85" t="b">
        <v>0</v>
      </c>
    </row>
    <row r="286" spans="1:12" ht="15">
      <c r="A286" s="85" t="s">
        <v>1709</v>
      </c>
      <c r="B286" s="85" t="s">
        <v>1751</v>
      </c>
      <c r="C286" s="85">
        <v>3</v>
      </c>
      <c r="D286" s="118">
        <v>0.008790251062710306</v>
      </c>
      <c r="E286" s="118">
        <v>1.978864984347657</v>
      </c>
      <c r="F286" s="85" t="s">
        <v>1200</v>
      </c>
      <c r="G286" s="85" t="b">
        <v>0</v>
      </c>
      <c r="H286" s="85" t="b">
        <v>0</v>
      </c>
      <c r="I286" s="85" t="b">
        <v>0</v>
      </c>
      <c r="J286" s="85" t="b">
        <v>0</v>
      </c>
      <c r="K286" s="85" t="b">
        <v>0</v>
      </c>
      <c r="L286" s="85" t="b">
        <v>0</v>
      </c>
    </row>
    <row r="287" spans="1:12" ht="15">
      <c r="A287" s="85" t="s">
        <v>248</v>
      </c>
      <c r="B287" s="85" t="s">
        <v>1336</v>
      </c>
      <c r="C287" s="85">
        <v>3</v>
      </c>
      <c r="D287" s="118">
        <v>0.008790251062710306</v>
      </c>
      <c r="E287" s="118">
        <v>1.8819549713396004</v>
      </c>
      <c r="F287" s="85" t="s">
        <v>1200</v>
      </c>
      <c r="G287" s="85" t="b">
        <v>0</v>
      </c>
      <c r="H287" s="85" t="b">
        <v>0</v>
      </c>
      <c r="I287" s="85" t="b">
        <v>0</v>
      </c>
      <c r="J287" s="85" t="b">
        <v>1</v>
      </c>
      <c r="K287" s="85" t="b">
        <v>0</v>
      </c>
      <c r="L287" s="85" t="b">
        <v>0</v>
      </c>
    </row>
    <row r="288" spans="1:12" ht="15">
      <c r="A288" s="85" t="s">
        <v>1333</v>
      </c>
      <c r="B288" s="85" t="s">
        <v>1276</v>
      </c>
      <c r="C288" s="85">
        <v>2</v>
      </c>
      <c r="D288" s="118">
        <v>0.006662405457398433</v>
      </c>
      <c r="E288" s="118">
        <v>-0.24320085824092966</v>
      </c>
      <c r="F288" s="85" t="s">
        <v>1200</v>
      </c>
      <c r="G288" s="85" t="b">
        <v>0</v>
      </c>
      <c r="H288" s="85" t="b">
        <v>0</v>
      </c>
      <c r="I288" s="85" t="b">
        <v>0</v>
      </c>
      <c r="J288" s="85" t="b">
        <v>0</v>
      </c>
      <c r="K288" s="85" t="b">
        <v>0</v>
      </c>
      <c r="L288" s="85" t="b">
        <v>0</v>
      </c>
    </row>
    <row r="289" spans="1:12" ht="15">
      <c r="A289" s="85" t="s">
        <v>1339</v>
      </c>
      <c r="B289" s="85" t="s">
        <v>1283</v>
      </c>
      <c r="C289" s="85">
        <v>2</v>
      </c>
      <c r="D289" s="118">
        <v>0.006662405457398433</v>
      </c>
      <c r="E289" s="118">
        <v>0.9576756852777188</v>
      </c>
      <c r="F289" s="85" t="s">
        <v>1200</v>
      </c>
      <c r="G289" s="85" t="b">
        <v>1</v>
      </c>
      <c r="H289" s="85" t="b">
        <v>0</v>
      </c>
      <c r="I289" s="85" t="b">
        <v>0</v>
      </c>
      <c r="J289" s="85" t="b">
        <v>0</v>
      </c>
      <c r="K289" s="85" t="b">
        <v>0</v>
      </c>
      <c r="L289" s="85" t="b">
        <v>0</v>
      </c>
    </row>
    <row r="290" spans="1:12" ht="15">
      <c r="A290" s="85" t="s">
        <v>1334</v>
      </c>
      <c r="B290" s="85" t="s">
        <v>1839</v>
      </c>
      <c r="C290" s="85">
        <v>2</v>
      </c>
      <c r="D290" s="118">
        <v>0.006662405457398433</v>
      </c>
      <c r="E290" s="118">
        <v>0.9181671439940452</v>
      </c>
      <c r="F290" s="85" t="s">
        <v>1200</v>
      </c>
      <c r="G290" s="85" t="b">
        <v>0</v>
      </c>
      <c r="H290" s="85" t="b">
        <v>0</v>
      </c>
      <c r="I290" s="85" t="b">
        <v>0</v>
      </c>
      <c r="J290" s="85" t="b">
        <v>0</v>
      </c>
      <c r="K290" s="85" t="b">
        <v>0</v>
      </c>
      <c r="L290" s="85" t="b">
        <v>0</v>
      </c>
    </row>
    <row r="291" spans="1:12" ht="15">
      <c r="A291" s="85" t="s">
        <v>1839</v>
      </c>
      <c r="B291" s="85" t="s">
        <v>1747</v>
      </c>
      <c r="C291" s="85">
        <v>2</v>
      </c>
      <c r="D291" s="118">
        <v>0.006662405457398433</v>
      </c>
      <c r="E291" s="118">
        <v>2.279894980011638</v>
      </c>
      <c r="F291" s="85" t="s">
        <v>1200</v>
      </c>
      <c r="G291" s="85" t="b">
        <v>0</v>
      </c>
      <c r="H291" s="85" t="b">
        <v>0</v>
      </c>
      <c r="I291" s="85" t="b">
        <v>0</v>
      </c>
      <c r="J291" s="85" t="b">
        <v>0</v>
      </c>
      <c r="K291" s="85" t="b">
        <v>0</v>
      </c>
      <c r="L291" s="85" t="b">
        <v>0</v>
      </c>
    </row>
    <row r="292" spans="1:12" ht="15">
      <c r="A292" s="85" t="s">
        <v>1747</v>
      </c>
      <c r="B292" s="85" t="s">
        <v>1748</v>
      </c>
      <c r="C292" s="85">
        <v>2</v>
      </c>
      <c r="D292" s="118">
        <v>0.006662405457398433</v>
      </c>
      <c r="E292" s="118">
        <v>2.279894980011638</v>
      </c>
      <c r="F292" s="85" t="s">
        <v>1200</v>
      </c>
      <c r="G292" s="85" t="b">
        <v>0</v>
      </c>
      <c r="H292" s="85" t="b">
        <v>0</v>
      </c>
      <c r="I292" s="85" t="b">
        <v>0</v>
      </c>
      <c r="J292" s="85" t="b">
        <v>0</v>
      </c>
      <c r="K292" s="85" t="b">
        <v>0</v>
      </c>
      <c r="L292" s="85" t="b">
        <v>0</v>
      </c>
    </row>
    <row r="293" spans="1:12" ht="15">
      <c r="A293" s="85" t="s">
        <v>1693</v>
      </c>
      <c r="B293" s="85" t="s">
        <v>1275</v>
      </c>
      <c r="C293" s="85">
        <v>2</v>
      </c>
      <c r="D293" s="118">
        <v>0.006662405457398433</v>
      </c>
      <c r="E293" s="118">
        <v>1.5017437296279945</v>
      </c>
      <c r="F293" s="85" t="s">
        <v>1200</v>
      </c>
      <c r="G293" s="85" t="b">
        <v>0</v>
      </c>
      <c r="H293" s="85" t="b">
        <v>0</v>
      </c>
      <c r="I293" s="85" t="b">
        <v>0</v>
      </c>
      <c r="J293" s="85" t="b">
        <v>0</v>
      </c>
      <c r="K293" s="85" t="b">
        <v>0</v>
      </c>
      <c r="L293" s="85" t="b">
        <v>0</v>
      </c>
    </row>
    <row r="294" spans="1:12" ht="15">
      <c r="A294" s="85" t="s">
        <v>1334</v>
      </c>
      <c r="B294" s="85" t="s">
        <v>1838</v>
      </c>
      <c r="C294" s="85">
        <v>2</v>
      </c>
      <c r="D294" s="118">
        <v>0.006662405457398433</v>
      </c>
      <c r="E294" s="118">
        <v>0.9181671439940452</v>
      </c>
      <c r="F294" s="85" t="s">
        <v>1200</v>
      </c>
      <c r="G294" s="85" t="b">
        <v>0</v>
      </c>
      <c r="H294" s="85" t="b">
        <v>0</v>
      </c>
      <c r="I294" s="85" t="b">
        <v>0</v>
      </c>
      <c r="J294" s="85" t="b">
        <v>0</v>
      </c>
      <c r="K294" s="85" t="b">
        <v>0</v>
      </c>
      <c r="L294" s="85" t="b">
        <v>0</v>
      </c>
    </row>
    <row r="295" spans="1:12" ht="15">
      <c r="A295" s="85" t="s">
        <v>1838</v>
      </c>
      <c r="B295" s="85" t="s">
        <v>1335</v>
      </c>
      <c r="C295" s="85">
        <v>2</v>
      </c>
      <c r="D295" s="118">
        <v>0.006662405457398433</v>
      </c>
      <c r="E295" s="118">
        <v>1.2007137339640133</v>
      </c>
      <c r="F295" s="85" t="s">
        <v>1200</v>
      </c>
      <c r="G295" s="85" t="b">
        <v>0</v>
      </c>
      <c r="H295" s="85" t="b">
        <v>0</v>
      </c>
      <c r="I295" s="85" t="b">
        <v>0</v>
      </c>
      <c r="J295" s="85" t="b">
        <v>0</v>
      </c>
      <c r="K295" s="85" t="b">
        <v>0</v>
      </c>
      <c r="L295" s="85" t="b">
        <v>0</v>
      </c>
    </row>
    <row r="296" spans="1:12" ht="15">
      <c r="A296" s="85" t="s">
        <v>1282</v>
      </c>
      <c r="B296" s="85" t="s">
        <v>1710</v>
      </c>
      <c r="C296" s="85">
        <v>2</v>
      </c>
      <c r="D296" s="118">
        <v>0.006662405457398433</v>
      </c>
      <c r="E296" s="118">
        <v>1.404833716619938</v>
      </c>
      <c r="F296" s="85" t="s">
        <v>1200</v>
      </c>
      <c r="G296" s="85" t="b">
        <v>0</v>
      </c>
      <c r="H296" s="85" t="b">
        <v>0</v>
      </c>
      <c r="I296" s="85" t="b">
        <v>0</v>
      </c>
      <c r="J296" s="85" t="b">
        <v>0</v>
      </c>
      <c r="K296" s="85" t="b">
        <v>0</v>
      </c>
      <c r="L296" s="85" t="b">
        <v>0</v>
      </c>
    </row>
    <row r="297" spans="1:12" ht="15">
      <c r="A297" s="85" t="s">
        <v>1339</v>
      </c>
      <c r="B297" s="85" t="s">
        <v>1271</v>
      </c>
      <c r="C297" s="85">
        <v>2</v>
      </c>
      <c r="D297" s="118">
        <v>0.006662405457398433</v>
      </c>
      <c r="E297" s="118">
        <v>0.6888303729851389</v>
      </c>
      <c r="F297" s="85" t="s">
        <v>1200</v>
      </c>
      <c r="G297" s="85" t="b">
        <v>1</v>
      </c>
      <c r="H297" s="85" t="b">
        <v>0</v>
      </c>
      <c r="I297" s="85" t="b">
        <v>0</v>
      </c>
      <c r="J297" s="85" t="b">
        <v>0</v>
      </c>
      <c r="K297" s="85" t="b">
        <v>0</v>
      </c>
      <c r="L297" s="85" t="b">
        <v>0</v>
      </c>
    </row>
    <row r="298" spans="1:12" ht="15">
      <c r="A298" s="85" t="s">
        <v>1271</v>
      </c>
      <c r="B298" s="85" t="s">
        <v>1340</v>
      </c>
      <c r="C298" s="85">
        <v>2</v>
      </c>
      <c r="D298" s="118">
        <v>0.006662405457398433</v>
      </c>
      <c r="E298" s="118">
        <v>0.8485312158526508</v>
      </c>
      <c r="F298" s="85" t="s">
        <v>1200</v>
      </c>
      <c r="G298" s="85" t="b">
        <v>0</v>
      </c>
      <c r="H298" s="85" t="b">
        <v>0</v>
      </c>
      <c r="I298" s="85" t="b">
        <v>0</v>
      </c>
      <c r="J298" s="85" t="b">
        <v>0</v>
      </c>
      <c r="K298" s="85" t="b">
        <v>0</v>
      </c>
      <c r="L298" s="85" t="b">
        <v>0</v>
      </c>
    </row>
    <row r="299" spans="1:12" ht="15">
      <c r="A299" s="85" t="s">
        <v>1333</v>
      </c>
      <c r="B299" s="85" t="s">
        <v>1283</v>
      </c>
      <c r="C299" s="85">
        <v>2</v>
      </c>
      <c r="D299" s="118">
        <v>0.006662405457398433</v>
      </c>
      <c r="E299" s="118">
        <v>0.3740990996437696</v>
      </c>
      <c r="F299" s="85" t="s">
        <v>1200</v>
      </c>
      <c r="G299" s="85" t="b">
        <v>0</v>
      </c>
      <c r="H299" s="85" t="b">
        <v>0</v>
      </c>
      <c r="I299" s="85" t="b">
        <v>0</v>
      </c>
      <c r="J299" s="85" t="b">
        <v>0</v>
      </c>
      <c r="K299" s="85" t="b">
        <v>0</v>
      </c>
      <c r="L299" s="85" t="b">
        <v>0</v>
      </c>
    </row>
    <row r="300" spans="1:12" ht="15">
      <c r="A300" s="85" t="s">
        <v>1334</v>
      </c>
      <c r="B300" s="85" t="s">
        <v>1836</v>
      </c>
      <c r="C300" s="85">
        <v>2</v>
      </c>
      <c r="D300" s="118">
        <v>0.006662405457398433</v>
      </c>
      <c r="E300" s="118">
        <v>0.9181671439940452</v>
      </c>
      <c r="F300" s="85" t="s">
        <v>1200</v>
      </c>
      <c r="G300" s="85" t="b">
        <v>0</v>
      </c>
      <c r="H300" s="85" t="b">
        <v>0</v>
      </c>
      <c r="I300" s="85" t="b">
        <v>0</v>
      </c>
      <c r="J300" s="85" t="b">
        <v>0</v>
      </c>
      <c r="K300" s="85" t="b">
        <v>0</v>
      </c>
      <c r="L300" s="85" t="b">
        <v>0</v>
      </c>
    </row>
    <row r="301" spans="1:12" ht="15">
      <c r="A301" s="85" t="s">
        <v>1836</v>
      </c>
      <c r="B301" s="85" t="s">
        <v>1335</v>
      </c>
      <c r="C301" s="85">
        <v>2</v>
      </c>
      <c r="D301" s="118">
        <v>0.006662405457398433</v>
      </c>
      <c r="E301" s="118">
        <v>1.2007137339640133</v>
      </c>
      <c r="F301" s="85" t="s">
        <v>1200</v>
      </c>
      <c r="G301" s="85" t="b">
        <v>0</v>
      </c>
      <c r="H301" s="85" t="b">
        <v>0</v>
      </c>
      <c r="I301" s="85" t="b">
        <v>0</v>
      </c>
      <c r="J301" s="85" t="b">
        <v>0</v>
      </c>
      <c r="K301" s="85" t="b">
        <v>0</v>
      </c>
      <c r="L301" s="85" t="b">
        <v>0</v>
      </c>
    </row>
    <row r="302" spans="1:12" ht="15">
      <c r="A302" s="85" t="s">
        <v>1335</v>
      </c>
      <c r="B302" s="85" t="s">
        <v>1279</v>
      </c>
      <c r="C302" s="85">
        <v>2</v>
      </c>
      <c r="D302" s="118">
        <v>0.006662405457398433</v>
      </c>
      <c r="E302" s="118">
        <v>0.7420758849383641</v>
      </c>
      <c r="F302" s="85" t="s">
        <v>1200</v>
      </c>
      <c r="G302" s="85" t="b">
        <v>0</v>
      </c>
      <c r="H302" s="85" t="b">
        <v>0</v>
      </c>
      <c r="I302" s="85" t="b">
        <v>0</v>
      </c>
      <c r="J302" s="85" t="b">
        <v>0</v>
      </c>
      <c r="K302" s="85" t="b">
        <v>0</v>
      </c>
      <c r="L302" s="85" t="b">
        <v>0</v>
      </c>
    </row>
    <row r="303" spans="1:12" ht="15">
      <c r="A303" s="85" t="s">
        <v>1279</v>
      </c>
      <c r="B303" s="85" t="s">
        <v>1276</v>
      </c>
      <c r="C303" s="85">
        <v>2</v>
      </c>
      <c r="D303" s="118">
        <v>0.006662405457398433</v>
      </c>
      <c r="E303" s="118">
        <v>0.6414057230570008</v>
      </c>
      <c r="F303" s="85" t="s">
        <v>1200</v>
      </c>
      <c r="G303" s="85" t="b">
        <v>0</v>
      </c>
      <c r="H303" s="85" t="b">
        <v>0</v>
      </c>
      <c r="I303" s="85" t="b">
        <v>0</v>
      </c>
      <c r="J303" s="85" t="b">
        <v>0</v>
      </c>
      <c r="K303" s="85" t="b">
        <v>0</v>
      </c>
      <c r="L303" s="85" t="b">
        <v>0</v>
      </c>
    </row>
    <row r="304" spans="1:12" ht="15">
      <c r="A304" s="85" t="s">
        <v>1339</v>
      </c>
      <c r="B304" s="85" t="s">
        <v>1276</v>
      </c>
      <c r="C304" s="85">
        <v>2</v>
      </c>
      <c r="D304" s="118">
        <v>0.006662405457398433</v>
      </c>
      <c r="E304" s="118">
        <v>0.3403757273930196</v>
      </c>
      <c r="F304" s="85" t="s">
        <v>1200</v>
      </c>
      <c r="G304" s="85" t="b">
        <v>1</v>
      </c>
      <c r="H304" s="85" t="b">
        <v>0</v>
      </c>
      <c r="I304" s="85" t="b">
        <v>0</v>
      </c>
      <c r="J304" s="85" t="b">
        <v>0</v>
      </c>
      <c r="K304" s="85" t="b">
        <v>0</v>
      </c>
      <c r="L304" s="85" t="b">
        <v>0</v>
      </c>
    </row>
    <row r="305" spans="1:12" ht="15">
      <c r="A305" s="85" t="s">
        <v>1339</v>
      </c>
      <c r="B305" s="85" t="s">
        <v>1709</v>
      </c>
      <c r="C305" s="85">
        <v>2</v>
      </c>
      <c r="D305" s="118">
        <v>0.006662405457398433</v>
      </c>
      <c r="E305" s="118">
        <v>1.2007137339640133</v>
      </c>
      <c r="F305" s="85" t="s">
        <v>1200</v>
      </c>
      <c r="G305" s="85" t="b">
        <v>1</v>
      </c>
      <c r="H305" s="85" t="b">
        <v>0</v>
      </c>
      <c r="I305" s="85" t="b">
        <v>0</v>
      </c>
      <c r="J305" s="85" t="b">
        <v>0</v>
      </c>
      <c r="K305" s="85" t="b">
        <v>0</v>
      </c>
      <c r="L305" s="85" t="b">
        <v>0</v>
      </c>
    </row>
    <row r="306" spans="1:12" ht="15">
      <c r="A306" s="85" t="s">
        <v>1751</v>
      </c>
      <c r="B306" s="85" t="s">
        <v>1340</v>
      </c>
      <c r="C306" s="85">
        <v>2</v>
      </c>
      <c r="D306" s="118">
        <v>0.006662405457398433</v>
      </c>
      <c r="E306" s="118">
        <v>1.3256524705723132</v>
      </c>
      <c r="F306" s="85" t="s">
        <v>1200</v>
      </c>
      <c r="G306" s="85" t="b">
        <v>0</v>
      </c>
      <c r="H306" s="85" t="b">
        <v>0</v>
      </c>
      <c r="I306" s="85" t="b">
        <v>0</v>
      </c>
      <c r="J306" s="85" t="b">
        <v>0</v>
      </c>
      <c r="K306" s="85" t="b">
        <v>0</v>
      </c>
      <c r="L306" s="85" t="b">
        <v>0</v>
      </c>
    </row>
    <row r="307" spans="1:12" ht="15">
      <c r="A307" s="85" t="s">
        <v>1276</v>
      </c>
      <c r="B307" s="85" t="s">
        <v>1840</v>
      </c>
      <c r="C307" s="85">
        <v>2</v>
      </c>
      <c r="D307" s="118">
        <v>0.006662405457398433</v>
      </c>
      <c r="E307" s="118">
        <v>1.2007137339640133</v>
      </c>
      <c r="F307" s="85" t="s">
        <v>1200</v>
      </c>
      <c r="G307" s="85" t="b">
        <v>0</v>
      </c>
      <c r="H307" s="85" t="b">
        <v>0</v>
      </c>
      <c r="I307" s="85" t="b">
        <v>0</v>
      </c>
      <c r="J307" s="85" t="b">
        <v>0</v>
      </c>
      <c r="K307" s="85" t="b">
        <v>0</v>
      </c>
      <c r="L307" s="85" t="b">
        <v>0</v>
      </c>
    </row>
    <row r="308" spans="1:12" ht="15">
      <c r="A308" s="85" t="s">
        <v>1282</v>
      </c>
      <c r="B308" s="85" t="s">
        <v>1697</v>
      </c>
      <c r="C308" s="85">
        <v>2</v>
      </c>
      <c r="D308" s="118">
        <v>0.006662405457398433</v>
      </c>
      <c r="E308" s="118">
        <v>1.2798949800116382</v>
      </c>
      <c r="F308" s="85" t="s">
        <v>1200</v>
      </c>
      <c r="G308" s="85" t="b">
        <v>0</v>
      </c>
      <c r="H308" s="85" t="b">
        <v>0</v>
      </c>
      <c r="I308" s="85" t="b">
        <v>0</v>
      </c>
      <c r="J308" s="85" t="b">
        <v>0</v>
      </c>
      <c r="K308" s="85" t="b">
        <v>0</v>
      </c>
      <c r="L308" s="85" t="b">
        <v>0</v>
      </c>
    </row>
    <row r="309" spans="1:12" ht="15">
      <c r="A309" s="85" t="s">
        <v>1335</v>
      </c>
      <c r="B309" s="85" t="s">
        <v>1696</v>
      </c>
      <c r="C309" s="85">
        <v>2</v>
      </c>
      <c r="D309" s="118">
        <v>0.006662405457398433</v>
      </c>
      <c r="E309" s="118">
        <v>0.7420758849383641</v>
      </c>
      <c r="F309" s="85" t="s">
        <v>1200</v>
      </c>
      <c r="G309" s="85" t="b">
        <v>0</v>
      </c>
      <c r="H309" s="85" t="b">
        <v>0</v>
      </c>
      <c r="I309" s="85" t="b">
        <v>0</v>
      </c>
      <c r="J309" s="85" t="b">
        <v>0</v>
      </c>
      <c r="K309" s="85" t="b">
        <v>0</v>
      </c>
      <c r="L309" s="85" t="b">
        <v>0</v>
      </c>
    </row>
    <row r="310" spans="1:12" ht="15">
      <c r="A310" s="85" t="s">
        <v>1334</v>
      </c>
      <c r="B310" s="85" t="s">
        <v>247</v>
      </c>
      <c r="C310" s="85">
        <v>2</v>
      </c>
      <c r="D310" s="118">
        <v>0.006662405457398433</v>
      </c>
      <c r="E310" s="118">
        <v>0.9181671439940452</v>
      </c>
      <c r="F310" s="85" t="s">
        <v>1200</v>
      </c>
      <c r="G310" s="85" t="b">
        <v>0</v>
      </c>
      <c r="H310" s="85" t="b">
        <v>0</v>
      </c>
      <c r="I310" s="85" t="b">
        <v>0</v>
      </c>
      <c r="J310" s="85" t="b">
        <v>0</v>
      </c>
      <c r="K310" s="85" t="b">
        <v>0</v>
      </c>
      <c r="L310" s="85" t="b">
        <v>0</v>
      </c>
    </row>
    <row r="311" spans="1:12" ht="15">
      <c r="A311" s="85" t="s">
        <v>1334</v>
      </c>
      <c r="B311" s="85" t="s">
        <v>263</v>
      </c>
      <c r="C311" s="85">
        <v>2</v>
      </c>
      <c r="D311" s="118">
        <v>0.006662405457398433</v>
      </c>
      <c r="E311" s="118">
        <v>0.9181671439940452</v>
      </c>
      <c r="F311" s="85" t="s">
        <v>1200</v>
      </c>
      <c r="G311" s="85" t="b">
        <v>0</v>
      </c>
      <c r="H311" s="85" t="b">
        <v>0</v>
      </c>
      <c r="I311" s="85" t="b">
        <v>0</v>
      </c>
      <c r="J311" s="85" t="b">
        <v>0</v>
      </c>
      <c r="K311" s="85" t="b">
        <v>0</v>
      </c>
      <c r="L311" s="85" t="b">
        <v>0</v>
      </c>
    </row>
    <row r="312" spans="1:12" ht="15">
      <c r="A312" s="85" t="s">
        <v>248</v>
      </c>
      <c r="B312" s="85" t="s">
        <v>1338</v>
      </c>
      <c r="C312" s="85">
        <v>2</v>
      </c>
      <c r="D312" s="118">
        <v>0.006662405457398433</v>
      </c>
      <c r="E312" s="118">
        <v>1.8819549713396004</v>
      </c>
      <c r="F312" s="85" t="s">
        <v>1200</v>
      </c>
      <c r="G312" s="85" t="b">
        <v>0</v>
      </c>
      <c r="H312" s="85" t="b">
        <v>0</v>
      </c>
      <c r="I312" s="85" t="b">
        <v>0</v>
      </c>
      <c r="J312" s="85" t="b">
        <v>0</v>
      </c>
      <c r="K312" s="85" t="b">
        <v>0</v>
      </c>
      <c r="L312" s="85" t="b">
        <v>0</v>
      </c>
    </row>
    <row r="313" spans="1:12" ht="15">
      <c r="A313" s="85" t="s">
        <v>1342</v>
      </c>
      <c r="B313" s="85" t="s">
        <v>1333</v>
      </c>
      <c r="C313" s="85">
        <v>6</v>
      </c>
      <c r="D313" s="118">
        <v>0.010660066727720414</v>
      </c>
      <c r="E313" s="118">
        <v>1.4673614174305063</v>
      </c>
      <c r="F313" s="85" t="s">
        <v>1201</v>
      </c>
      <c r="G313" s="85" t="b">
        <v>0</v>
      </c>
      <c r="H313" s="85" t="b">
        <v>0</v>
      </c>
      <c r="I313" s="85" t="b">
        <v>0</v>
      </c>
      <c r="J313" s="85" t="b">
        <v>0</v>
      </c>
      <c r="K313" s="85" t="b">
        <v>0</v>
      </c>
      <c r="L313" s="85" t="b">
        <v>0</v>
      </c>
    </row>
    <row r="314" spans="1:12" ht="15">
      <c r="A314" s="85" t="s">
        <v>1343</v>
      </c>
      <c r="B314" s="85" t="s">
        <v>1344</v>
      </c>
      <c r="C314" s="85">
        <v>4</v>
      </c>
      <c r="D314" s="118">
        <v>0.01083351028526718</v>
      </c>
      <c r="E314" s="118">
        <v>1.6434526764861874</v>
      </c>
      <c r="F314" s="85" t="s">
        <v>1201</v>
      </c>
      <c r="G314" s="85" t="b">
        <v>0</v>
      </c>
      <c r="H314" s="85" t="b">
        <v>0</v>
      </c>
      <c r="I314" s="85" t="b">
        <v>0</v>
      </c>
      <c r="J314" s="85" t="b">
        <v>0</v>
      </c>
      <c r="K314" s="85" t="b">
        <v>0</v>
      </c>
      <c r="L314" s="85" t="b">
        <v>0</v>
      </c>
    </row>
    <row r="315" spans="1:12" ht="15">
      <c r="A315" s="85" t="s">
        <v>1344</v>
      </c>
      <c r="B315" s="85" t="s">
        <v>1345</v>
      </c>
      <c r="C315" s="85">
        <v>4</v>
      </c>
      <c r="D315" s="118">
        <v>0.01083351028526718</v>
      </c>
      <c r="E315" s="118">
        <v>1.6434526764861874</v>
      </c>
      <c r="F315" s="85" t="s">
        <v>1201</v>
      </c>
      <c r="G315" s="85" t="b">
        <v>0</v>
      </c>
      <c r="H315" s="85" t="b">
        <v>0</v>
      </c>
      <c r="I315" s="85" t="b">
        <v>0</v>
      </c>
      <c r="J315" s="85" t="b">
        <v>0</v>
      </c>
      <c r="K315" s="85" t="b">
        <v>0</v>
      </c>
      <c r="L315" s="85" t="b">
        <v>0</v>
      </c>
    </row>
    <row r="316" spans="1:12" ht="15">
      <c r="A316" s="85" t="s">
        <v>1345</v>
      </c>
      <c r="B316" s="85" t="s">
        <v>1346</v>
      </c>
      <c r="C316" s="85">
        <v>4</v>
      </c>
      <c r="D316" s="118">
        <v>0.01083351028526718</v>
      </c>
      <c r="E316" s="118">
        <v>1.6434526764861874</v>
      </c>
      <c r="F316" s="85" t="s">
        <v>1201</v>
      </c>
      <c r="G316" s="85" t="b">
        <v>0</v>
      </c>
      <c r="H316" s="85" t="b">
        <v>0</v>
      </c>
      <c r="I316" s="85" t="b">
        <v>0</v>
      </c>
      <c r="J316" s="85" t="b">
        <v>0</v>
      </c>
      <c r="K316" s="85" t="b">
        <v>0</v>
      </c>
      <c r="L316" s="85" t="b">
        <v>0</v>
      </c>
    </row>
    <row r="317" spans="1:12" ht="15">
      <c r="A317" s="85" t="s">
        <v>1346</v>
      </c>
      <c r="B317" s="85" t="s">
        <v>1347</v>
      </c>
      <c r="C317" s="85">
        <v>4</v>
      </c>
      <c r="D317" s="118">
        <v>0.01083351028526718</v>
      </c>
      <c r="E317" s="118">
        <v>1.6434526764861874</v>
      </c>
      <c r="F317" s="85" t="s">
        <v>1201</v>
      </c>
      <c r="G317" s="85" t="b">
        <v>0</v>
      </c>
      <c r="H317" s="85" t="b">
        <v>0</v>
      </c>
      <c r="I317" s="85" t="b">
        <v>0</v>
      </c>
      <c r="J317" s="85" t="b">
        <v>0</v>
      </c>
      <c r="K317" s="85" t="b">
        <v>0</v>
      </c>
      <c r="L317" s="85" t="b">
        <v>0</v>
      </c>
    </row>
    <row r="318" spans="1:12" ht="15">
      <c r="A318" s="85" t="s">
        <v>1347</v>
      </c>
      <c r="B318" s="85" t="s">
        <v>1348</v>
      </c>
      <c r="C318" s="85">
        <v>4</v>
      </c>
      <c r="D318" s="118">
        <v>0.01083351028526718</v>
      </c>
      <c r="E318" s="118">
        <v>1.6434526764861874</v>
      </c>
      <c r="F318" s="85" t="s">
        <v>1201</v>
      </c>
      <c r="G318" s="85" t="b">
        <v>0</v>
      </c>
      <c r="H318" s="85" t="b">
        <v>0</v>
      </c>
      <c r="I318" s="85" t="b">
        <v>0</v>
      </c>
      <c r="J318" s="85" t="b">
        <v>0</v>
      </c>
      <c r="K318" s="85" t="b">
        <v>0</v>
      </c>
      <c r="L318" s="85" t="b">
        <v>0</v>
      </c>
    </row>
    <row r="319" spans="1:12" ht="15">
      <c r="A319" s="85" t="s">
        <v>1348</v>
      </c>
      <c r="B319" s="85" t="s">
        <v>1275</v>
      </c>
      <c r="C319" s="85">
        <v>4</v>
      </c>
      <c r="D319" s="118">
        <v>0.01083351028526718</v>
      </c>
      <c r="E319" s="118">
        <v>1.6434526764861874</v>
      </c>
      <c r="F319" s="85" t="s">
        <v>1201</v>
      </c>
      <c r="G319" s="85" t="b">
        <v>0</v>
      </c>
      <c r="H319" s="85" t="b">
        <v>0</v>
      </c>
      <c r="I319" s="85" t="b">
        <v>0</v>
      </c>
      <c r="J319" s="85" t="b">
        <v>0</v>
      </c>
      <c r="K319" s="85" t="b">
        <v>0</v>
      </c>
      <c r="L319" s="85" t="b">
        <v>0</v>
      </c>
    </row>
    <row r="320" spans="1:12" ht="15">
      <c r="A320" s="85" t="s">
        <v>1275</v>
      </c>
      <c r="B320" s="85" t="s">
        <v>1699</v>
      </c>
      <c r="C320" s="85">
        <v>4</v>
      </c>
      <c r="D320" s="118">
        <v>0.01083351028526718</v>
      </c>
      <c r="E320" s="118">
        <v>1.6434526764861874</v>
      </c>
      <c r="F320" s="85" t="s">
        <v>1201</v>
      </c>
      <c r="G320" s="85" t="b">
        <v>0</v>
      </c>
      <c r="H320" s="85" t="b">
        <v>0</v>
      </c>
      <c r="I320" s="85" t="b">
        <v>0</v>
      </c>
      <c r="J320" s="85" t="b">
        <v>0</v>
      </c>
      <c r="K320" s="85" t="b">
        <v>0</v>
      </c>
      <c r="L320" s="85" t="b">
        <v>0</v>
      </c>
    </row>
    <row r="321" spans="1:12" ht="15">
      <c r="A321" s="85" t="s">
        <v>1699</v>
      </c>
      <c r="B321" s="85" t="s">
        <v>1700</v>
      </c>
      <c r="C321" s="85">
        <v>4</v>
      </c>
      <c r="D321" s="118">
        <v>0.01083351028526718</v>
      </c>
      <c r="E321" s="118">
        <v>1.6434526764861874</v>
      </c>
      <c r="F321" s="85" t="s">
        <v>1201</v>
      </c>
      <c r="G321" s="85" t="b">
        <v>0</v>
      </c>
      <c r="H321" s="85" t="b">
        <v>0</v>
      </c>
      <c r="I321" s="85" t="b">
        <v>0</v>
      </c>
      <c r="J321" s="85" t="b">
        <v>0</v>
      </c>
      <c r="K321" s="85" t="b">
        <v>0</v>
      </c>
      <c r="L321" s="85" t="b">
        <v>0</v>
      </c>
    </row>
    <row r="322" spans="1:12" ht="15">
      <c r="A322" s="85" t="s">
        <v>1700</v>
      </c>
      <c r="B322" s="85" t="s">
        <v>1694</v>
      </c>
      <c r="C322" s="85">
        <v>4</v>
      </c>
      <c r="D322" s="118">
        <v>0.01083351028526718</v>
      </c>
      <c r="E322" s="118">
        <v>1.6434526764861874</v>
      </c>
      <c r="F322" s="85" t="s">
        <v>1201</v>
      </c>
      <c r="G322" s="85" t="b">
        <v>0</v>
      </c>
      <c r="H322" s="85" t="b">
        <v>0</v>
      </c>
      <c r="I322" s="85" t="b">
        <v>0</v>
      </c>
      <c r="J322" s="85" t="b">
        <v>0</v>
      </c>
      <c r="K322" s="85" t="b">
        <v>0</v>
      </c>
      <c r="L322" s="85" t="b">
        <v>0</v>
      </c>
    </row>
    <row r="323" spans="1:12" ht="15">
      <c r="A323" s="85" t="s">
        <v>250</v>
      </c>
      <c r="B323" s="85" t="s">
        <v>1343</v>
      </c>
      <c r="C323" s="85">
        <v>3</v>
      </c>
      <c r="D323" s="118">
        <v>0.010108287263288482</v>
      </c>
      <c r="E323" s="118">
        <v>1.400414627799893</v>
      </c>
      <c r="F323" s="85" t="s">
        <v>1201</v>
      </c>
      <c r="G323" s="85" t="b">
        <v>0</v>
      </c>
      <c r="H323" s="85" t="b">
        <v>0</v>
      </c>
      <c r="I323" s="85" t="b">
        <v>0</v>
      </c>
      <c r="J323" s="85" t="b">
        <v>0</v>
      </c>
      <c r="K323" s="85" t="b">
        <v>0</v>
      </c>
      <c r="L323" s="85" t="b">
        <v>0</v>
      </c>
    </row>
    <row r="324" spans="1:12" ht="15">
      <c r="A324" s="85" t="s">
        <v>1719</v>
      </c>
      <c r="B324" s="85" t="s">
        <v>1720</v>
      </c>
      <c r="C324" s="85">
        <v>3</v>
      </c>
      <c r="D324" s="118">
        <v>0.010108287263288482</v>
      </c>
      <c r="E324" s="118">
        <v>1.7683914130944873</v>
      </c>
      <c r="F324" s="85" t="s">
        <v>1201</v>
      </c>
      <c r="G324" s="85" t="b">
        <v>0</v>
      </c>
      <c r="H324" s="85" t="b">
        <v>0</v>
      </c>
      <c r="I324" s="85" t="b">
        <v>0</v>
      </c>
      <c r="J324" s="85" t="b">
        <v>0</v>
      </c>
      <c r="K324" s="85" t="b">
        <v>0</v>
      </c>
      <c r="L324" s="85" t="b">
        <v>0</v>
      </c>
    </row>
    <row r="325" spans="1:12" ht="15">
      <c r="A325" s="85" t="s">
        <v>1720</v>
      </c>
      <c r="B325" s="85" t="s">
        <v>1721</v>
      </c>
      <c r="C325" s="85">
        <v>3</v>
      </c>
      <c r="D325" s="118">
        <v>0.010108287263288482</v>
      </c>
      <c r="E325" s="118">
        <v>1.7683914130944873</v>
      </c>
      <c r="F325" s="85" t="s">
        <v>1201</v>
      </c>
      <c r="G325" s="85" t="b">
        <v>0</v>
      </c>
      <c r="H325" s="85" t="b">
        <v>0</v>
      </c>
      <c r="I325" s="85" t="b">
        <v>0</v>
      </c>
      <c r="J325" s="85" t="b">
        <v>0</v>
      </c>
      <c r="K325" s="85" t="b">
        <v>0</v>
      </c>
      <c r="L325" s="85" t="b">
        <v>0</v>
      </c>
    </row>
    <row r="326" spans="1:12" ht="15">
      <c r="A326" s="85" t="s">
        <v>1721</v>
      </c>
      <c r="B326" s="85" t="s">
        <v>1722</v>
      </c>
      <c r="C326" s="85">
        <v>3</v>
      </c>
      <c r="D326" s="118">
        <v>0.010108287263288482</v>
      </c>
      <c r="E326" s="118">
        <v>1.7683914130944873</v>
      </c>
      <c r="F326" s="85" t="s">
        <v>1201</v>
      </c>
      <c r="G326" s="85" t="b">
        <v>0</v>
      </c>
      <c r="H326" s="85" t="b">
        <v>0</v>
      </c>
      <c r="I326" s="85" t="b">
        <v>0</v>
      </c>
      <c r="J326" s="85" t="b">
        <v>0</v>
      </c>
      <c r="K326" s="85" t="b">
        <v>0</v>
      </c>
      <c r="L326" s="85" t="b">
        <v>0</v>
      </c>
    </row>
    <row r="327" spans="1:12" ht="15">
      <c r="A327" s="85" t="s">
        <v>1722</v>
      </c>
      <c r="B327" s="85" t="s">
        <v>1723</v>
      </c>
      <c r="C327" s="85">
        <v>3</v>
      </c>
      <c r="D327" s="118">
        <v>0.010108287263288482</v>
      </c>
      <c r="E327" s="118">
        <v>1.7683914130944873</v>
      </c>
      <c r="F327" s="85" t="s">
        <v>1201</v>
      </c>
      <c r="G327" s="85" t="b">
        <v>0</v>
      </c>
      <c r="H327" s="85" t="b">
        <v>0</v>
      </c>
      <c r="I327" s="85" t="b">
        <v>0</v>
      </c>
      <c r="J327" s="85" t="b">
        <v>0</v>
      </c>
      <c r="K327" s="85" t="b">
        <v>0</v>
      </c>
      <c r="L327" s="85" t="b">
        <v>0</v>
      </c>
    </row>
    <row r="328" spans="1:12" ht="15">
      <c r="A328" s="85" t="s">
        <v>1723</v>
      </c>
      <c r="B328" s="85" t="s">
        <v>1724</v>
      </c>
      <c r="C328" s="85">
        <v>3</v>
      </c>
      <c r="D328" s="118">
        <v>0.010108287263288482</v>
      </c>
      <c r="E328" s="118">
        <v>1.7683914130944873</v>
      </c>
      <c r="F328" s="85" t="s">
        <v>1201</v>
      </c>
      <c r="G328" s="85" t="b">
        <v>0</v>
      </c>
      <c r="H328" s="85" t="b">
        <v>0</v>
      </c>
      <c r="I328" s="85" t="b">
        <v>0</v>
      </c>
      <c r="J328" s="85" t="b">
        <v>1</v>
      </c>
      <c r="K328" s="85" t="b">
        <v>0</v>
      </c>
      <c r="L328" s="85" t="b">
        <v>0</v>
      </c>
    </row>
    <row r="329" spans="1:12" ht="15">
      <c r="A329" s="85" t="s">
        <v>1724</v>
      </c>
      <c r="B329" s="85" t="s">
        <v>1276</v>
      </c>
      <c r="C329" s="85">
        <v>3</v>
      </c>
      <c r="D329" s="118">
        <v>0.010108287263288482</v>
      </c>
      <c r="E329" s="118">
        <v>1.546542663478131</v>
      </c>
      <c r="F329" s="85" t="s">
        <v>1201</v>
      </c>
      <c r="G329" s="85" t="b">
        <v>1</v>
      </c>
      <c r="H329" s="85" t="b">
        <v>0</v>
      </c>
      <c r="I329" s="85" t="b">
        <v>0</v>
      </c>
      <c r="J329" s="85" t="b">
        <v>0</v>
      </c>
      <c r="K329" s="85" t="b">
        <v>0</v>
      </c>
      <c r="L329" s="85" t="b">
        <v>0</v>
      </c>
    </row>
    <row r="330" spans="1:12" ht="15">
      <c r="A330" s="85" t="s">
        <v>1276</v>
      </c>
      <c r="B330" s="85" t="s">
        <v>1695</v>
      </c>
      <c r="C330" s="85">
        <v>3</v>
      </c>
      <c r="D330" s="118">
        <v>0.010108287263288482</v>
      </c>
      <c r="E330" s="118">
        <v>1.546542663478131</v>
      </c>
      <c r="F330" s="85" t="s">
        <v>1201</v>
      </c>
      <c r="G330" s="85" t="b">
        <v>0</v>
      </c>
      <c r="H330" s="85" t="b">
        <v>0</v>
      </c>
      <c r="I330" s="85" t="b">
        <v>0</v>
      </c>
      <c r="J330" s="85" t="b">
        <v>0</v>
      </c>
      <c r="K330" s="85" t="b">
        <v>0</v>
      </c>
      <c r="L330" s="85" t="b">
        <v>0</v>
      </c>
    </row>
    <row r="331" spans="1:12" ht="15">
      <c r="A331" s="85" t="s">
        <v>1695</v>
      </c>
      <c r="B331" s="85" t="s">
        <v>1725</v>
      </c>
      <c r="C331" s="85">
        <v>3</v>
      </c>
      <c r="D331" s="118">
        <v>0.010108287263288482</v>
      </c>
      <c r="E331" s="118">
        <v>1.7683914130944873</v>
      </c>
      <c r="F331" s="85" t="s">
        <v>1201</v>
      </c>
      <c r="G331" s="85" t="b">
        <v>0</v>
      </c>
      <c r="H331" s="85" t="b">
        <v>0</v>
      </c>
      <c r="I331" s="85" t="b">
        <v>0</v>
      </c>
      <c r="J331" s="85" t="b">
        <v>0</v>
      </c>
      <c r="K331" s="85" t="b">
        <v>0</v>
      </c>
      <c r="L331" s="85" t="b">
        <v>0</v>
      </c>
    </row>
    <row r="332" spans="1:12" ht="15">
      <c r="A332" s="85" t="s">
        <v>1283</v>
      </c>
      <c r="B332" s="85" t="s">
        <v>1276</v>
      </c>
      <c r="C332" s="85">
        <v>2</v>
      </c>
      <c r="D332" s="118">
        <v>0.008602257742252439</v>
      </c>
      <c r="E332" s="118">
        <v>1.24551266781415</v>
      </c>
      <c r="F332" s="85" t="s">
        <v>1201</v>
      </c>
      <c r="G332" s="85" t="b">
        <v>0</v>
      </c>
      <c r="H332" s="85" t="b">
        <v>0</v>
      </c>
      <c r="I332" s="85" t="b">
        <v>0</v>
      </c>
      <c r="J332" s="85" t="b">
        <v>0</v>
      </c>
      <c r="K332" s="85" t="b">
        <v>0</v>
      </c>
      <c r="L332" s="85" t="b">
        <v>0</v>
      </c>
    </row>
    <row r="333" spans="1:12" ht="15">
      <c r="A333" s="85" t="s">
        <v>1276</v>
      </c>
      <c r="B333" s="85" t="s">
        <v>1788</v>
      </c>
      <c r="C333" s="85">
        <v>2</v>
      </c>
      <c r="D333" s="118">
        <v>0.008602257742252439</v>
      </c>
      <c r="E333" s="118">
        <v>1.546542663478131</v>
      </c>
      <c r="F333" s="85" t="s">
        <v>1201</v>
      </c>
      <c r="G333" s="85" t="b">
        <v>0</v>
      </c>
      <c r="H333" s="85" t="b">
        <v>0</v>
      </c>
      <c r="I333" s="85" t="b">
        <v>0</v>
      </c>
      <c r="J333" s="85" t="b">
        <v>0</v>
      </c>
      <c r="K333" s="85" t="b">
        <v>0</v>
      </c>
      <c r="L333" s="85" t="b">
        <v>0</v>
      </c>
    </row>
    <row r="334" spans="1:12" ht="15">
      <c r="A334" s="85" t="s">
        <v>1788</v>
      </c>
      <c r="B334" s="85" t="s">
        <v>1702</v>
      </c>
      <c r="C334" s="85">
        <v>2</v>
      </c>
      <c r="D334" s="118">
        <v>0.008602257742252439</v>
      </c>
      <c r="E334" s="118">
        <v>1.9444826721501687</v>
      </c>
      <c r="F334" s="85" t="s">
        <v>1201</v>
      </c>
      <c r="G334" s="85" t="b">
        <v>0</v>
      </c>
      <c r="H334" s="85" t="b">
        <v>0</v>
      </c>
      <c r="I334" s="85" t="b">
        <v>0</v>
      </c>
      <c r="J334" s="85" t="b">
        <v>1</v>
      </c>
      <c r="K334" s="85" t="b">
        <v>0</v>
      </c>
      <c r="L334" s="85" t="b">
        <v>0</v>
      </c>
    </row>
    <row r="335" spans="1:12" ht="15">
      <c r="A335" s="85" t="s">
        <v>1702</v>
      </c>
      <c r="B335" s="85" t="s">
        <v>1789</v>
      </c>
      <c r="C335" s="85">
        <v>2</v>
      </c>
      <c r="D335" s="118">
        <v>0.008602257742252439</v>
      </c>
      <c r="E335" s="118">
        <v>1.9444826721501687</v>
      </c>
      <c r="F335" s="85" t="s">
        <v>1201</v>
      </c>
      <c r="G335" s="85" t="b">
        <v>1</v>
      </c>
      <c r="H335" s="85" t="b">
        <v>0</v>
      </c>
      <c r="I335" s="85" t="b">
        <v>0</v>
      </c>
      <c r="J335" s="85" t="b">
        <v>0</v>
      </c>
      <c r="K335" s="85" t="b">
        <v>0</v>
      </c>
      <c r="L335" s="85" t="b">
        <v>0</v>
      </c>
    </row>
    <row r="336" spans="1:12" ht="15">
      <c r="A336" s="85" t="s">
        <v>1789</v>
      </c>
      <c r="B336" s="85" t="s">
        <v>1790</v>
      </c>
      <c r="C336" s="85">
        <v>2</v>
      </c>
      <c r="D336" s="118">
        <v>0.008602257742252439</v>
      </c>
      <c r="E336" s="118">
        <v>1.9444826721501687</v>
      </c>
      <c r="F336" s="85" t="s">
        <v>1201</v>
      </c>
      <c r="G336" s="85" t="b">
        <v>0</v>
      </c>
      <c r="H336" s="85" t="b">
        <v>0</v>
      </c>
      <c r="I336" s="85" t="b">
        <v>0</v>
      </c>
      <c r="J336" s="85" t="b">
        <v>0</v>
      </c>
      <c r="K336" s="85" t="b">
        <v>0</v>
      </c>
      <c r="L336" s="85" t="b">
        <v>0</v>
      </c>
    </row>
    <row r="337" spans="1:12" ht="15">
      <c r="A337" s="85" t="s">
        <v>1790</v>
      </c>
      <c r="B337" s="85" t="s">
        <v>1791</v>
      </c>
      <c r="C337" s="85">
        <v>2</v>
      </c>
      <c r="D337" s="118">
        <v>0.008602257742252439</v>
      </c>
      <c r="E337" s="118">
        <v>1.9444826721501687</v>
      </c>
      <c r="F337" s="85" t="s">
        <v>1201</v>
      </c>
      <c r="G337" s="85" t="b">
        <v>0</v>
      </c>
      <c r="H337" s="85" t="b">
        <v>0</v>
      </c>
      <c r="I337" s="85" t="b">
        <v>0</v>
      </c>
      <c r="J337" s="85" t="b">
        <v>0</v>
      </c>
      <c r="K337" s="85" t="b">
        <v>0</v>
      </c>
      <c r="L337" s="85" t="b">
        <v>0</v>
      </c>
    </row>
    <row r="338" spans="1:12" ht="15">
      <c r="A338" s="85" t="s">
        <v>1791</v>
      </c>
      <c r="B338" s="85" t="s">
        <v>1283</v>
      </c>
      <c r="C338" s="85">
        <v>2</v>
      </c>
      <c r="D338" s="118">
        <v>0.008602257742252439</v>
      </c>
      <c r="E338" s="118">
        <v>1.7683914130944873</v>
      </c>
      <c r="F338" s="85" t="s">
        <v>1201</v>
      </c>
      <c r="G338" s="85" t="b">
        <v>0</v>
      </c>
      <c r="H338" s="85" t="b">
        <v>0</v>
      </c>
      <c r="I338" s="85" t="b">
        <v>0</v>
      </c>
      <c r="J338" s="85" t="b">
        <v>0</v>
      </c>
      <c r="K338" s="85" t="b">
        <v>0</v>
      </c>
      <c r="L338" s="85" t="b">
        <v>0</v>
      </c>
    </row>
    <row r="339" spans="1:12" ht="15">
      <c r="A339" s="85" t="s">
        <v>1283</v>
      </c>
      <c r="B339" s="85" t="s">
        <v>1792</v>
      </c>
      <c r="C339" s="85">
        <v>2</v>
      </c>
      <c r="D339" s="118">
        <v>0.008602257742252439</v>
      </c>
      <c r="E339" s="118">
        <v>1.6434526764861874</v>
      </c>
      <c r="F339" s="85" t="s">
        <v>1201</v>
      </c>
      <c r="G339" s="85" t="b">
        <v>0</v>
      </c>
      <c r="H339" s="85" t="b">
        <v>0</v>
      </c>
      <c r="I339" s="85" t="b">
        <v>0</v>
      </c>
      <c r="J339" s="85" t="b">
        <v>0</v>
      </c>
      <c r="K339" s="85" t="b">
        <v>0</v>
      </c>
      <c r="L339" s="85" t="b">
        <v>0</v>
      </c>
    </row>
    <row r="340" spans="1:12" ht="15">
      <c r="A340" s="85" t="s">
        <v>1792</v>
      </c>
      <c r="B340" s="85" t="s">
        <v>1793</v>
      </c>
      <c r="C340" s="85">
        <v>2</v>
      </c>
      <c r="D340" s="118">
        <v>0.008602257742252439</v>
      </c>
      <c r="E340" s="118">
        <v>1.9444826721501687</v>
      </c>
      <c r="F340" s="85" t="s">
        <v>1201</v>
      </c>
      <c r="G340" s="85" t="b">
        <v>0</v>
      </c>
      <c r="H340" s="85" t="b">
        <v>0</v>
      </c>
      <c r="I340" s="85" t="b">
        <v>0</v>
      </c>
      <c r="J340" s="85" t="b">
        <v>0</v>
      </c>
      <c r="K340" s="85" t="b">
        <v>0</v>
      </c>
      <c r="L340" s="85" t="b">
        <v>0</v>
      </c>
    </row>
    <row r="341" spans="1:12" ht="15">
      <c r="A341" s="85" t="s">
        <v>1793</v>
      </c>
      <c r="B341" s="85" t="s">
        <v>1794</v>
      </c>
      <c r="C341" s="85">
        <v>2</v>
      </c>
      <c r="D341" s="118">
        <v>0.008602257742252439</v>
      </c>
      <c r="E341" s="118">
        <v>1.9444826721501687</v>
      </c>
      <c r="F341" s="85" t="s">
        <v>1201</v>
      </c>
      <c r="G341" s="85" t="b">
        <v>0</v>
      </c>
      <c r="H341" s="85" t="b">
        <v>0</v>
      </c>
      <c r="I341" s="85" t="b">
        <v>0</v>
      </c>
      <c r="J341" s="85" t="b">
        <v>0</v>
      </c>
      <c r="K341" s="85" t="b">
        <v>0</v>
      </c>
      <c r="L341" s="85" t="b">
        <v>0</v>
      </c>
    </row>
    <row r="342" spans="1:12" ht="15">
      <c r="A342" s="85" t="s">
        <v>1794</v>
      </c>
      <c r="B342" s="85" t="s">
        <v>1795</v>
      </c>
      <c r="C342" s="85">
        <v>2</v>
      </c>
      <c r="D342" s="118">
        <v>0.008602257742252439</v>
      </c>
      <c r="E342" s="118">
        <v>1.9444826721501687</v>
      </c>
      <c r="F342" s="85" t="s">
        <v>1201</v>
      </c>
      <c r="G342" s="85" t="b">
        <v>0</v>
      </c>
      <c r="H342" s="85" t="b">
        <v>0</v>
      </c>
      <c r="I342" s="85" t="b">
        <v>0</v>
      </c>
      <c r="J342" s="85" t="b">
        <v>0</v>
      </c>
      <c r="K342" s="85" t="b">
        <v>0</v>
      </c>
      <c r="L342" s="85" t="b">
        <v>0</v>
      </c>
    </row>
    <row r="343" spans="1:12" ht="15">
      <c r="A343" s="85" t="s">
        <v>1795</v>
      </c>
      <c r="B343" s="85" t="s">
        <v>1796</v>
      </c>
      <c r="C343" s="85">
        <v>2</v>
      </c>
      <c r="D343" s="118">
        <v>0.008602257742252439</v>
      </c>
      <c r="E343" s="118">
        <v>1.9444826721501687</v>
      </c>
      <c r="F343" s="85" t="s">
        <v>1201</v>
      </c>
      <c r="G343" s="85" t="b">
        <v>0</v>
      </c>
      <c r="H343" s="85" t="b">
        <v>0</v>
      </c>
      <c r="I343" s="85" t="b">
        <v>0</v>
      </c>
      <c r="J343" s="85" t="b">
        <v>0</v>
      </c>
      <c r="K343" s="85" t="b">
        <v>0</v>
      </c>
      <c r="L343" s="85" t="b">
        <v>0</v>
      </c>
    </row>
    <row r="344" spans="1:12" ht="15">
      <c r="A344" s="85" t="s">
        <v>1797</v>
      </c>
      <c r="B344" s="85" t="s">
        <v>1798</v>
      </c>
      <c r="C344" s="85">
        <v>2</v>
      </c>
      <c r="D344" s="118">
        <v>0.008602257742252439</v>
      </c>
      <c r="E344" s="118">
        <v>1.9444826721501687</v>
      </c>
      <c r="F344" s="85" t="s">
        <v>1201</v>
      </c>
      <c r="G344" s="85" t="b">
        <v>0</v>
      </c>
      <c r="H344" s="85" t="b">
        <v>0</v>
      </c>
      <c r="I344" s="85" t="b">
        <v>0</v>
      </c>
      <c r="J344" s="85" t="b">
        <v>0</v>
      </c>
      <c r="K344" s="85" t="b">
        <v>0</v>
      </c>
      <c r="L344" s="85" t="b">
        <v>0</v>
      </c>
    </row>
    <row r="345" spans="1:12" ht="15">
      <c r="A345" s="85" t="s">
        <v>1798</v>
      </c>
      <c r="B345" s="85" t="s">
        <v>1799</v>
      </c>
      <c r="C345" s="85">
        <v>2</v>
      </c>
      <c r="D345" s="118">
        <v>0.008602257742252439</v>
      </c>
      <c r="E345" s="118">
        <v>1.9444826721501687</v>
      </c>
      <c r="F345" s="85" t="s">
        <v>1201</v>
      </c>
      <c r="G345" s="85" t="b">
        <v>0</v>
      </c>
      <c r="H345" s="85" t="b">
        <v>0</v>
      </c>
      <c r="I345" s="85" t="b">
        <v>0</v>
      </c>
      <c r="J345" s="85" t="b">
        <v>0</v>
      </c>
      <c r="K345" s="85" t="b">
        <v>0</v>
      </c>
      <c r="L345" s="85" t="b">
        <v>0</v>
      </c>
    </row>
    <row r="346" spans="1:12" ht="15">
      <c r="A346" s="85" t="s">
        <v>1799</v>
      </c>
      <c r="B346" s="85" t="s">
        <v>1800</v>
      </c>
      <c r="C346" s="85">
        <v>2</v>
      </c>
      <c r="D346" s="118">
        <v>0.008602257742252439</v>
      </c>
      <c r="E346" s="118">
        <v>1.9444826721501687</v>
      </c>
      <c r="F346" s="85" t="s">
        <v>1201</v>
      </c>
      <c r="G346" s="85" t="b">
        <v>0</v>
      </c>
      <c r="H346" s="85" t="b">
        <v>0</v>
      </c>
      <c r="I346" s="85" t="b">
        <v>0</v>
      </c>
      <c r="J346" s="85" t="b">
        <v>0</v>
      </c>
      <c r="K346" s="85" t="b">
        <v>0</v>
      </c>
      <c r="L346" s="85" t="b">
        <v>0</v>
      </c>
    </row>
    <row r="347" spans="1:12" ht="15">
      <c r="A347" s="85" t="s">
        <v>1800</v>
      </c>
      <c r="B347" s="85" t="s">
        <v>1801</v>
      </c>
      <c r="C347" s="85">
        <v>2</v>
      </c>
      <c r="D347" s="118">
        <v>0.008602257742252439</v>
      </c>
      <c r="E347" s="118">
        <v>1.9444826721501687</v>
      </c>
      <c r="F347" s="85" t="s">
        <v>1201</v>
      </c>
      <c r="G347" s="85" t="b">
        <v>0</v>
      </c>
      <c r="H347" s="85" t="b">
        <v>0</v>
      </c>
      <c r="I347" s="85" t="b">
        <v>0</v>
      </c>
      <c r="J347" s="85" t="b">
        <v>0</v>
      </c>
      <c r="K347" s="85" t="b">
        <v>0</v>
      </c>
      <c r="L347" s="85" t="b">
        <v>0</v>
      </c>
    </row>
    <row r="348" spans="1:12" ht="15">
      <c r="A348" s="85" t="s">
        <v>1801</v>
      </c>
      <c r="B348" s="85" t="s">
        <v>1726</v>
      </c>
      <c r="C348" s="85">
        <v>2</v>
      </c>
      <c r="D348" s="118">
        <v>0.008602257742252439</v>
      </c>
      <c r="E348" s="118">
        <v>1.7683914130944873</v>
      </c>
      <c r="F348" s="85" t="s">
        <v>1201</v>
      </c>
      <c r="G348" s="85" t="b">
        <v>0</v>
      </c>
      <c r="H348" s="85" t="b">
        <v>0</v>
      </c>
      <c r="I348" s="85" t="b">
        <v>0</v>
      </c>
      <c r="J348" s="85" t="b">
        <v>0</v>
      </c>
      <c r="K348" s="85" t="b">
        <v>0</v>
      </c>
      <c r="L348" s="85" t="b">
        <v>0</v>
      </c>
    </row>
    <row r="349" spans="1:12" ht="15">
      <c r="A349" s="85" t="s">
        <v>1726</v>
      </c>
      <c r="B349" s="85" t="s">
        <v>1354</v>
      </c>
      <c r="C349" s="85">
        <v>2</v>
      </c>
      <c r="D349" s="118">
        <v>0.008602257742252439</v>
      </c>
      <c r="E349" s="118">
        <v>1.7683914130944873</v>
      </c>
      <c r="F349" s="85" t="s">
        <v>1201</v>
      </c>
      <c r="G349" s="85" t="b">
        <v>0</v>
      </c>
      <c r="H349" s="85" t="b">
        <v>0</v>
      </c>
      <c r="I349" s="85" t="b">
        <v>0</v>
      </c>
      <c r="J349" s="85" t="b">
        <v>0</v>
      </c>
      <c r="K349" s="85" t="b">
        <v>0</v>
      </c>
      <c r="L349" s="85" t="b">
        <v>0</v>
      </c>
    </row>
    <row r="350" spans="1:12" ht="15">
      <c r="A350" s="85" t="s">
        <v>1354</v>
      </c>
      <c r="B350" s="85" t="s">
        <v>1802</v>
      </c>
      <c r="C350" s="85">
        <v>2</v>
      </c>
      <c r="D350" s="118">
        <v>0.008602257742252439</v>
      </c>
      <c r="E350" s="118">
        <v>1.9444826721501687</v>
      </c>
      <c r="F350" s="85" t="s">
        <v>1201</v>
      </c>
      <c r="G350" s="85" t="b">
        <v>0</v>
      </c>
      <c r="H350" s="85" t="b">
        <v>0</v>
      </c>
      <c r="I350" s="85" t="b">
        <v>0</v>
      </c>
      <c r="J350" s="85" t="b">
        <v>0</v>
      </c>
      <c r="K350" s="85" t="b">
        <v>0</v>
      </c>
      <c r="L350" s="85" t="b">
        <v>0</v>
      </c>
    </row>
    <row r="351" spans="1:12" ht="15">
      <c r="A351" s="85" t="s">
        <v>1802</v>
      </c>
      <c r="B351" s="85" t="s">
        <v>1703</v>
      </c>
      <c r="C351" s="85">
        <v>2</v>
      </c>
      <c r="D351" s="118">
        <v>0.008602257742252439</v>
      </c>
      <c r="E351" s="118">
        <v>1.9444826721501687</v>
      </c>
      <c r="F351" s="85" t="s">
        <v>1201</v>
      </c>
      <c r="G351" s="85" t="b">
        <v>0</v>
      </c>
      <c r="H351" s="85" t="b">
        <v>0</v>
      </c>
      <c r="I351" s="85" t="b">
        <v>0</v>
      </c>
      <c r="J351" s="85" t="b">
        <v>0</v>
      </c>
      <c r="K351" s="85" t="b">
        <v>0</v>
      </c>
      <c r="L351" s="85" t="b">
        <v>0</v>
      </c>
    </row>
    <row r="352" spans="1:12" ht="15">
      <c r="A352" s="85" t="s">
        <v>1703</v>
      </c>
      <c r="B352" s="85" t="s">
        <v>1803</v>
      </c>
      <c r="C352" s="85">
        <v>2</v>
      </c>
      <c r="D352" s="118">
        <v>0.008602257742252439</v>
      </c>
      <c r="E352" s="118">
        <v>1.9444826721501687</v>
      </c>
      <c r="F352" s="85" t="s">
        <v>1201</v>
      </c>
      <c r="G352" s="85" t="b">
        <v>0</v>
      </c>
      <c r="H352" s="85" t="b">
        <v>0</v>
      </c>
      <c r="I352" s="85" t="b">
        <v>0</v>
      </c>
      <c r="J352" s="85" t="b">
        <v>0</v>
      </c>
      <c r="K352" s="85" t="b">
        <v>0</v>
      </c>
      <c r="L352" s="85" t="b">
        <v>0</v>
      </c>
    </row>
    <row r="353" spans="1:12" ht="15">
      <c r="A353" s="85" t="s">
        <v>1803</v>
      </c>
      <c r="B353" s="85" t="s">
        <v>1704</v>
      </c>
      <c r="C353" s="85">
        <v>2</v>
      </c>
      <c r="D353" s="118">
        <v>0.008602257742252439</v>
      </c>
      <c r="E353" s="118">
        <v>1.9444826721501687</v>
      </c>
      <c r="F353" s="85" t="s">
        <v>1201</v>
      </c>
      <c r="G353" s="85" t="b">
        <v>0</v>
      </c>
      <c r="H353" s="85" t="b">
        <v>0</v>
      </c>
      <c r="I353" s="85" t="b">
        <v>0</v>
      </c>
      <c r="J353" s="85" t="b">
        <v>0</v>
      </c>
      <c r="K353" s="85" t="b">
        <v>0</v>
      </c>
      <c r="L353" s="85" t="b">
        <v>0</v>
      </c>
    </row>
    <row r="354" spans="1:12" ht="15">
      <c r="A354" s="85" t="s">
        <v>250</v>
      </c>
      <c r="B354" s="85" t="s">
        <v>1719</v>
      </c>
      <c r="C354" s="85">
        <v>2</v>
      </c>
      <c r="D354" s="118">
        <v>0.008602257742252439</v>
      </c>
      <c r="E354" s="118">
        <v>1.400414627799893</v>
      </c>
      <c r="F354" s="85" t="s">
        <v>1201</v>
      </c>
      <c r="G354" s="85" t="b">
        <v>0</v>
      </c>
      <c r="H354" s="85" t="b">
        <v>0</v>
      </c>
      <c r="I354" s="85" t="b">
        <v>0</v>
      </c>
      <c r="J354" s="85" t="b">
        <v>0</v>
      </c>
      <c r="K354" s="85" t="b">
        <v>0</v>
      </c>
      <c r="L354" s="85" t="b">
        <v>0</v>
      </c>
    </row>
    <row r="355" spans="1:12" ht="15">
      <c r="A355" s="85" t="s">
        <v>1725</v>
      </c>
      <c r="B355" s="85" t="s">
        <v>1787</v>
      </c>
      <c r="C355" s="85">
        <v>2</v>
      </c>
      <c r="D355" s="118">
        <v>0.008602257742252439</v>
      </c>
      <c r="E355" s="118">
        <v>1.7683914130944873</v>
      </c>
      <c r="F355" s="85" t="s">
        <v>1201</v>
      </c>
      <c r="G355" s="85" t="b">
        <v>0</v>
      </c>
      <c r="H355" s="85" t="b">
        <v>0</v>
      </c>
      <c r="I355" s="85" t="b">
        <v>0</v>
      </c>
      <c r="J355" s="85" t="b">
        <v>0</v>
      </c>
      <c r="K355" s="85" t="b">
        <v>0</v>
      </c>
      <c r="L355" s="85" t="b">
        <v>0</v>
      </c>
    </row>
    <row r="356" spans="1:12" ht="15">
      <c r="A356" s="85" t="s">
        <v>1350</v>
      </c>
      <c r="B356" s="85" t="s">
        <v>1351</v>
      </c>
      <c r="C356" s="85">
        <v>4</v>
      </c>
      <c r="D356" s="118">
        <v>0</v>
      </c>
      <c r="E356" s="118">
        <v>1.021189299069938</v>
      </c>
      <c r="F356" s="85" t="s">
        <v>1202</v>
      </c>
      <c r="G356" s="85" t="b">
        <v>0</v>
      </c>
      <c r="H356" s="85" t="b">
        <v>0</v>
      </c>
      <c r="I356" s="85" t="b">
        <v>0</v>
      </c>
      <c r="J356" s="85" t="b">
        <v>0</v>
      </c>
      <c r="K356" s="85" t="b">
        <v>1</v>
      </c>
      <c r="L356" s="85" t="b">
        <v>0</v>
      </c>
    </row>
    <row r="357" spans="1:12" ht="15">
      <c r="A357" s="85" t="s">
        <v>1351</v>
      </c>
      <c r="B357" s="85" t="s">
        <v>1352</v>
      </c>
      <c r="C357" s="85">
        <v>4</v>
      </c>
      <c r="D357" s="118">
        <v>0</v>
      </c>
      <c r="E357" s="118">
        <v>1.021189299069938</v>
      </c>
      <c r="F357" s="85" t="s">
        <v>1202</v>
      </c>
      <c r="G357" s="85" t="b">
        <v>0</v>
      </c>
      <c r="H357" s="85" t="b">
        <v>1</v>
      </c>
      <c r="I357" s="85" t="b">
        <v>0</v>
      </c>
      <c r="J357" s="85" t="b">
        <v>0</v>
      </c>
      <c r="K357" s="85" t="b">
        <v>0</v>
      </c>
      <c r="L357" s="85" t="b">
        <v>0</v>
      </c>
    </row>
    <row r="358" spans="1:12" ht="15">
      <c r="A358" s="85" t="s">
        <v>1352</v>
      </c>
      <c r="B358" s="85" t="s">
        <v>1353</v>
      </c>
      <c r="C358" s="85">
        <v>4</v>
      </c>
      <c r="D358" s="118">
        <v>0</v>
      </c>
      <c r="E358" s="118">
        <v>1.021189299069938</v>
      </c>
      <c r="F358" s="85" t="s">
        <v>1202</v>
      </c>
      <c r="G358" s="85" t="b">
        <v>0</v>
      </c>
      <c r="H358" s="85" t="b">
        <v>0</v>
      </c>
      <c r="I358" s="85" t="b">
        <v>0</v>
      </c>
      <c r="J358" s="85" t="b">
        <v>0</v>
      </c>
      <c r="K358" s="85" t="b">
        <v>0</v>
      </c>
      <c r="L358" s="85" t="b">
        <v>0</v>
      </c>
    </row>
    <row r="359" spans="1:12" ht="15">
      <c r="A359" s="85" t="s">
        <v>1353</v>
      </c>
      <c r="B359" s="85" t="s">
        <v>1354</v>
      </c>
      <c r="C359" s="85">
        <v>4</v>
      </c>
      <c r="D359" s="118">
        <v>0</v>
      </c>
      <c r="E359" s="118">
        <v>1.021189299069938</v>
      </c>
      <c r="F359" s="85" t="s">
        <v>1202</v>
      </c>
      <c r="G359" s="85" t="b">
        <v>0</v>
      </c>
      <c r="H359" s="85" t="b">
        <v>0</v>
      </c>
      <c r="I359" s="85" t="b">
        <v>0</v>
      </c>
      <c r="J359" s="85" t="b">
        <v>0</v>
      </c>
      <c r="K359" s="85" t="b">
        <v>0</v>
      </c>
      <c r="L359" s="85" t="b">
        <v>0</v>
      </c>
    </row>
    <row r="360" spans="1:12" ht="15">
      <c r="A360" s="85" t="s">
        <v>1354</v>
      </c>
      <c r="B360" s="85" t="s">
        <v>1355</v>
      </c>
      <c r="C360" s="85">
        <v>4</v>
      </c>
      <c r="D360" s="118">
        <v>0</v>
      </c>
      <c r="E360" s="118">
        <v>1.021189299069938</v>
      </c>
      <c r="F360" s="85" t="s">
        <v>1202</v>
      </c>
      <c r="G360" s="85" t="b">
        <v>0</v>
      </c>
      <c r="H360" s="85" t="b">
        <v>0</v>
      </c>
      <c r="I360" s="85" t="b">
        <v>0</v>
      </c>
      <c r="J360" s="85" t="b">
        <v>0</v>
      </c>
      <c r="K360" s="85" t="b">
        <v>0</v>
      </c>
      <c r="L360" s="85" t="b">
        <v>0</v>
      </c>
    </row>
    <row r="361" spans="1:12" ht="15">
      <c r="A361" s="85" t="s">
        <v>1355</v>
      </c>
      <c r="B361" s="85" t="s">
        <v>1356</v>
      </c>
      <c r="C361" s="85">
        <v>4</v>
      </c>
      <c r="D361" s="118">
        <v>0</v>
      </c>
      <c r="E361" s="118">
        <v>1.021189299069938</v>
      </c>
      <c r="F361" s="85" t="s">
        <v>1202</v>
      </c>
      <c r="G361" s="85" t="b">
        <v>0</v>
      </c>
      <c r="H361" s="85" t="b">
        <v>0</v>
      </c>
      <c r="I361" s="85" t="b">
        <v>0</v>
      </c>
      <c r="J361" s="85" t="b">
        <v>0</v>
      </c>
      <c r="K361" s="85" t="b">
        <v>0</v>
      </c>
      <c r="L361" s="85" t="b">
        <v>0</v>
      </c>
    </row>
    <row r="362" spans="1:12" ht="15">
      <c r="A362" s="85" t="s">
        <v>1356</v>
      </c>
      <c r="B362" s="85" t="s">
        <v>1357</v>
      </c>
      <c r="C362" s="85">
        <v>4</v>
      </c>
      <c r="D362" s="118">
        <v>0</v>
      </c>
      <c r="E362" s="118">
        <v>1.021189299069938</v>
      </c>
      <c r="F362" s="85" t="s">
        <v>1202</v>
      </c>
      <c r="G362" s="85" t="b">
        <v>0</v>
      </c>
      <c r="H362" s="85" t="b">
        <v>0</v>
      </c>
      <c r="I362" s="85" t="b">
        <v>0</v>
      </c>
      <c r="J362" s="85" t="b">
        <v>0</v>
      </c>
      <c r="K362" s="85" t="b">
        <v>0</v>
      </c>
      <c r="L362" s="85" t="b">
        <v>0</v>
      </c>
    </row>
    <row r="363" spans="1:12" ht="15">
      <c r="A363" s="85" t="s">
        <v>1357</v>
      </c>
      <c r="B363" s="85" t="s">
        <v>253</v>
      </c>
      <c r="C363" s="85">
        <v>4</v>
      </c>
      <c r="D363" s="118">
        <v>0</v>
      </c>
      <c r="E363" s="118">
        <v>1.021189299069938</v>
      </c>
      <c r="F363" s="85" t="s">
        <v>1202</v>
      </c>
      <c r="G363" s="85" t="b">
        <v>0</v>
      </c>
      <c r="H363" s="85" t="b">
        <v>0</v>
      </c>
      <c r="I363" s="85" t="b">
        <v>0</v>
      </c>
      <c r="J363" s="85" t="b">
        <v>0</v>
      </c>
      <c r="K363" s="85" t="b">
        <v>0</v>
      </c>
      <c r="L363" s="85" t="b">
        <v>0</v>
      </c>
    </row>
    <row r="364" spans="1:12" ht="15">
      <c r="A364" s="85" t="s">
        <v>220</v>
      </c>
      <c r="B364" s="85" t="s">
        <v>1350</v>
      </c>
      <c r="C364" s="85">
        <v>3</v>
      </c>
      <c r="D364" s="118">
        <v>0.008148178474454343</v>
      </c>
      <c r="E364" s="118">
        <v>1.146128035678238</v>
      </c>
      <c r="F364" s="85" t="s">
        <v>1202</v>
      </c>
      <c r="G364" s="85" t="b">
        <v>0</v>
      </c>
      <c r="H364" s="85" t="b">
        <v>0</v>
      </c>
      <c r="I364" s="85" t="b">
        <v>0</v>
      </c>
      <c r="J364" s="85" t="b">
        <v>0</v>
      </c>
      <c r="K364" s="85" t="b">
        <v>0</v>
      </c>
      <c r="L364" s="85" t="b">
        <v>0</v>
      </c>
    </row>
    <row r="365" spans="1:12" ht="15">
      <c r="A365" s="85" t="s">
        <v>1333</v>
      </c>
      <c r="B365" s="85" t="s">
        <v>1359</v>
      </c>
      <c r="C365" s="85">
        <v>6</v>
      </c>
      <c r="D365" s="118">
        <v>0.008319272081370767</v>
      </c>
      <c r="E365" s="118">
        <v>1.1018452306835687</v>
      </c>
      <c r="F365" s="85" t="s">
        <v>1203</v>
      </c>
      <c r="G365" s="85" t="b">
        <v>0</v>
      </c>
      <c r="H365" s="85" t="b">
        <v>0</v>
      </c>
      <c r="I365" s="85" t="b">
        <v>0</v>
      </c>
      <c r="J365" s="85" t="b">
        <v>0</v>
      </c>
      <c r="K365" s="85" t="b">
        <v>0</v>
      </c>
      <c r="L365" s="85" t="b">
        <v>0</v>
      </c>
    </row>
    <row r="366" spans="1:12" ht="15">
      <c r="A366" s="85" t="s">
        <v>1359</v>
      </c>
      <c r="B366" s="85" t="s">
        <v>1360</v>
      </c>
      <c r="C366" s="85">
        <v>5</v>
      </c>
      <c r="D366" s="118">
        <v>0.010050098626114412</v>
      </c>
      <c r="E366" s="118">
        <v>1.3729120029701065</v>
      </c>
      <c r="F366" s="85" t="s">
        <v>1203</v>
      </c>
      <c r="G366" s="85" t="b">
        <v>0</v>
      </c>
      <c r="H366" s="85" t="b">
        <v>0</v>
      </c>
      <c r="I366" s="85" t="b">
        <v>0</v>
      </c>
      <c r="J366" s="85" t="b">
        <v>0</v>
      </c>
      <c r="K366" s="85" t="b">
        <v>0</v>
      </c>
      <c r="L366" s="85" t="b">
        <v>0</v>
      </c>
    </row>
    <row r="367" spans="1:12" ht="15">
      <c r="A367" s="85" t="s">
        <v>1360</v>
      </c>
      <c r="B367" s="85" t="s">
        <v>254</v>
      </c>
      <c r="C367" s="85">
        <v>4</v>
      </c>
      <c r="D367" s="118">
        <v>0.011092362775161022</v>
      </c>
      <c r="E367" s="118">
        <v>1.3729120029701065</v>
      </c>
      <c r="F367" s="85" t="s">
        <v>1203</v>
      </c>
      <c r="G367" s="85" t="b">
        <v>0</v>
      </c>
      <c r="H367" s="85" t="b">
        <v>0</v>
      </c>
      <c r="I367" s="85" t="b">
        <v>0</v>
      </c>
      <c r="J367" s="85" t="b">
        <v>0</v>
      </c>
      <c r="K367" s="85" t="b">
        <v>0</v>
      </c>
      <c r="L367" s="85" t="b">
        <v>0</v>
      </c>
    </row>
    <row r="368" spans="1:12" ht="15">
      <c r="A368" s="85" t="s">
        <v>1363</v>
      </c>
      <c r="B368" s="85" t="s">
        <v>1364</v>
      </c>
      <c r="C368" s="85">
        <v>3</v>
      </c>
      <c r="D368" s="118">
        <v>0.011270580820149506</v>
      </c>
      <c r="E368" s="118">
        <v>1.5947607525864629</v>
      </c>
      <c r="F368" s="85" t="s">
        <v>1203</v>
      </c>
      <c r="G368" s="85" t="b">
        <v>0</v>
      </c>
      <c r="H368" s="85" t="b">
        <v>0</v>
      </c>
      <c r="I368" s="85" t="b">
        <v>0</v>
      </c>
      <c r="J368" s="85" t="b">
        <v>0</v>
      </c>
      <c r="K368" s="85" t="b">
        <v>0</v>
      </c>
      <c r="L368" s="85" t="b">
        <v>0</v>
      </c>
    </row>
    <row r="369" spans="1:12" ht="15">
      <c r="A369" s="85" t="s">
        <v>1364</v>
      </c>
      <c r="B369" s="85" t="s">
        <v>1365</v>
      </c>
      <c r="C369" s="85">
        <v>3</v>
      </c>
      <c r="D369" s="118">
        <v>0.011270580820149506</v>
      </c>
      <c r="E369" s="118">
        <v>1.5947607525864629</v>
      </c>
      <c r="F369" s="85" t="s">
        <v>1203</v>
      </c>
      <c r="G369" s="85" t="b">
        <v>0</v>
      </c>
      <c r="H369" s="85" t="b">
        <v>0</v>
      </c>
      <c r="I369" s="85" t="b">
        <v>0</v>
      </c>
      <c r="J369" s="85" t="b">
        <v>0</v>
      </c>
      <c r="K369" s="85" t="b">
        <v>0</v>
      </c>
      <c r="L369" s="85" t="b">
        <v>0</v>
      </c>
    </row>
    <row r="370" spans="1:12" ht="15">
      <c r="A370" s="85" t="s">
        <v>1365</v>
      </c>
      <c r="B370" s="85" t="s">
        <v>1361</v>
      </c>
      <c r="C370" s="85">
        <v>3</v>
      </c>
      <c r="D370" s="118">
        <v>0.011270580820149506</v>
      </c>
      <c r="E370" s="118">
        <v>1.3729120029701065</v>
      </c>
      <c r="F370" s="85" t="s">
        <v>1203</v>
      </c>
      <c r="G370" s="85" t="b">
        <v>0</v>
      </c>
      <c r="H370" s="85" t="b">
        <v>0</v>
      </c>
      <c r="I370" s="85" t="b">
        <v>0</v>
      </c>
      <c r="J370" s="85" t="b">
        <v>0</v>
      </c>
      <c r="K370" s="85" t="b">
        <v>0</v>
      </c>
      <c r="L370" s="85" t="b">
        <v>0</v>
      </c>
    </row>
    <row r="371" spans="1:12" ht="15">
      <c r="A371" s="85" t="s">
        <v>1361</v>
      </c>
      <c r="B371" s="85" t="s">
        <v>1713</v>
      </c>
      <c r="C371" s="85">
        <v>3</v>
      </c>
      <c r="D371" s="118">
        <v>0.011270580820149506</v>
      </c>
      <c r="E371" s="118">
        <v>1.3729120029701065</v>
      </c>
      <c r="F371" s="85" t="s">
        <v>1203</v>
      </c>
      <c r="G371" s="85" t="b">
        <v>0</v>
      </c>
      <c r="H371" s="85" t="b">
        <v>0</v>
      </c>
      <c r="I371" s="85" t="b">
        <v>0</v>
      </c>
      <c r="J371" s="85" t="b">
        <v>0</v>
      </c>
      <c r="K371" s="85" t="b">
        <v>0</v>
      </c>
      <c r="L371" s="85" t="b">
        <v>0</v>
      </c>
    </row>
    <row r="372" spans="1:12" ht="15">
      <c r="A372" s="85" t="s">
        <v>1713</v>
      </c>
      <c r="B372" s="85" t="s">
        <v>1714</v>
      </c>
      <c r="C372" s="85">
        <v>3</v>
      </c>
      <c r="D372" s="118">
        <v>0.011270580820149506</v>
      </c>
      <c r="E372" s="118">
        <v>1.5947607525864629</v>
      </c>
      <c r="F372" s="85" t="s">
        <v>1203</v>
      </c>
      <c r="G372" s="85" t="b">
        <v>0</v>
      </c>
      <c r="H372" s="85" t="b">
        <v>0</v>
      </c>
      <c r="I372" s="85" t="b">
        <v>0</v>
      </c>
      <c r="J372" s="85" t="b">
        <v>0</v>
      </c>
      <c r="K372" s="85" t="b">
        <v>0</v>
      </c>
      <c r="L372" s="85" t="b">
        <v>0</v>
      </c>
    </row>
    <row r="373" spans="1:12" ht="15">
      <c r="A373" s="85" t="s">
        <v>1714</v>
      </c>
      <c r="B373" s="85" t="s">
        <v>1701</v>
      </c>
      <c r="C373" s="85">
        <v>3</v>
      </c>
      <c r="D373" s="118">
        <v>0.011270580820149506</v>
      </c>
      <c r="E373" s="118">
        <v>1.5947607525864629</v>
      </c>
      <c r="F373" s="85" t="s">
        <v>1203</v>
      </c>
      <c r="G373" s="85" t="b">
        <v>0</v>
      </c>
      <c r="H373" s="85" t="b">
        <v>0</v>
      </c>
      <c r="I373" s="85" t="b">
        <v>0</v>
      </c>
      <c r="J373" s="85" t="b">
        <v>0</v>
      </c>
      <c r="K373" s="85" t="b">
        <v>0</v>
      </c>
      <c r="L373" s="85" t="b">
        <v>0</v>
      </c>
    </row>
    <row r="374" spans="1:12" ht="15">
      <c r="A374" s="85" t="s">
        <v>1701</v>
      </c>
      <c r="B374" s="85" t="s">
        <v>1715</v>
      </c>
      <c r="C374" s="85">
        <v>3</v>
      </c>
      <c r="D374" s="118">
        <v>0.011270580820149506</v>
      </c>
      <c r="E374" s="118">
        <v>1.5947607525864629</v>
      </c>
      <c r="F374" s="85" t="s">
        <v>1203</v>
      </c>
      <c r="G374" s="85" t="b">
        <v>0</v>
      </c>
      <c r="H374" s="85" t="b">
        <v>0</v>
      </c>
      <c r="I374" s="85" t="b">
        <v>0</v>
      </c>
      <c r="J374" s="85" t="b">
        <v>0</v>
      </c>
      <c r="K374" s="85" t="b">
        <v>0</v>
      </c>
      <c r="L374" s="85" t="b">
        <v>0</v>
      </c>
    </row>
    <row r="375" spans="1:12" ht="15">
      <c r="A375" s="85" t="s">
        <v>1715</v>
      </c>
      <c r="B375" s="85" t="s">
        <v>1716</v>
      </c>
      <c r="C375" s="85">
        <v>3</v>
      </c>
      <c r="D375" s="118">
        <v>0.011270580820149506</v>
      </c>
      <c r="E375" s="118">
        <v>1.5947607525864629</v>
      </c>
      <c r="F375" s="85" t="s">
        <v>1203</v>
      </c>
      <c r="G375" s="85" t="b">
        <v>0</v>
      </c>
      <c r="H375" s="85" t="b">
        <v>0</v>
      </c>
      <c r="I375" s="85" t="b">
        <v>0</v>
      </c>
      <c r="J375" s="85" t="b">
        <v>0</v>
      </c>
      <c r="K375" s="85" t="b">
        <v>0</v>
      </c>
      <c r="L375" s="85" t="b">
        <v>0</v>
      </c>
    </row>
    <row r="376" spans="1:12" ht="15">
      <c r="A376" s="85" t="s">
        <v>1716</v>
      </c>
      <c r="B376" s="85" t="s">
        <v>1333</v>
      </c>
      <c r="C376" s="85">
        <v>3</v>
      </c>
      <c r="D376" s="118">
        <v>0.011270580820149506</v>
      </c>
      <c r="E376" s="118">
        <v>1.1687920203141817</v>
      </c>
      <c r="F376" s="85" t="s">
        <v>1203</v>
      </c>
      <c r="G376" s="85" t="b">
        <v>0</v>
      </c>
      <c r="H376" s="85" t="b">
        <v>0</v>
      </c>
      <c r="I376" s="85" t="b">
        <v>0</v>
      </c>
      <c r="J376" s="85" t="b">
        <v>0</v>
      </c>
      <c r="K376" s="85" t="b">
        <v>0</v>
      </c>
      <c r="L376" s="85" t="b">
        <v>0</v>
      </c>
    </row>
    <row r="377" spans="1:12" ht="15">
      <c r="A377" s="85" t="s">
        <v>1760</v>
      </c>
      <c r="B377" s="85" t="s">
        <v>1761</v>
      </c>
      <c r="C377" s="85">
        <v>2</v>
      </c>
      <c r="D377" s="118">
        <v>0.010286811240556594</v>
      </c>
      <c r="E377" s="118">
        <v>1.7708520116421442</v>
      </c>
      <c r="F377" s="85" t="s">
        <v>1203</v>
      </c>
      <c r="G377" s="85" t="b">
        <v>0</v>
      </c>
      <c r="H377" s="85" t="b">
        <v>0</v>
      </c>
      <c r="I377" s="85" t="b">
        <v>0</v>
      </c>
      <c r="J377" s="85" t="b">
        <v>0</v>
      </c>
      <c r="K377" s="85" t="b">
        <v>0</v>
      </c>
      <c r="L377" s="85" t="b">
        <v>0</v>
      </c>
    </row>
    <row r="378" spans="1:12" ht="15">
      <c r="A378" s="85" t="s">
        <v>1761</v>
      </c>
      <c r="B378" s="85" t="s">
        <v>1762</v>
      </c>
      <c r="C378" s="85">
        <v>2</v>
      </c>
      <c r="D378" s="118">
        <v>0.010286811240556594</v>
      </c>
      <c r="E378" s="118">
        <v>1.7708520116421442</v>
      </c>
      <c r="F378" s="85" t="s">
        <v>1203</v>
      </c>
      <c r="G378" s="85" t="b">
        <v>0</v>
      </c>
      <c r="H378" s="85" t="b">
        <v>0</v>
      </c>
      <c r="I378" s="85" t="b">
        <v>0</v>
      </c>
      <c r="J378" s="85" t="b">
        <v>0</v>
      </c>
      <c r="K378" s="85" t="b">
        <v>0</v>
      </c>
      <c r="L378" s="85" t="b">
        <v>0</v>
      </c>
    </row>
    <row r="379" spans="1:12" ht="15">
      <c r="A379" s="85" t="s">
        <v>1762</v>
      </c>
      <c r="B379" s="85" t="s">
        <v>1763</v>
      </c>
      <c r="C379" s="85">
        <v>2</v>
      </c>
      <c r="D379" s="118">
        <v>0.010286811240556594</v>
      </c>
      <c r="E379" s="118">
        <v>1.7708520116421442</v>
      </c>
      <c r="F379" s="85" t="s">
        <v>1203</v>
      </c>
      <c r="G379" s="85" t="b">
        <v>0</v>
      </c>
      <c r="H379" s="85" t="b">
        <v>0</v>
      </c>
      <c r="I379" s="85" t="b">
        <v>0</v>
      </c>
      <c r="J379" s="85" t="b">
        <v>0</v>
      </c>
      <c r="K379" s="85" t="b">
        <v>0</v>
      </c>
      <c r="L379" s="85" t="b">
        <v>0</v>
      </c>
    </row>
    <row r="380" spans="1:12" ht="15">
      <c r="A380" s="85" t="s">
        <v>1763</v>
      </c>
      <c r="B380" s="85" t="s">
        <v>1764</v>
      </c>
      <c r="C380" s="85">
        <v>2</v>
      </c>
      <c r="D380" s="118">
        <v>0.010286811240556594</v>
      </c>
      <c r="E380" s="118">
        <v>1.7708520116421442</v>
      </c>
      <c r="F380" s="85" t="s">
        <v>1203</v>
      </c>
      <c r="G380" s="85" t="b">
        <v>0</v>
      </c>
      <c r="H380" s="85" t="b">
        <v>0</v>
      </c>
      <c r="I380" s="85" t="b">
        <v>0</v>
      </c>
      <c r="J380" s="85" t="b">
        <v>0</v>
      </c>
      <c r="K380" s="85" t="b">
        <v>0</v>
      </c>
      <c r="L380" s="85" t="b">
        <v>0</v>
      </c>
    </row>
    <row r="381" spans="1:12" ht="15">
      <c r="A381" s="85" t="s">
        <v>1764</v>
      </c>
      <c r="B381" s="85" t="s">
        <v>1765</v>
      </c>
      <c r="C381" s="85">
        <v>2</v>
      </c>
      <c r="D381" s="118">
        <v>0.010286811240556594</v>
      </c>
      <c r="E381" s="118">
        <v>1.7708520116421442</v>
      </c>
      <c r="F381" s="85" t="s">
        <v>1203</v>
      </c>
      <c r="G381" s="85" t="b">
        <v>0</v>
      </c>
      <c r="H381" s="85" t="b">
        <v>0</v>
      </c>
      <c r="I381" s="85" t="b">
        <v>0</v>
      </c>
      <c r="J381" s="85" t="b">
        <v>0</v>
      </c>
      <c r="K381" s="85" t="b">
        <v>0</v>
      </c>
      <c r="L381" s="85" t="b">
        <v>0</v>
      </c>
    </row>
    <row r="382" spans="1:12" ht="15">
      <c r="A382" s="85" t="s">
        <v>1765</v>
      </c>
      <c r="B382" s="85" t="s">
        <v>1766</v>
      </c>
      <c r="C382" s="85">
        <v>2</v>
      </c>
      <c r="D382" s="118">
        <v>0.010286811240556594</v>
      </c>
      <c r="E382" s="118">
        <v>1.7708520116421442</v>
      </c>
      <c r="F382" s="85" t="s">
        <v>1203</v>
      </c>
      <c r="G382" s="85" t="b">
        <v>0</v>
      </c>
      <c r="H382" s="85" t="b">
        <v>0</v>
      </c>
      <c r="I382" s="85" t="b">
        <v>0</v>
      </c>
      <c r="J382" s="85" t="b">
        <v>0</v>
      </c>
      <c r="K382" s="85" t="b">
        <v>0</v>
      </c>
      <c r="L382" s="85" t="b">
        <v>0</v>
      </c>
    </row>
    <row r="383" spans="1:12" ht="15">
      <c r="A383" s="85" t="s">
        <v>1766</v>
      </c>
      <c r="B383" s="85" t="s">
        <v>1333</v>
      </c>
      <c r="C383" s="85">
        <v>2</v>
      </c>
      <c r="D383" s="118">
        <v>0.010286811240556594</v>
      </c>
      <c r="E383" s="118">
        <v>1.1687920203141817</v>
      </c>
      <c r="F383" s="85" t="s">
        <v>1203</v>
      </c>
      <c r="G383" s="85" t="b">
        <v>0</v>
      </c>
      <c r="H383" s="85" t="b">
        <v>0</v>
      </c>
      <c r="I383" s="85" t="b">
        <v>0</v>
      </c>
      <c r="J383" s="85" t="b">
        <v>0</v>
      </c>
      <c r="K383" s="85" t="b">
        <v>0</v>
      </c>
      <c r="L383" s="85" t="b">
        <v>0</v>
      </c>
    </row>
    <row r="384" spans="1:12" ht="15">
      <c r="A384" s="85" t="s">
        <v>224</v>
      </c>
      <c r="B384" s="85" t="s">
        <v>1363</v>
      </c>
      <c r="C384" s="85">
        <v>2</v>
      </c>
      <c r="D384" s="118">
        <v>0.010286811240556594</v>
      </c>
      <c r="E384" s="118">
        <v>1.3729120029701065</v>
      </c>
      <c r="F384" s="85" t="s">
        <v>1203</v>
      </c>
      <c r="G384" s="85" t="b">
        <v>0</v>
      </c>
      <c r="H384" s="85" t="b">
        <v>0</v>
      </c>
      <c r="I384" s="85" t="b">
        <v>0</v>
      </c>
      <c r="J384" s="85" t="b">
        <v>0</v>
      </c>
      <c r="K384" s="85" t="b">
        <v>0</v>
      </c>
      <c r="L384" s="85" t="b">
        <v>0</v>
      </c>
    </row>
    <row r="385" spans="1:12" ht="15">
      <c r="A385" s="85" t="s">
        <v>1777</v>
      </c>
      <c r="B385" s="85" t="s">
        <v>1778</v>
      </c>
      <c r="C385" s="85">
        <v>2</v>
      </c>
      <c r="D385" s="118">
        <v>0.010286811240556594</v>
      </c>
      <c r="E385" s="118">
        <v>1.7708520116421442</v>
      </c>
      <c r="F385" s="85" t="s">
        <v>1203</v>
      </c>
      <c r="G385" s="85" t="b">
        <v>0</v>
      </c>
      <c r="H385" s="85" t="b">
        <v>0</v>
      </c>
      <c r="I385" s="85" t="b">
        <v>0</v>
      </c>
      <c r="J385" s="85" t="b">
        <v>0</v>
      </c>
      <c r="K385" s="85" t="b">
        <v>0</v>
      </c>
      <c r="L385" s="85" t="b">
        <v>0</v>
      </c>
    </row>
    <row r="386" spans="1:12" ht="15">
      <c r="A386" s="85" t="s">
        <v>1778</v>
      </c>
      <c r="B386" s="85" t="s">
        <v>1362</v>
      </c>
      <c r="C386" s="85">
        <v>2</v>
      </c>
      <c r="D386" s="118">
        <v>0.010286811240556594</v>
      </c>
      <c r="E386" s="118">
        <v>1.469822015978163</v>
      </c>
      <c r="F386" s="85" t="s">
        <v>1203</v>
      </c>
      <c r="G386" s="85" t="b">
        <v>0</v>
      </c>
      <c r="H386" s="85" t="b">
        <v>0</v>
      </c>
      <c r="I386" s="85" t="b">
        <v>0</v>
      </c>
      <c r="J386" s="85" t="b">
        <v>0</v>
      </c>
      <c r="K386" s="85" t="b">
        <v>0</v>
      </c>
      <c r="L386" s="85" t="b">
        <v>0</v>
      </c>
    </row>
    <row r="387" spans="1:12" ht="15">
      <c r="A387" s="85" t="s">
        <v>1362</v>
      </c>
      <c r="B387" s="85" t="s">
        <v>1361</v>
      </c>
      <c r="C387" s="85">
        <v>2</v>
      </c>
      <c r="D387" s="118">
        <v>0.010286811240556594</v>
      </c>
      <c r="E387" s="118">
        <v>1.0718820073061253</v>
      </c>
      <c r="F387" s="85" t="s">
        <v>1203</v>
      </c>
      <c r="G387" s="85" t="b">
        <v>0</v>
      </c>
      <c r="H387" s="85" t="b">
        <v>0</v>
      </c>
      <c r="I387" s="85" t="b">
        <v>0</v>
      </c>
      <c r="J387" s="85" t="b">
        <v>0</v>
      </c>
      <c r="K387" s="85" t="b">
        <v>0</v>
      </c>
      <c r="L387" s="85" t="b">
        <v>0</v>
      </c>
    </row>
    <row r="388" spans="1:12" ht="15">
      <c r="A388" s="85" t="s">
        <v>1361</v>
      </c>
      <c r="B388" s="85" t="s">
        <v>1779</v>
      </c>
      <c r="C388" s="85">
        <v>2</v>
      </c>
      <c r="D388" s="118">
        <v>0.010286811240556594</v>
      </c>
      <c r="E388" s="118">
        <v>1.3729120029701065</v>
      </c>
      <c r="F388" s="85" t="s">
        <v>1203</v>
      </c>
      <c r="G388" s="85" t="b">
        <v>0</v>
      </c>
      <c r="H388" s="85" t="b">
        <v>0</v>
      </c>
      <c r="I388" s="85" t="b">
        <v>0</v>
      </c>
      <c r="J388" s="85" t="b">
        <v>0</v>
      </c>
      <c r="K388" s="85" t="b">
        <v>0</v>
      </c>
      <c r="L388" s="85" t="b">
        <v>0</v>
      </c>
    </row>
    <row r="389" spans="1:12" ht="15">
      <c r="A389" s="85" t="s">
        <v>1779</v>
      </c>
      <c r="B389" s="85" t="s">
        <v>1780</v>
      </c>
      <c r="C389" s="85">
        <v>2</v>
      </c>
      <c r="D389" s="118">
        <v>0.010286811240556594</v>
      </c>
      <c r="E389" s="118">
        <v>1.7708520116421442</v>
      </c>
      <c r="F389" s="85" t="s">
        <v>1203</v>
      </c>
      <c r="G389" s="85" t="b">
        <v>0</v>
      </c>
      <c r="H389" s="85" t="b">
        <v>0</v>
      </c>
      <c r="I389" s="85" t="b">
        <v>0</v>
      </c>
      <c r="J389" s="85" t="b">
        <v>0</v>
      </c>
      <c r="K389" s="85" t="b">
        <v>0</v>
      </c>
      <c r="L389" s="85" t="b">
        <v>0</v>
      </c>
    </row>
    <row r="390" spans="1:12" ht="15">
      <c r="A390" s="85" t="s">
        <v>1780</v>
      </c>
      <c r="B390" s="85" t="s">
        <v>1781</v>
      </c>
      <c r="C390" s="85">
        <v>2</v>
      </c>
      <c r="D390" s="118">
        <v>0.010286811240556594</v>
      </c>
      <c r="E390" s="118">
        <v>1.7708520116421442</v>
      </c>
      <c r="F390" s="85" t="s">
        <v>1203</v>
      </c>
      <c r="G390" s="85" t="b">
        <v>0</v>
      </c>
      <c r="H390" s="85" t="b">
        <v>0</v>
      </c>
      <c r="I390" s="85" t="b">
        <v>0</v>
      </c>
      <c r="J390" s="85" t="b">
        <v>0</v>
      </c>
      <c r="K390" s="85" t="b">
        <v>0</v>
      </c>
      <c r="L390" s="85" t="b">
        <v>0</v>
      </c>
    </row>
    <row r="391" spans="1:12" ht="15">
      <c r="A391" s="85" t="s">
        <v>1781</v>
      </c>
      <c r="B391" s="85" t="s">
        <v>1782</v>
      </c>
      <c r="C391" s="85">
        <v>2</v>
      </c>
      <c r="D391" s="118">
        <v>0.010286811240556594</v>
      </c>
      <c r="E391" s="118">
        <v>1.7708520116421442</v>
      </c>
      <c r="F391" s="85" t="s">
        <v>1203</v>
      </c>
      <c r="G391" s="85" t="b">
        <v>0</v>
      </c>
      <c r="H391" s="85" t="b">
        <v>0</v>
      </c>
      <c r="I391" s="85" t="b">
        <v>0</v>
      </c>
      <c r="J391" s="85" t="b">
        <v>0</v>
      </c>
      <c r="K391" s="85" t="b">
        <v>0</v>
      </c>
      <c r="L391" s="85" t="b">
        <v>0</v>
      </c>
    </row>
    <row r="392" spans="1:12" ht="15">
      <c r="A392" s="85" t="s">
        <v>1782</v>
      </c>
      <c r="B392" s="85" t="s">
        <v>1783</v>
      </c>
      <c r="C392" s="85">
        <v>2</v>
      </c>
      <c r="D392" s="118">
        <v>0.010286811240556594</v>
      </c>
      <c r="E392" s="118">
        <v>1.7708520116421442</v>
      </c>
      <c r="F392" s="85" t="s">
        <v>1203</v>
      </c>
      <c r="G392" s="85" t="b">
        <v>0</v>
      </c>
      <c r="H392" s="85" t="b">
        <v>0</v>
      </c>
      <c r="I392" s="85" t="b">
        <v>0</v>
      </c>
      <c r="J392" s="85" t="b">
        <v>0</v>
      </c>
      <c r="K392" s="85" t="b">
        <v>0</v>
      </c>
      <c r="L392" s="85" t="b">
        <v>0</v>
      </c>
    </row>
    <row r="393" spans="1:12" ht="15">
      <c r="A393" s="85" t="s">
        <v>1783</v>
      </c>
      <c r="B393" s="85" t="s">
        <v>1784</v>
      </c>
      <c r="C393" s="85">
        <v>2</v>
      </c>
      <c r="D393" s="118">
        <v>0.010286811240556594</v>
      </c>
      <c r="E393" s="118">
        <v>1.7708520116421442</v>
      </c>
      <c r="F393" s="85" t="s">
        <v>1203</v>
      </c>
      <c r="G393" s="85" t="b">
        <v>0</v>
      </c>
      <c r="H393" s="85" t="b">
        <v>0</v>
      </c>
      <c r="I393" s="85" t="b">
        <v>0</v>
      </c>
      <c r="J393" s="85" t="b">
        <v>0</v>
      </c>
      <c r="K393" s="85" t="b">
        <v>0</v>
      </c>
      <c r="L393" s="85" t="b">
        <v>0</v>
      </c>
    </row>
    <row r="394" spans="1:12" ht="15">
      <c r="A394" s="85" t="s">
        <v>1784</v>
      </c>
      <c r="B394" s="85" t="s">
        <v>1785</v>
      </c>
      <c r="C394" s="85">
        <v>2</v>
      </c>
      <c r="D394" s="118">
        <v>0.010286811240556594</v>
      </c>
      <c r="E394" s="118">
        <v>1.7708520116421442</v>
      </c>
      <c r="F394" s="85" t="s">
        <v>1203</v>
      </c>
      <c r="G394" s="85" t="b">
        <v>0</v>
      </c>
      <c r="H394" s="85" t="b">
        <v>0</v>
      </c>
      <c r="I394" s="85" t="b">
        <v>0</v>
      </c>
      <c r="J394" s="85" t="b">
        <v>0</v>
      </c>
      <c r="K394" s="85" t="b">
        <v>1</v>
      </c>
      <c r="L394" s="85" t="b">
        <v>0</v>
      </c>
    </row>
    <row r="395" spans="1:12" ht="15">
      <c r="A395" s="85" t="s">
        <v>1785</v>
      </c>
      <c r="B395" s="85" t="s">
        <v>1786</v>
      </c>
      <c r="C395" s="85">
        <v>2</v>
      </c>
      <c r="D395" s="118">
        <v>0.010286811240556594</v>
      </c>
      <c r="E395" s="118">
        <v>1.7708520116421442</v>
      </c>
      <c r="F395" s="85" t="s">
        <v>1203</v>
      </c>
      <c r="G395" s="85" t="b">
        <v>0</v>
      </c>
      <c r="H395" s="85" t="b">
        <v>1</v>
      </c>
      <c r="I395" s="85" t="b">
        <v>0</v>
      </c>
      <c r="J395" s="85" t="b">
        <v>0</v>
      </c>
      <c r="K395" s="85" t="b">
        <v>0</v>
      </c>
      <c r="L395" s="85" t="b">
        <v>0</v>
      </c>
    </row>
    <row r="396" spans="1:12" ht="15">
      <c r="A396" s="85" t="s">
        <v>1767</v>
      </c>
      <c r="B396" s="85" t="s">
        <v>1768</v>
      </c>
      <c r="C396" s="85">
        <v>2</v>
      </c>
      <c r="D396" s="118">
        <v>0.010286811240556594</v>
      </c>
      <c r="E396" s="118">
        <v>1.7708520116421442</v>
      </c>
      <c r="F396" s="85" t="s">
        <v>1203</v>
      </c>
      <c r="G396" s="85" t="b">
        <v>0</v>
      </c>
      <c r="H396" s="85" t="b">
        <v>0</v>
      </c>
      <c r="I396" s="85" t="b">
        <v>0</v>
      </c>
      <c r="J396" s="85" t="b">
        <v>1</v>
      </c>
      <c r="K396" s="85" t="b">
        <v>0</v>
      </c>
      <c r="L396" s="85" t="b">
        <v>0</v>
      </c>
    </row>
    <row r="397" spans="1:12" ht="15">
      <c r="A397" s="85" t="s">
        <v>1768</v>
      </c>
      <c r="B397" s="85" t="s">
        <v>1769</v>
      </c>
      <c r="C397" s="85">
        <v>2</v>
      </c>
      <c r="D397" s="118">
        <v>0.010286811240556594</v>
      </c>
      <c r="E397" s="118">
        <v>1.7708520116421442</v>
      </c>
      <c r="F397" s="85" t="s">
        <v>1203</v>
      </c>
      <c r="G397" s="85" t="b">
        <v>1</v>
      </c>
      <c r="H397" s="85" t="b">
        <v>0</v>
      </c>
      <c r="I397" s="85" t="b">
        <v>0</v>
      </c>
      <c r="J397" s="85" t="b">
        <v>0</v>
      </c>
      <c r="K397" s="85" t="b">
        <v>0</v>
      </c>
      <c r="L397" s="85" t="b">
        <v>0</v>
      </c>
    </row>
    <row r="398" spans="1:12" ht="15">
      <c r="A398" s="85" t="s">
        <v>1769</v>
      </c>
      <c r="B398" s="85" t="s">
        <v>1408</v>
      </c>
      <c r="C398" s="85">
        <v>2</v>
      </c>
      <c r="D398" s="118">
        <v>0.010286811240556594</v>
      </c>
      <c r="E398" s="118">
        <v>1.7708520116421442</v>
      </c>
      <c r="F398" s="85" t="s">
        <v>1203</v>
      </c>
      <c r="G398" s="85" t="b">
        <v>0</v>
      </c>
      <c r="H398" s="85" t="b">
        <v>0</v>
      </c>
      <c r="I398" s="85" t="b">
        <v>0</v>
      </c>
      <c r="J398" s="85" t="b">
        <v>0</v>
      </c>
      <c r="K398" s="85" t="b">
        <v>0</v>
      </c>
      <c r="L398" s="85" t="b">
        <v>0</v>
      </c>
    </row>
    <row r="399" spans="1:12" ht="15">
      <c r="A399" s="85" t="s">
        <v>1408</v>
      </c>
      <c r="B399" s="85" t="s">
        <v>1770</v>
      </c>
      <c r="C399" s="85">
        <v>2</v>
      </c>
      <c r="D399" s="118">
        <v>0.010286811240556594</v>
      </c>
      <c r="E399" s="118">
        <v>1.7708520116421442</v>
      </c>
      <c r="F399" s="85" t="s">
        <v>1203</v>
      </c>
      <c r="G399" s="85" t="b">
        <v>0</v>
      </c>
      <c r="H399" s="85" t="b">
        <v>0</v>
      </c>
      <c r="I399" s="85" t="b">
        <v>0</v>
      </c>
      <c r="J399" s="85" t="b">
        <v>0</v>
      </c>
      <c r="K399" s="85" t="b">
        <v>0</v>
      </c>
      <c r="L399" s="85" t="b">
        <v>0</v>
      </c>
    </row>
    <row r="400" spans="1:12" ht="15">
      <c r="A400" s="85" t="s">
        <v>1770</v>
      </c>
      <c r="B400" s="85" t="s">
        <v>1771</v>
      </c>
      <c r="C400" s="85">
        <v>2</v>
      </c>
      <c r="D400" s="118">
        <v>0.010286811240556594</v>
      </c>
      <c r="E400" s="118">
        <v>1.7708520116421442</v>
      </c>
      <c r="F400" s="85" t="s">
        <v>1203</v>
      </c>
      <c r="G400" s="85" t="b">
        <v>0</v>
      </c>
      <c r="H400" s="85" t="b">
        <v>0</v>
      </c>
      <c r="I400" s="85" t="b">
        <v>0</v>
      </c>
      <c r="J400" s="85" t="b">
        <v>0</v>
      </c>
      <c r="K400" s="85" t="b">
        <v>0</v>
      </c>
      <c r="L400" s="85" t="b">
        <v>0</v>
      </c>
    </row>
    <row r="401" spans="1:12" ht="15">
      <c r="A401" s="85" t="s">
        <v>1771</v>
      </c>
      <c r="B401" s="85" t="s">
        <v>1772</v>
      </c>
      <c r="C401" s="85">
        <v>2</v>
      </c>
      <c r="D401" s="118">
        <v>0.010286811240556594</v>
      </c>
      <c r="E401" s="118">
        <v>1.7708520116421442</v>
      </c>
      <c r="F401" s="85" t="s">
        <v>1203</v>
      </c>
      <c r="G401" s="85" t="b">
        <v>0</v>
      </c>
      <c r="H401" s="85" t="b">
        <v>0</v>
      </c>
      <c r="I401" s="85" t="b">
        <v>0</v>
      </c>
      <c r="J401" s="85" t="b">
        <v>0</v>
      </c>
      <c r="K401" s="85" t="b">
        <v>0</v>
      </c>
      <c r="L401" s="85" t="b">
        <v>0</v>
      </c>
    </row>
    <row r="402" spans="1:12" ht="15">
      <c r="A402" s="85" t="s">
        <v>1772</v>
      </c>
      <c r="B402" s="85" t="s">
        <v>1717</v>
      </c>
      <c r="C402" s="85">
        <v>2</v>
      </c>
      <c r="D402" s="118">
        <v>0.010286811240556594</v>
      </c>
      <c r="E402" s="118">
        <v>1.7708520116421442</v>
      </c>
      <c r="F402" s="85" t="s">
        <v>1203</v>
      </c>
      <c r="G402" s="85" t="b">
        <v>0</v>
      </c>
      <c r="H402" s="85" t="b">
        <v>0</v>
      </c>
      <c r="I402" s="85" t="b">
        <v>0</v>
      </c>
      <c r="J402" s="85" t="b">
        <v>0</v>
      </c>
      <c r="K402" s="85" t="b">
        <v>0</v>
      </c>
      <c r="L402" s="85" t="b">
        <v>0</v>
      </c>
    </row>
    <row r="403" spans="1:12" ht="15">
      <c r="A403" s="85" t="s">
        <v>1717</v>
      </c>
      <c r="B403" s="85" t="s">
        <v>1773</v>
      </c>
      <c r="C403" s="85">
        <v>2</v>
      </c>
      <c r="D403" s="118">
        <v>0.010286811240556594</v>
      </c>
      <c r="E403" s="118">
        <v>1.7708520116421442</v>
      </c>
      <c r="F403" s="85" t="s">
        <v>1203</v>
      </c>
      <c r="G403" s="85" t="b">
        <v>0</v>
      </c>
      <c r="H403" s="85" t="b">
        <v>0</v>
      </c>
      <c r="I403" s="85" t="b">
        <v>0</v>
      </c>
      <c r="J403" s="85" t="b">
        <v>0</v>
      </c>
      <c r="K403" s="85" t="b">
        <v>0</v>
      </c>
      <c r="L403" s="85" t="b">
        <v>0</v>
      </c>
    </row>
    <row r="404" spans="1:12" ht="15">
      <c r="A404" s="85" t="s">
        <v>1773</v>
      </c>
      <c r="B404" s="85" t="s">
        <v>1774</v>
      </c>
      <c r="C404" s="85">
        <v>2</v>
      </c>
      <c r="D404" s="118">
        <v>0.010286811240556594</v>
      </c>
      <c r="E404" s="118">
        <v>1.7708520116421442</v>
      </c>
      <c r="F404" s="85" t="s">
        <v>1203</v>
      </c>
      <c r="G404" s="85" t="b">
        <v>0</v>
      </c>
      <c r="H404" s="85" t="b">
        <v>0</v>
      </c>
      <c r="I404" s="85" t="b">
        <v>0</v>
      </c>
      <c r="J404" s="85" t="b">
        <v>0</v>
      </c>
      <c r="K404" s="85" t="b">
        <v>0</v>
      </c>
      <c r="L404" s="85" t="b">
        <v>0</v>
      </c>
    </row>
    <row r="405" spans="1:12" ht="15">
      <c r="A405" s="85" t="s">
        <v>1774</v>
      </c>
      <c r="B405" s="85" t="s">
        <v>1718</v>
      </c>
      <c r="C405" s="85">
        <v>2</v>
      </c>
      <c r="D405" s="118">
        <v>0.010286811240556594</v>
      </c>
      <c r="E405" s="118">
        <v>1.7708520116421442</v>
      </c>
      <c r="F405" s="85" t="s">
        <v>1203</v>
      </c>
      <c r="G405" s="85" t="b">
        <v>0</v>
      </c>
      <c r="H405" s="85" t="b">
        <v>0</v>
      </c>
      <c r="I405" s="85" t="b">
        <v>0</v>
      </c>
      <c r="J405" s="85" t="b">
        <v>0</v>
      </c>
      <c r="K405" s="85" t="b">
        <v>0</v>
      </c>
      <c r="L405" s="85" t="b">
        <v>0</v>
      </c>
    </row>
    <row r="406" spans="1:12" ht="15">
      <c r="A406" s="85" t="s">
        <v>1718</v>
      </c>
      <c r="B406" s="85" t="s">
        <v>1775</v>
      </c>
      <c r="C406" s="85">
        <v>2</v>
      </c>
      <c r="D406" s="118">
        <v>0.010286811240556594</v>
      </c>
      <c r="E406" s="118">
        <v>1.7708520116421442</v>
      </c>
      <c r="F406" s="85" t="s">
        <v>1203</v>
      </c>
      <c r="G406" s="85" t="b">
        <v>0</v>
      </c>
      <c r="H406" s="85" t="b">
        <v>0</v>
      </c>
      <c r="I406" s="85" t="b">
        <v>0</v>
      </c>
      <c r="J406" s="85" t="b">
        <v>0</v>
      </c>
      <c r="K406" s="85" t="b">
        <v>0</v>
      </c>
      <c r="L406" s="85" t="b">
        <v>0</v>
      </c>
    </row>
    <row r="407" spans="1:12" ht="15">
      <c r="A407" s="85" t="s">
        <v>1775</v>
      </c>
      <c r="B407" s="85" t="s">
        <v>1333</v>
      </c>
      <c r="C407" s="85">
        <v>2</v>
      </c>
      <c r="D407" s="118">
        <v>0.010286811240556594</v>
      </c>
      <c r="E407" s="118">
        <v>1.1687920203141817</v>
      </c>
      <c r="F407" s="85" t="s">
        <v>1203</v>
      </c>
      <c r="G407" s="85" t="b">
        <v>0</v>
      </c>
      <c r="H407" s="85" t="b">
        <v>0</v>
      </c>
      <c r="I407" s="85" t="b">
        <v>0</v>
      </c>
      <c r="J407" s="85" t="b">
        <v>0</v>
      </c>
      <c r="K407" s="85" t="b">
        <v>0</v>
      </c>
      <c r="L407" s="85" t="b">
        <v>0</v>
      </c>
    </row>
    <row r="408" spans="1:12" ht="15">
      <c r="A408" s="85" t="s">
        <v>1333</v>
      </c>
      <c r="B408" s="85" t="s">
        <v>1776</v>
      </c>
      <c r="C408" s="85">
        <v>2</v>
      </c>
      <c r="D408" s="118">
        <v>0.010286811240556594</v>
      </c>
      <c r="E408" s="118">
        <v>1.1687920203141817</v>
      </c>
      <c r="F408" s="85" t="s">
        <v>1203</v>
      </c>
      <c r="G408" s="85" t="b">
        <v>0</v>
      </c>
      <c r="H408" s="85" t="b">
        <v>0</v>
      </c>
      <c r="I408" s="85" t="b">
        <v>0</v>
      </c>
      <c r="J408" s="85" t="b">
        <v>0</v>
      </c>
      <c r="K408" s="85" t="b">
        <v>0</v>
      </c>
      <c r="L408" s="85" t="b">
        <v>0</v>
      </c>
    </row>
    <row r="409" spans="1:12" ht="15">
      <c r="A409" s="85" t="s">
        <v>1776</v>
      </c>
      <c r="B409" s="85" t="s">
        <v>1362</v>
      </c>
      <c r="C409" s="85">
        <v>2</v>
      </c>
      <c r="D409" s="118">
        <v>0.010286811240556594</v>
      </c>
      <c r="E409" s="118">
        <v>1.469822015978163</v>
      </c>
      <c r="F409" s="85" t="s">
        <v>1203</v>
      </c>
      <c r="G409" s="85" t="b">
        <v>0</v>
      </c>
      <c r="H409" s="85" t="b">
        <v>0</v>
      </c>
      <c r="I409" s="85" t="b">
        <v>0</v>
      </c>
      <c r="J409" s="85" t="b">
        <v>0</v>
      </c>
      <c r="K409" s="85" t="b">
        <v>0</v>
      </c>
      <c r="L409" s="85" t="b">
        <v>0</v>
      </c>
    </row>
    <row r="410" spans="1:12" ht="15">
      <c r="A410" s="85" t="s">
        <v>1362</v>
      </c>
      <c r="B410" s="85" t="s">
        <v>1712</v>
      </c>
      <c r="C410" s="85">
        <v>2</v>
      </c>
      <c r="D410" s="118">
        <v>0.010286811240556594</v>
      </c>
      <c r="E410" s="118">
        <v>1.469822015978163</v>
      </c>
      <c r="F410" s="85" t="s">
        <v>1203</v>
      </c>
      <c r="G410" s="85" t="b">
        <v>0</v>
      </c>
      <c r="H410" s="85" t="b">
        <v>0</v>
      </c>
      <c r="I410" s="85" t="b">
        <v>0</v>
      </c>
      <c r="J410" s="85" t="b">
        <v>0</v>
      </c>
      <c r="K410" s="85" t="b">
        <v>0</v>
      </c>
      <c r="L410" s="85" t="b">
        <v>0</v>
      </c>
    </row>
    <row r="411" spans="1:12" ht="15">
      <c r="A411" s="85" t="s">
        <v>1367</v>
      </c>
      <c r="B411" s="85" t="s">
        <v>1368</v>
      </c>
      <c r="C411" s="85">
        <v>5</v>
      </c>
      <c r="D411" s="118">
        <v>0.005892259503154759</v>
      </c>
      <c r="E411" s="118">
        <v>1.3692158574101427</v>
      </c>
      <c r="F411" s="85" t="s">
        <v>1204</v>
      </c>
      <c r="G411" s="85" t="b">
        <v>0</v>
      </c>
      <c r="H411" s="85" t="b">
        <v>0</v>
      </c>
      <c r="I411" s="85" t="b">
        <v>0</v>
      </c>
      <c r="J411" s="85" t="b">
        <v>0</v>
      </c>
      <c r="K411" s="85" t="b">
        <v>0</v>
      </c>
      <c r="L411" s="85" t="b">
        <v>0</v>
      </c>
    </row>
    <row r="412" spans="1:12" ht="15">
      <c r="A412" s="85" t="s">
        <v>1369</v>
      </c>
      <c r="B412" s="85" t="s">
        <v>1370</v>
      </c>
      <c r="C412" s="85">
        <v>3</v>
      </c>
      <c r="D412" s="118">
        <v>0.008902664160353091</v>
      </c>
      <c r="E412" s="118">
        <v>1.591064607026499</v>
      </c>
      <c r="F412" s="85" t="s">
        <v>1204</v>
      </c>
      <c r="G412" s="85" t="b">
        <v>0</v>
      </c>
      <c r="H412" s="85" t="b">
        <v>0</v>
      </c>
      <c r="I412" s="85" t="b">
        <v>0</v>
      </c>
      <c r="J412" s="85" t="b">
        <v>0</v>
      </c>
      <c r="K412" s="85" t="b">
        <v>0</v>
      </c>
      <c r="L412" s="85" t="b">
        <v>0</v>
      </c>
    </row>
    <row r="413" spans="1:12" ht="15">
      <c r="A413" s="85" t="s">
        <v>1370</v>
      </c>
      <c r="B413" s="85" t="s">
        <v>1371</v>
      </c>
      <c r="C413" s="85">
        <v>3</v>
      </c>
      <c r="D413" s="118">
        <v>0.008902664160353091</v>
      </c>
      <c r="E413" s="118">
        <v>1.591064607026499</v>
      </c>
      <c r="F413" s="85" t="s">
        <v>1204</v>
      </c>
      <c r="G413" s="85" t="b">
        <v>0</v>
      </c>
      <c r="H413" s="85" t="b">
        <v>0</v>
      </c>
      <c r="I413" s="85" t="b">
        <v>0</v>
      </c>
      <c r="J413" s="85" t="b">
        <v>0</v>
      </c>
      <c r="K413" s="85" t="b">
        <v>0</v>
      </c>
      <c r="L413" s="85" t="b">
        <v>0</v>
      </c>
    </row>
    <row r="414" spans="1:12" ht="15">
      <c r="A414" s="85" t="s">
        <v>1371</v>
      </c>
      <c r="B414" s="85" t="s">
        <v>1372</v>
      </c>
      <c r="C414" s="85">
        <v>3</v>
      </c>
      <c r="D414" s="118">
        <v>0.008902664160353091</v>
      </c>
      <c r="E414" s="118">
        <v>1.591064607026499</v>
      </c>
      <c r="F414" s="85" t="s">
        <v>1204</v>
      </c>
      <c r="G414" s="85" t="b">
        <v>0</v>
      </c>
      <c r="H414" s="85" t="b">
        <v>0</v>
      </c>
      <c r="I414" s="85" t="b">
        <v>0</v>
      </c>
      <c r="J414" s="85" t="b">
        <v>0</v>
      </c>
      <c r="K414" s="85" t="b">
        <v>0</v>
      </c>
      <c r="L414" s="85" t="b">
        <v>0</v>
      </c>
    </row>
    <row r="415" spans="1:12" ht="15">
      <c r="A415" s="85" t="s">
        <v>1372</v>
      </c>
      <c r="B415" s="85" t="s">
        <v>1367</v>
      </c>
      <c r="C415" s="85">
        <v>3</v>
      </c>
      <c r="D415" s="118">
        <v>0.008902664160353091</v>
      </c>
      <c r="E415" s="118">
        <v>1.3692158574101427</v>
      </c>
      <c r="F415" s="85" t="s">
        <v>1204</v>
      </c>
      <c r="G415" s="85" t="b">
        <v>0</v>
      </c>
      <c r="H415" s="85" t="b">
        <v>0</v>
      </c>
      <c r="I415" s="85" t="b">
        <v>0</v>
      </c>
      <c r="J415" s="85" t="b">
        <v>0</v>
      </c>
      <c r="K415" s="85" t="b">
        <v>0</v>
      </c>
      <c r="L415" s="85" t="b">
        <v>0</v>
      </c>
    </row>
    <row r="416" spans="1:12" ht="15">
      <c r="A416" s="85" t="s">
        <v>1368</v>
      </c>
      <c r="B416" s="85" t="s">
        <v>1373</v>
      </c>
      <c r="C416" s="85">
        <v>3</v>
      </c>
      <c r="D416" s="118">
        <v>0.008902664160353091</v>
      </c>
      <c r="E416" s="118">
        <v>1.3692158574101427</v>
      </c>
      <c r="F416" s="85" t="s">
        <v>1204</v>
      </c>
      <c r="G416" s="85" t="b">
        <v>0</v>
      </c>
      <c r="H416" s="85" t="b">
        <v>0</v>
      </c>
      <c r="I416" s="85" t="b">
        <v>0</v>
      </c>
      <c r="J416" s="85" t="b">
        <v>1</v>
      </c>
      <c r="K416" s="85" t="b">
        <v>0</v>
      </c>
      <c r="L416" s="85" t="b">
        <v>0</v>
      </c>
    </row>
    <row r="417" spans="1:12" ht="15">
      <c r="A417" s="85" t="s">
        <v>1373</v>
      </c>
      <c r="B417" s="85" t="s">
        <v>1374</v>
      </c>
      <c r="C417" s="85">
        <v>3</v>
      </c>
      <c r="D417" s="118">
        <v>0.008902664160353091</v>
      </c>
      <c r="E417" s="118">
        <v>1.591064607026499</v>
      </c>
      <c r="F417" s="85" t="s">
        <v>1204</v>
      </c>
      <c r="G417" s="85" t="b">
        <v>1</v>
      </c>
      <c r="H417" s="85" t="b">
        <v>0</v>
      </c>
      <c r="I417" s="85" t="b">
        <v>0</v>
      </c>
      <c r="J417" s="85" t="b">
        <v>1</v>
      </c>
      <c r="K417" s="85" t="b">
        <v>0</v>
      </c>
      <c r="L417" s="85" t="b">
        <v>0</v>
      </c>
    </row>
    <row r="418" spans="1:12" ht="15">
      <c r="A418" s="85" t="s">
        <v>1374</v>
      </c>
      <c r="B418" s="85" t="s">
        <v>1375</v>
      </c>
      <c r="C418" s="85">
        <v>3</v>
      </c>
      <c r="D418" s="118">
        <v>0.008902664160353091</v>
      </c>
      <c r="E418" s="118">
        <v>1.591064607026499</v>
      </c>
      <c r="F418" s="85" t="s">
        <v>1204</v>
      </c>
      <c r="G418" s="85" t="b">
        <v>1</v>
      </c>
      <c r="H418" s="85" t="b">
        <v>0</v>
      </c>
      <c r="I418" s="85" t="b">
        <v>0</v>
      </c>
      <c r="J418" s="85" t="b">
        <v>0</v>
      </c>
      <c r="K418" s="85" t="b">
        <v>0</v>
      </c>
      <c r="L418" s="85" t="b">
        <v>0</v>
      </c>
    </row>
    <row r="419" spans="1:12" ht="15">
      <c r="A419" s="85" t="s">
        <v>1375</v>
      </c>
      <c r="B419" s="85" t="s">
        <v>1729</v>
      </c>
      <c r="C419" s="85">
        <v>3</v>
      </c>
      <c r="D419" s="118">
        <v>0.008902664160353091</v>
      </c>
      <c r="E419" s="118">
        <v>1.591064607026499</v>
      </c>
      <c r="F419" s="85" t="s">
        <v>1204</v>
      </c>
      <c r="G419" s="85" t="b">
        <v>0</v>
      </c>
      <c r="H419" s="85" t="b">
        <v>0</v>
      </c>
      <c r="I419" s="85" t="b">
        <v>0</v>
      </c>
      <c r="J419" s="85" t="b">
        <v>0</v>
      </c>
      <c r="K419" s="85" t="b">
        <v>0</v>
      </c>
      <c r="L419" s="85" t="b">
        <v>0</v>
      </c>
    </row>
    <row r="420" spans="1:12" ht="15">
      <c r="A420" s="85" t="s">
        <v>1729</v>
      </c>
      <c r="B420" s="85" t="s">
        <v>1730</v>
      </c>
      <c r="C420" s="85">
        <v>3</v>
      </c>
      <c r="D420" s="118">
        <v>0.008902664160353091</v>
      </c>
      <c r="E420" s="118">
        <v>1.591064607026499</v>
      </c>
      <c r="F420" s="85" t="s">
        <v>1204</v>
      </c>
      <c r="G420" s="85" t="b">
        <v>0</v>
      </c>
      <c r="H420" s="85" t="b">
        <v>0</v>
      </c>
      <c r="I420" s="85" t="b">
        <v>0</v>
      </c>
      <c r="J420" s="85" t="b">
        <v>0</v>
      </c>
      <c r="K420" s="85" t="b">
        <v>0</v>
      </c>
      <c r="L420" s="85" t="b">
        <v>0</v>
      </c>
    </row>
    <row r="421" spans="1:12" ht="15">
      <c r="A421" s="85" t="s">
        <v>1730</v>
      </c>
      <c r="B421" s="85" t="s">
        <v>1731</v>
      </c>
      <c r="C421" s="85">
        <v>3</v>
      </c>
      <c r="D421" s="118">
        <v>0.008902664160353091</v>
      </c>
      <c r="E421" s="118">
        <v>1.591064607026499</v>
      </c>
      <c r="F421" s="85" t="s">
        <v>1204</v>
      </c>
      <c r="G421" s="85" t="b">
        <v>0</v>
      </c>
      <c r="H421" s="85" t="b">
        <v>0</v>
      </c>
      <c r="I421" s="85" t="b">
        <v>0</v>
      </c>
      <c r="J421" s="85" t="b">
        <v>0</v>
      </c>
      <c r="K421" s="85" t="b">
        <v>0</v>
      </c>
      <c r="L421" s="85" t="b">
        <v>0</v>
      </c>
    </row>
    <row r="422" spans="1:12" ht="15">
      <c r="A422" s="85" t="s">
        <v>1731</v>
      </c>
      <c r="B422" s="85" t="s">
        <v>1732</v>
      </c>
      <c r="C422" s="85">
        <v>3</v>
      </c>
      <c r="D422" s="118">
        <v>0.008902664160353091</v>
      </c>
      <c r="E422" s="118">
        <v>1.591064607026499</v>
      </c>
      <c r="F422" s="85" t="s">
        <v>1204</v>
      </c>
      <c r="G422" s="85" t="b">
        <v>0</v>
      </c>
      <c r="H422" s="85" t="b">
        <v>0</v>
      </c>
      <c r="I422" s="85" t="b">
        <v>0</v>
      </c>
      <c r="J422" s="85" t="b">
        <v>0</v>
      </c>
      <c r="K422" s="85" t="b">
        <v>0</v>
      </c>
      <c r="L422" s="85" t="b">
        <v>0</v>
      </c>
    </row>
    <row r="423" spans="1:12" ht="15">
      <c r="A423" s="85" t="s">
        <v>1744</v>
      </c>
      <c r="B423" s="85" t="s">
        <v>1745</v>
      </c>
      <c r="C423" s="85">
        <v>3</v>
      </c>
      <c r="D423" s="118">
        <v>0.008902664160353091</v>
      </c>
      <c r="E423" s="118">
        <v>1.591064607026499</v>
      </c>
      <c r="F423" s="85" t="s">
        <v>1204</v>
      </c>
      <c r="G423" s="85" t="b">
        <v>0</v>
      </c>
      <c r="H423" s="85" t="b">
        <v>0</v>
      </c>
      <c r="I423" s="85" t="b">
        <v>0</v>
      </c>
      <c r="J423" s="85" t="b">
        <v>0</v>
      </c>
      <c r="K423" s="85" t="b">
        <v>0</v>
      </c>
      <c r="L423" s="85" t="b">
        <v>0</v>
      </c>
    </row>
    <row r="424" spans="1:12" ht="15">
      <c r="A424" s="85" t="s">
        <v>1745</v>
      </c>
      <c r="B424" s="85" t="s">
        <v>1746</v>
      </c>
      <c r="C424" s="85">
        <v>3</v>
      </c>
      <c r="D424" s="118">
        <v>0.008902664160353091</v>
      </c>
      <c r="E424" s="118">
        <v>1.591064607026499</v>
      </c>
      <c r="F424" s="85" t="s">
        <v>1204</v>
      </c>
      <c r="G424" s="85" t="b">
        <v>0</v>
      </c>
      <c r="H424" s="85" t="b">
        <v>0</v>
      </c>
      <c r="I424" s="85" t="b">
        <v>0</v>
      </c>
      <c r="J424" s="85" t="b">
        <v>1</v>
      </c>
      <c r="K424" s="85" t="b">
        <v>0</v>
      </c>
      <c r="L424" s="85" t="b">
        <v>0</v>
      </c>
    </row>
    <row r="425" spans="1:12" ht="15">
      <c r="A425" s="85" t="s">
        <v>235</v>
      </c>
      <c r="B425" s="85" t="s">
        <v>1369</v>
      </c>
      <c r="C425" s="85">
        <v>2</v>
      </c>
      <c r="D425" s="118">
        <v>0.008775291037907671</v>
      </c>
      <c r="E425" s="118">
        <v>1.4661258704181992</v>
      </c>
      <c r="F425" s="85" t="s">
        <v>1204</v>
      </c>
      <c r="G425" s="85" t="b">
        <v>0</v>
      </c>
      <c r="H425" s="85" t="b">
        <v>0</v>
      </c>
      <c r="I425" s="85" t="b">
        <v>0</v>
      </c>
      <c r="J425" s="85" t="b">
        <v>0</v>
      </c>
      <c r="K425" s="85" t="b">
        <v>0</v>
      </c>
      <c r="L425" s="85" t="b">
        <v>0</v>
      </c>
    </row>
    <row r="426" spans="1:12" ht="15">
      <c r="A426" s="85" t="s">
        <v>1732</v>
      </c>
      <c r="B426" s="85" t="s">
        <v>1806</v>
      </c>
      <c r="C426" s="85">
        <v>2</v>
      </c>
      <c r="D426" s="118">
        <v>0.008775291037907671</v>
      </c>
      <c r="E426" s="118">
        <v>1.591064607026499</v>
      </c>
      <c r="F426" s="85" t="s">
        <v>1204</v>
      </c>
      <c r="G426" s="85" t="b">
        <v>0</v>
      </c>
      <c r="H426" s="85" t="b">
        <v>0</v>
      </c>
      <c r="I426" s="85" t="b">
        <v>0</v>
      </c>
      <c r="J426" s="85" t="b">
        <v>0</v>
      </c>
      <c r="K426" s="85" t="b">
        <v>0</v>
      </c>
      <c r="L426" s="85" t="b">
        <v>0</v>
      </c>
    </row>
    <row r="427" spans="1:12" ht="15">
      <c r="A427" s="85" t="s">
        <v>1846</v>
      </c>
      <c r="B427" s="85" t="s">
        <v>1847</v>
      </c>
      <c r="C427" s="85">
        <v>2</v>
      </c>
      <c r="D427" s="118">
        <v>0.008775291037907671</v>
      </c>
      <c r="E427" s="118">
        <v>1.7671558660821804</v>
      </c>
      <c r="F427" s="85" t="s">
        <v>1204</v>
      </c>
      <c r="G427" s="85" t="b">
        <v>0</v>
      </c>
      <c r="H427" s="85" t="b">
        <v>0</v>
      </c>
      <c r="I427" s="85" t="b">
        <v>0</v>
      </c>
      <c r="J427" s="85" t="b">
        <v>0</v>
      </c>
      <c r="K427" s="85" t="b">
        <v>0</v>
      </c>
      <c r="L427" s="85" t="b">
        <v>0</v>
      </c>
    </row>
    <row r="428" spans="1:12" ht="15">
      <c r="A428" s="85" t="s">
        <v>1847</v>
      </c>
      <c r="B428" s="85" t="s">
        <v>1702</v>
      </c>
      <c r="C428" s="85">
        <v>2</v>
      </c>
      <c r="D428" s="118">
        <v>0.008775291037907671</v>
      </c>
      <c r="E428" s="118">
        <v>1.7671558660821804</v>
      </c>
      <c r="F428" s="85" t="s">
        <v>1204</v>
      </c>
      <c r="G428" s="85" t="b">
        <v>0</v>
      </c>
      <c r="H428" s="85" t="b">
        <v>0</v>
      </c>
      <c r="I428" s="85" t="b">
        <v>0</v>
      </c>
      <c r="J428" s="85" t="b">
        <v>1</v>
      </c>
      <c r="K428" s="85" t="b">
        <v>0</v>
      </c>
      <c r="L428" s="85" t="b">
        <v>0</v>
      </c>
    </row>
    <row r="429" spans="1:12" ht="15">
      <c r="A429" s="85" t="s">
        <v>1702</v>
      </c>
      <c r="B429" s="85" t="s">
        <v>1848</v>
      </c>
      <c r="C429" s="85">
        <v>2</v>
      </c>
      <c r="D429" s="118">
        <v>0.008775291037907671</v>
      </c>
      <c r="E429" s="118">
        <v>1.7671558660821804</v>
      </c>
      <c r="F429" s="85" t="s">
        <v>1204</v>
      </c>
      <c r="G429" s="85" t="b">
        <v>1</v>
      </c>
      <c r="H429" s="85" t="b">
        <v>0</v>
      </c>
      <c r="I429" s="85" t="b">
        <v>0</v>
      </c>
      <c r="J429" s="85" t="b">
        <v>0</v>
      </c>
      <c r="K429" s="85" t="b">
        <v>0</v>
      </c>
      <c r="L429" s="85" t="b">
        <v>0</v>
      </c>
    </row>
    <row r="430" spans="1:12" ht="15">
      <c r="A430" s="85" t="s">
        <v>1848</v>
      </c>
      <c r="B430" s="85" t="s">
        <v>1849</v>
      </c>
      <c r="C430" s="85">
        <v>2</v>
      </c>
      <c r="D430" s="118">
        <v>0.008775291037907671</v>
      </c>
      <c r="E430" s="118">
        <v>1.7671558660821804</v>
      </c>
      <c r="F430" s="85" t="s">
        <v>1204</v>
      </c>
      <c r="G430" s="85" t="b">
        <v>0</v>
      </c>
      <c r="H430" s="85" t="b">
        <v>0</v>
      </c>
      <c r="I430" s="85" t="b">
        <v>0</v>
      </c>
      <c r="J430" s="85" t="b">
        <v>0</v>
      </c>
      <c r="K430" s="85" t="b">
        <v>0</v>
      </c>
      <c r="L430" s="85" t="b">
        <v>0</v>
      </c>
    </row>
    <row r="431" spans="1:12" ht="15">
      <c r="A431" s="85" t="s">
        <v>1849</v>
      </c>
      <c r="B431" s="85" t="s">
        <v>1850</v>
      </c>
      <c r="C431" s="85">
        <v>2</v>
      </c>
      <c r="D431" s="118">
        <v>0.008775291037907671</v>
      </c>
      <c r="E431" s="118">
        <v>1.7671558660821804</v>
      </c>
      <c r="F431" s="85" t="s">
        <v>1204</v>
      </c>
      <c r="G431" s="85" t="b">
        <v>0</v>
      </c>
      <c r="H431" s="85" t="b">
        <v>0</v>
      </c>
      <c r="I431" s="85" t="b">
        <v>0</v>
      </c>
      <c r="J431" s="85" t="b">
        <v>0</v>
      </c>
      <c r="K431" s="85" t="b">
        <v>0</v>
      </c>
      <c r="L431" s="85" t="b">
        <v>0</v>
      </c>
    </row>
    <row r="432" spans="1:12" ht="15">
      <c r="A432" s="85" t="s">
        <v>1850</v>
      </c>
      <c r="B432" s="85" t="s">
        <v>1851</v>
      </c>
      <c r="C432" s="85">
        <v>2</v>
      </c>
      <c r="D432" s="118">
        <v>0.008775291037907671</v>
      </c>
      <c r="E432" s="118">
        <v>1.7671558660821804</v>
      </c>
      <c r="F432" s="85" t="s">
        <v>1204</v>
      </c>
      <c r="G432" s="85" t="b">
        <v>0</v>
      </c>
      <c r="H432" s="85" t="b">
        <v>0</v>
      </c>
      <c r="I432" s="85" t="b">
        <v>0</v>
      </c>
      <c r="J432" s="85" t="b">
        <v>0</v>
      </c>
      <c r="K432" s="85" t="b">
        <v>0</v>
      </c>
      <c r="L432" s="85" t="b">
        <v>0</v>
      </c>
    </row>
    <row r="433" spans="1:12" ht="15">
      <c r="A433" s="85" t="s">
        <v>1851</v>
      </c>
      <c r="B433" s="85" t="s">
        <v>1852</v>
      </c>
      <c r="C433" s="85">
        <v>2</v>
      </c>
      <c r="D433" s="118">
        <v>0.008775291037907671</v>
      </c>
      <c r="E433" s="118">
        <v>1.7671558660821804</v>
      </c>
      <c r="F433" s="85" t="s">
        <v>1204</v>
      </c>
      <c r="G433" s="85" t="b">
        <v>0</v>
      </c>
      <c r="H433" s="85" t="b">
        <v>0</v>
      </c>
      <c r="I433" s="85" t="b">
        <v>0</v>
      </c>
      <c r="J433" s="85" t="b">
        <v>0</v>
      </c>
      <c r="K433" s="85" t="b">
        <v>0</v>
      </c>
      <c r="L433" s="85" t="b">
        <v>0</v>
      </c>
    </row>
    <row r="434" spans="1:12" ht="15">
      <c r="A434" s="85" t="s">
        <v>1852</v>
      </c>
      <c r="B434" s="85" t="s">
        <v>1853</v>
      </c>
      <c r="C434" s="85">
        <v>2</v>
      </c>
      <c r="D434" s="118">
        <v>0.008775291037907671</v>
      </c>
      <c r="E434" s="118">
        <v>1.7671558660821804</v>
      </c>
      <c r="F434" s="85" t="s">
        <v>1204</v>
      </c>
      <c r="G434" s="85" t="b">
        <v>0</v>
      </c>
      <c r="H434" s="85" t="b">
        <v>0</v>
      </c>
      <c r="I434" s="85" t="b">
        <v>0</v>
      </c>
      <c r="J434" s="85" t="b">
        <v>0</v>
      </c>
      <c r="K434" s="85" t="b">
        <v>0</v>
      </c>
      <c r="L434" s="85" t="b">
        <v>0</v>
      </c>
    </row>
    <row r="435" spans="1:12" ht="15">
      <c r="A435" s="85" t="s">
        <v>1853</v>
      </c>
      <c r="B435" s="85" t="s">
        <v>1367</v>
      </c>
      <c r="C435" s="85">
        <v>2</v>
      </c>
      <c r="D435" s="118">
        <v>0.008775291037907671</v>
      </c>
      <c r="E435" s="118">
        <v>1.369215857410143</v>
      </c>
      <c r="F435" s="85" t="s">
        <v>1204</v>
      </c>
      <c r="G435" s="85" t="b">
        <v>0</v>
      </c>
      <c r="H435" s="85" t="b">
        <v>0</v>
      </c>
      <c r="I435" s="85" t="b">
        <v>0</v>
      </c>
      <c r="J435" s="85" t="b">
        <v>0</v>
      </c>
      <c r="K435" s="85" t="b">
        <v>0</v>
      </c>
      <c r="L435" s="85" t="b">
        <v>0</v>
      </c>
    </row>
    <row r="436" spans="1:12" ht="15">
      <c r="A436" s="85" t="s">
        <v>1821</v>
      </c>
      <c r="B436" s="85" t="s">
        <v>1822</v>
      </c>
      <c r="C436" s="85">
        <v>2</v>
      </c>
      <c r="D436" s="118">
        <v>0.008775291037907671</v>
      </c>
      <c r="E436" s="118">
        <v>1.7671558660821804</v>
      </c>
      <c r="F436" s="85" t="s">
        <v>1204</v>
      </c>
      <c r="G436" s="85" t="b">
        <v>0</v>
      </c>
      <c r="H436" s="85" t="b">
        <v>0</v>
      </c>
      <c r="I436" s="85" t="b">
        <v>0</v>
      </c>
      <c r="J436" s="85" t="b">
        <v>0</v>
      </c>
      <c r="K436" s="85" t="b">
        <v>0</v>
      </c>
      <c r="L436" s="85" t="b">
        <v>0</v>
      </c>
    </row>
    <row r="437" spans="1:12" ht="15">
      <c r="A437" s="85" t="s">
        <v>1822</v>
      </c>
      <c r="B437" s="85" t="s">
        <v>1823</v>
      </c>
      <c r="C437" s="85">
        <v>2</v>
      </c>
      <c r="D437" s="118">
        <v>0.008775291037907671</v>
      </c>
      <c r="E437" s="118">
        <v>1.7671558660821804</v>
      </c>
      <c r="F437" s="85" t="s">
        <v>1204</v>
      </c>
      <c r="G437" s="85" t="b">
        <v>0</v>
      </c>
      <c r="H437" s="85" t="b">
        <v>0</v>
      </c>
      <c r="I437" s="85" t="b">
        <v>0</v>
      </c>
      <c r="J437" s="85" t="b">
        <v>0</v>
      </c>
      <c r="K437" s="85" t="b">
        <v>0</v>
      </c>
      <c r="L437" s="85" t="b">
        <v>0</v>
      </c>
    </row>
    <row r="438" spans="1:12" ht="15">
      <c r="A438" s="85" t="s">
        <v>1823</v>
      </c>
      <c r="B438" s="85" t="s">
        <v>1824</v>
      </c>
      <c r="C438" s="85">
        <v>2</v>
      </c>
      <c r="D438" s="118">
        <v>0.008775291037907671</v>
      </c>
      <c r="E438" s="118">
        <v>1.7671558660821804</v>
      </c>
      <c r="F438" s="85" t="s">
        <v>1204</v>
      </c>
      <c r="G438" s="85" t="b">
        <v>0</v>
      </c>
      <c r="H438" s="85" t="b">
        <v>0</v>
      </c>
      <c r="I438" s="85" t="b">
        <v>0</v>
      </c>
      <c r="J438" s="85" t="b">
        <v>0</v>
      </c>
      <c r="K438" s="85" t="b">
        <v>0</v>
      </c>
      <c r="L438" s="85" t="b">
        <v>0</v>
      </c>
    </row>
    <row r="439" spans="1:12" ht="15">
      <c r="A439" s="85" t="s">
        <v>1824</v>
      </c>
      <c r="B439" s="85" t="s">
        <v>1825</v>
      </c>
      <c r="C439" s="85">
        <v>2</v>
      </c>
      <c r="D439" s="118">
        <v>0.008775291037907671</v>
      </c>
      <c r="E439" s="118">
        <v>1.7671558660821804</v>
      </c>
      <c r="F439" s="85" t="s">
        <v>1204</v>
      </c>
      <c r="G439" s="85" t="b">
        <v>0</v>
      </c>
      <c r="H439" s="85" t="b">
        <v>0</v>
      </c>
      <c r="I439" s="85" t="b">
        <v>0</v>
      </c>
      <c r="J439" s="85" t="b">
        <v>0</v>
      </c>
      <c r="K439" s="85" t="b">
        <v>0</v>
      </c>
      <c r="L439" s="85" t="b">
        <v>0</v>
      </c>
    </row>
    <row r="440" spans="1:12" ht="15">
      <c r="A440" s="85" t="s">
        <v>1825</v>
      </c>
      <c r="B440" s="85" t="s">
        <v>1300</v>
      </c>
      <c r="C440" s="85">
        <v>2</v>
      </c>
      <c r="D440" s="118">
        <v>0.008775291037907671</v>
      </c>
      <c r="E440" s="118">
        <v>1.591064607026499</v>
      </c>
      <c r="F440" s="85" t="s">
        <v>1204</v>
      </c>
      <c r="G440" s="85" t="b">
        <v>0</v>
      </c>
      <c r="H440" s="85" t="b">
        <v>0</v>
      </c>
      <c r="I440" s="85" t="b">
        <v>0</v>
      </c>
      <c r="J440" s="85" t="b">
        <v>0</v>
      </c>
      <c r="K440" s="85" t="b">
        <v>0</v>
      </c>
      <c r="L440" s="85" t="b">
        <v>0</v>
      </c>
    </row>
    <row r="441" spans="1:12" ht="15">
      <c r="A441" s="85" t="s">
        <v>1300</v>
      </c>
      <c r="B441" s="85" t="s">
        <v>1744</v>
      </c>
      <c r="C441" s="85">
        <v>2</v>
      </c>
      <c r="D441" s="118">
        <v>0.008775291037907671</v>
      </c>
      <c r="E441" s="118">
        <v>1.414973347970818</v>
      </c>
      <c r="F441" s="85" t="s">
        <v>1204</v>
      </c>
      <c r="G441" s="85" t="b">
        <v>0</v>
      </c>
      <c r="H441" s="85" t="b">
        <v>0</v>
      </c>
      <c r="I441" s="85" t="b">
        <v>0</v>
      </c>
      <c r="J441" s="85" t="b">
        <v>0</v>
      </c>
      <c r="K441" s="85" t="b">
        <v>0</v>
      </c>
      <c r="L441" s="85" t="b">
        <v>0</v>
      </c>
    </row>
    <row r="442" spans="1:12" ht="15">
      <c r="A442" s="85" t="s">
        <v>1746</v>
      </c>
      <c r="B442" s="85" t="s">
        <v>1826</v>
      </c>
      <c r="C442" s="85">
        <v>2</v>
      </c>
      <c r="D442" s="118">
        <v>0.008775291037907671</v>
      </c>
      <c r="E442" s="118">
        <v>1.591064607026499</v>
      </c>
      <c r="F442" s="85" t="s">
        <v>1204</v>
      </c>
      <c r="G442" s="85" t="b">
        <v>1</v>
      </c>
      <c r="H442" s="85" t="b">
        <v>0</v>
      </c>
      <c r="I442" s="85" t="b">
        <v>0</v>
      </c>
      <c r="J442" s="85" t="b">
        <v>0</v>
      </c>
      <c r="K442" s="85" t="b">
        <v>0</v>
      </c>
      <c r="L442" s="85" t="b">
        <v>0</v>
      </c>
    </row>
    <row r="443" spans="1:12" ht="15">
      <c r="A443" s="85" t="s">
        <v>1826</v>
      </c>
      <c r="B443" s="85" t="s">
        <v>1707</v>
      </c>
      <c r="C443" s="85">
        <v>2</v>
      </c>
      <c r="D443" s="118">
        <v>0.008775291037907671</v>
      </c>
      <c r="E443" s="118">
        <v>1.7671558660821804</v>
      </c>
      <c r="F443" s="85" t="s">
        <v>1204</v>
      </c>
      <c r="G443" s="85" t="b">
        <v>0</v>
      </c>
      <c r="H443" s="85" t="b">
        <v>0</v>
      </c>
      <c r="I443" s="85" t="b">
        <v>0</v>
      </c>
      <c r="J443" s="85" t="b">
        <v>0</v>
      </c>
      <c r="K443" s="85" t="b">
        <v>0</v>
      </c>
      <c r="L443" s="85" t="b">
        <v>0</v>
      </c>
    </row>
    <row r="444" spans="1:12" ht="15">
      <c r="A444" s="85" t="s">
        <v>1707</v>
      </c>
      <c r="B444" s="85" t="s">
        <v>1704</v>
      </c>
      <c r="C444" s="85">
        <v>2</v>
      </c>
      <c r="D444" s="118">
        <v>0.008775291037907671</v>
      </c>
      <c r="E444" s="118">
        <v>1.7671558660821804</v>
      </c>
      <c r="F444" s="85" t="s">
        <v>1204</v>
      </c>
      <c r="G444" s="85" t="b">
        <v>0</v>
      </c>
      <c r="H444" s="85" t="b">
        <v>0</v>
      </c>
      <c r="I444" s="85" t="b">
        <v>0</v>
      </c>
      <c r="J444" s="85" t="b">
        <v>0</v>
      </c>
      <c r="K444" s="85" t="b">
        <v>0</v>
      </c>
      <c r="L444" s="85" t="b">
        <v>0</v>
      </c>
    </row>
    <row r="445" spans="1:12" ht="15">
      <c r="A445" s="85" t="s">
        <v>1385</v>
      </c>
      <c r="B445" s="85" t="s">
        <v>1386</v>
      </c>
      <c r="C445" s="85">
        <v>2</v>
      </c>
      <c r="D445" s="118">
        <v>0.005590198700180357</v>
      </c>
      <c r="E445" s="118">
        <v>1.4771212547196624</v>
      </c>
      <c r="F445" s="85" t="s">
        <v>1206</v>
      </c>
      <c r="G445" s="85" t="b">
        <v>0</v>
      </c>
      <c r="H445" s="85" t="b">
        <v>0</v>
      </c>
      <c r="I445" s="85" t="b">
        <v>0</v>
      </c>
      <c r="J445" s="85" t="b">
        <v>0</v>
      </c>
      <c r="K445" s="85" t="b">
        <v>0</v>
      </c>
      <c r="L445" s="85" t="b">
        <v>0</v>
      </c>
    </row>
    <row r="446" spans="1:12" ht="15">
      <c r="A446" s="85" t="s">
        <v>1386</v>
      </c>
      <c r="B446" s="85" t="s">
        <v>1807</v>
      </c>
      <c r="C446" s="85">
        <v>2</v>
      </c>
      <c r="D446" s="118">
        <v>0.005590198700180357</v>
      </c>
      <c r="E446" s="118">
        <v>1.4771212547196624</v>
      </c>
      <c r="F446" s="85" t="s">
        <v>1206</v>
      </c>
      <c r="G446" s="85" t="b">
        <v>0</v>
      </c>
      <c r="H446" s="85" t="b">
        <v>0</v>
      </c>
      <c r="I446" s="85" t="b">
        <v>0</v>
      </c>
      <c r="J446" s="85" t="b">
        <v>0</v>
      </c>
      <c r="K446" s="85" t="b">
        <v>0</v>
      </c>
      <c r="L446" s="85" t="b">
        <v>0</v>
      </c>
    </row>
    <row r="447" spans="1:12" ht="15">
      <c r="A447" s="85" t="s">
        <v>1807</v>
      </c>
      <c r="B447" s="85" t="s">
        <v>1808</v>
      </c>
      <c r="C447" s="85">
        <v>2</v>
      </c>
      <c r="D447" s="118">
        <v>0.005590198700180357</v>
      </c>
      <c r="E447" s="118">
        <v>1.4771212547196624</v>
      </c>
      <c r="F447" s="85" t="s">
        <v>1206</v>
      </c>
      <c r="G447" s="85" t="b">
        <v>0</v>
      </c>
      <c r="H447" s="85" t="b">
        <v>0</v>
      </c>
      <c r="I447" s="85" t="b">
        <v>0</v>
      </c>
      <c r="J447" s="85" t="b">
        <v>0</v>
      </c>
      <c r="K447" s="85" t="b">
        <v>0</v>
      </c>
      <c r="L447" s="85" t="b">
        <v>0</v>
      </c>
    </row>
    <row r="448" spans="1:12" ht="15">
      <c r="A448" s="85" t="s">
        <v>1808</v>
      </c>
      <c r="B448" s="85" t="s">
        <v>1809</v>
      </c>
      <c r="C448" s="85">
        <v>2</v>
      </c>
      <c r="D448" s="118">
        <v>0.005590198700180357</v>
      </c>
      <c r="E448" s="118">
        <v>1.4771212547196624</v>
      </c>
      <c r="F448" s="85" t="s">
        <v>1206</v>
      </c>
      <c r="G448" s="85" t="b">
        <v>0</v>
      </c>
      <c r="H448" s="85" t="b">
        <v>0</v>
      </c>
      <c r="I448" s="85" t="b">
        <v>0</v>
      </c>
      <c r="J448" s="85" t="b">
        <v>0</v>
      </c>
      <c r="K448" s="85" t="b">
        <v>0</v>
      </c>
      <c r="L448" s="85" t="b">
        <v>0</v>
      </c>
    </row>
    <row r="449" spans="1:12" ht="15">
      <c r="A449" s="85" t="s">
        <v>1809</v>
      </c>
      <c r="B449" s="85" t="s">
        <v>1271</v>
      </c>
      <c r="C449" s="85">
        <v>2</v>
      </c>
      <c r="D449" s="118">
        <v>0.005590198700180357</v>
      </c>
      <c r="E449" s="118">
        <v>1.3010299956639813</v>
      </c>
      <c r="F449" s="85" t="s">
        <v>1206</v>
      </c>
      <c r="G449" s="85" t="b">
        <v>0</v>
      </c>
      <c r="H449" s="85" t="b">
        <v>0</v>
      </c>
      <c r="I449" s="85" t="b">
        <v>0</v>
      </c>
      <c r="J449" s="85" t="b">
        <v>0</v>
      </c>
      <c r="K449" s="85" t="b">
        <v>0</v>
      </c>
      <c r="L449" s="85" t="b">
        <v>0</v>
      </c>
    </row>
    <row r="450" spans="1:12" ht="15">
      <c r="A450" s="85" t="s">
        <v>1271</v>
      </c>
      <c r="B450" s="85" t="s">
        <v>1810</v>
      </c>
      <c r="C450" s="85">
        <v>2</v>
      </c>
      <c r="D450" s="118">
        <v>0.005590198700180357</v>
      </c>
      <c r="E450" s="118">
        <v>1.3010299956639813</v>
      </c>
      <c r="F450" s="85" t="s">
        <v>1206</v>
      </c>
      <c r="G450" s="85" t="b">
        <v>0</v>
      </c>
      <c r="H450" s="85" t="b">
        <v>0</v>
      </c>
      <c r="I450" s="85" t="b">
        <v>0</v>
      </c>
      <c r="J450" s="85" t="b">
        <v>0</v>
      </c>
      <c r="K450" s="85" t="b">
        <v>0</v>
      </c>
      <c r="L450" s="85" t="b">
        <v>0</v>
      </c>
    </row>
    <row r="451" spans="1:12" ht="15">
      <c r="A451" s="85" t="s">
        <v>1810</v>
      </c>
      <c r="B451" s="85" t="s">
        <v>1811</v>
      </c>
      <c r="C451" s="85">
        <v>2</v>
      </c>
      <c r="D451" s="118">
        <v>0.005590198700180357</v>
      </c>
      <c r="E451" s="118">
        <v>1.4771212547196624</v>
      </c>
      <c r="F451" s="85" t="s">
        <v>1206</v>
      </c>
      <c r="G451" s="85" t="b">
        <v>0</v>
      </c>
      <c r="H451" s="85" t="b">
        <v>0</v>
      </c>
      <c r="I451" s="85" t="b">
        <v>0</v>
      </c>
      <c r="J451" s="85" t="b">
        <v>0</v>
      </c>
      <c r="K451" s="85" t="b">
        <v>0</v>
      </c>
      <c r="L451" s="85" t="b">
        <v>0</v>
      </c>
    </row>
    <row r="452" spans="1:12" ht="15">
      <c r="A452" s="85" t="s">
        <v>1811</v>
      </c>
      <c r="B452" s="85" t="s">
        <v>1812</v>
      </c>
      <c r="C452" s="85">
        <v>2</v>
      </c>
      <c r="D452" s="118">
        <v>0.005590198700180357</v>
      </c>
      <c r="E452" s="118">
        <v>1.4771212547196624</v>
      </c>
      <c r="F452" s="85" t="s">
        <v>1206</v>
      </c>
      <c r="G452" s="85" t="b">
        <v>0</v>
      </c>
      <c r="H452" s="85" t="b">
        <v>0</v>
      </c>
      <c r="I452" s="85" t="b">
        <v>0</v>
      </c>
      <c r="J452" s="85" t="b">
        <v>0</v>
      </c>
      <c r="K452" s="85" t="b">
        <v>0</v>
      </c>
      <c r="L452" s="85" t="b">
        <v>0</v>
      </c>
    </row>
    <row r="453" spans="1:12" ht="15">
      <c r="A453" s="85" t="s">
        <v>1812</v>
      </c>
      <c r="B453" s="85" t="s">
        <v>1302</v>
      </c>
      <c r="C453" s="85">
        <v>2</v>
      </c>
      <c r="D453" s="118">
        <v>0.005590198700180357</v>
      </c>
      <c r="E453" s="118">
        <v>1.3010299956639813</v>
      </c>
      <c r="F453" s="85" t="s">
        <v>1206</v>
      </c>
      <c r="G453" s="85" t="b">
        <v>0</v>
      </c>
      <c r="H453" s="85" t="b">
        <v>0</v>
      </c>
      <c r="I453" s="85" t="b">
        <v>0</v>
      </c>
      <c r="J453" s="85" t="b">
        <v>0</v>
      </c>
      <c r="K453" s="85" t="b">
        <v>0</v>
      </c>
      <c r="L453" s="85" t="b">
        <v>0</v>
      </c>
    </row>
    <row r="454" spans="1:12" ht="15">
      <c r="A454" s="85" t="s">
        <v>1302</v>
      </c>
      <c r="B454" s="85" t="s">
        <v>1695</v>
      </c>
      <c r="C454" s="85">
        <v>2</v>
      </c>
      <c r="D454" s="118">
        <v>0.005590198700180357</v>
      </c>
      <c r="E454" s="118">
        <v>1.3010299956639813</v>
      </c>
      <c r="F454" s="85" t="s">
        <v>1206</v>
      </c>
      <c r="G454" s="85" t="b">
        <v>0</v>
      </c>
      <c r="H454" s="85" t="b">
        <v>0</v>
      </c>
      <c r="I454" s="85" t="b">
        <v>0</v>
      </c>
      <c r="J454" s="85" t="b">
        <v>0</v>
      </c>
      <c r="K454" s="85" t="b">
        <v>0</v>
      </c>
      <c r="L454" s="85" t="b">
        <v>0</v>
      </c>
    </row>
    <row r="455" spans="1:12" ht="15">
      <c r="A455" s="85" t="s">
        <v>1695</v>
      </c>
      <c r="B455" s="85" t="s">
        <v>1813</v>
      </c>
      <c r="C455" s="85">
        <v>2</v>
      </c>
      <c r="D455" s="118">
        <v>0.005590198700180357</v>
      </c>
      <c r="E455" s="118">
        <v>1.4771212547196624</v>
      </c>
      <c r="F455" s="85" t="s">
        <v>1206</v>
      </c>
      <c r="G455" s="85" t="b">
        <v>0</v>
      </c>
      <c r="H455" s="85" t="b">
        <v>0</v>
      </c>
      <c r="I455" s="85" t="b">
        <v>0</v>
      </c>
      <c r="J455" s="85" t="b">
        <v>0</v>
      </c>
      <c r="K455" s="85" t="b">
        <v>0</v>
      </c>
      <c r="L455" s="85" t="b">
        <v>0</v>
      </c>
    </row>
    <row r="456" spans="1:12" ht="15">
      <c r="A456" s="85" t="s">
        <v>1388</v>
      </c>
      <c r="B456" s="85" t="s">
        <v>1389</v>
      </c>
      <c r="C456" s="85">
        <v>3</v>
      </c>
      <c r="D456" s="118">
        <v>0</v>
      </c>
      <c r="E456" s="118">
        <v>1.3553876579865738</v>
      </c>
      <c r="F456" s="85" t="s">
        <v>1207</v>
      </c>
      <c r="G456" s="85" t="b">
        <v>0</v>
      </c>
      <c r="H456" s="85" t="b">
        <v>0</v>
      </c>
      <c r="I456" s="85" t="b">
        <v>0</v>
      </c>
      <c r="J456" s="85" t="b">
        <v>0</v>
      </c>
      <c r="K456" s="85" t="b">
        <v>0</v>
      </c>
      <c r="L456" s="85" t="b">
        <v>0</v>
      </c>
    </row>
    <row r="457" spans="1:12" ht="15">
      <c r="A457" s="85" t="s">
        <v>1389</v>
      </c>
      <c r="B457" s="85" t="s">
        <v>1390</v>
      </c>
      <c r="C457" s="85">
        <v>3</v>
      </c>
      <c r="D457" s="118">
        <v>0</v>
      </c>
      <c r="E457" s="118">
        <v>1.3553876579865738</v>
      </c>
      <c r="F457" s="85" t="s">
        <v>1207</v>
      </c>
      <c r="G457" s="85" t="b">
        <v>0</v>
      </c>
      <c r="H457" s="85" t="b">
        <v>0</v>
      </c>
      <c r="I457" s="85" t="b">
        <v>0</v>
      </c>
      <c r="J457" s="85" t="b">
        <v>0</v>
      </c>
      <c r="K457" s="85" t="b">
        <v>0</v>
      </c>
      <c r="L457" s="85" t="b">
        <v>0</v>
      </c>
    </row>
    <row r="458" spans="1:12" ht="15">
      <c r="A458" s="85" t="s">
        <v>1390</v>
      </c>
      <c r="B458" s="85" t="s">
        <v>1391</v>
      </c>
      <c r="C458" s="85">
        <v>3</v>
      </c>
      <c r="D458" s="118">
        <v>0</v>
      </c>
      <c r="E458" s="118">
        <v>1.3553876579865738</v>
      </c>
      <c r="F458" s="85" t="s">
        <v>1207</v>
      </c>
      <c r="G458" s="85" t="b">
        <v>0</v>
      </c>
      <c r="H458" s="85" t="b">
        <v>0</v>
      </c>
      <c r="I458" s="85" t="b">
        <v>0</v>
      </c>
      <c r="J458" s="85" t="b">
        <v>0</v>
      </c>
      <c r="K458" s="85" t="b">
        <v>0</v>
      </c>
      <c r="L458" s="85" t="b">
        <v>0</v>
      </c>
    </row>
    <row r="459" spans="1:12" ht="15">
      <c r="A459" s="85" t="s">
        <v>1391</v>
      </c>
      <c r="B459" s="85" t="s">
        <v>1392</v>
      </c>
      <c r="C459" s="85">
        <v>3</v>
      </c>
      <c r="D459" s="118">
        <v>0</v>
      </c>
      <c r="E459" s="118">
        <v>1.3553876579865738</v>
      </c>
      <c r="F459" s="85" t="s">
        <v>1207</v>
      </c>
      <c r="G459" s="85" t="b">
        <v>0</v>
      </c>
      <c r="H459" s="85" t="b">
        <v>0</v>
      </c>
      <c r="I459" s="85" t="b">
        <v>0</v>
      </c>
      <c r="J459" s="85" t="b">
        <v>0</v>
      </c>
      <c r="K459" s="85" t="b">
        <v>0</v>
      </c>
      <c r="L459" s="85" t="b">
        <v>0</v>
      </c>
    </row>
    <row r="460" spans="1:12" ht="15">
      <c r="A460" s="85" t="s">
        <v>1392</v>
      </c>
      <c r="B460" s="85" t="s">
        <v>1393</v>
      </c>
      <c r="C460" s="85">
        <v>3</v>
      </c>
      <c r="D460" s="118">
        <v>0</v>
      </c>
      <c r="E460" s="118">
        <v>1.3553876579865738</v>
      </c>
      <c r="F460" s="85" t="s">
        <v>1207</v>
      </c>
      <c r="G460" s="85" t="b">
        <v>0</v>
      </c>
      <c r="H460" s="85" t="b">
        <v>0</v>
      </c>
      <c r="I460" s="85" t="b">
        <v>0</v>
      </c>
      <c r="J460" s="85" t="b">
        <v>0</v>
      </c>
      <c r="K460" s="85" t="b">
        <v>0</v>
      </c>
      <c r="L460" s="85" t="b">
        <v>0</v>
      </c>
    </row>
    <row r="461" spans="1:12" ht="15">
      <c r="A461" s="85" t="s">
        <v>1393</v>
      </c>
      <c r="B461" s="85" t="s">
        <v>1394</v>
      </c>
      <c r="C461" s="85">
        <v>3</v>
      </c>
      <c r="D461" s="118">
        <v>0</v>
      </c>
      <c r="E461" s="118">
        <v>1.3553876579865738</v>
      </c>
      <c r="F461" s="85" t="s">
        <v>1207</v>
      </c>
      <c r="G461" s="85" t="b">
        <v>0</v>
      </c>
      <c r="H461" s="85" t="b">
        <v>0</v>
      </c>
      <c r="I461" s="85" t="b">
        <v>0</v>
      </c>
      <c r="J461" s="85" t="b">
        <v>0</v>
      </c>
      <c r="K461" s="85" t="b">
        <v>0</v>
      </c>
      <c r="L461" s="85" t="b">
        <v>0</v>
      </c>
    </row>
    <row r="462" spans="1:12" ht="15">
      <c r="A462" s="85" t="s">
        <v>1394</v>
      </c>
      <c r="B462" s="85" t="s">
        <v>1395</v>
      </c>
      <c r="C462" s="85">
        <v>3</v>
      </c>
      <c r="D462" s="118">
        <v>0</v>
      </c>
      <c r="E462" s="118">
        <v>1.3553876579865738</v>
      </c>
      <c r="F462" s="85" t="s">
        <v>1207</v>
      </c>
      <c r="G462" s="85" t="b">
        <v>0</v>
      </c>
      <c r="H462" s="85" t="b">
        <v>0</v>
      </c>
      <c r="I462" s="85" t="b">
        <v>0</v>
      </c>
      <c r="J462" s="85" t="b">
        <v>0</v>
      </c>
      <c r="K462" s="85" t="b">
        <v>0</v>
      </c>
      <c r="L462" s="85" t="b">
        <v>0</v>
      </c>
    </row>
    <row r="463" spans="1:12" ht="15">
      <c r="A463" s="85" t="s">
        <v>1395</v>
      </c>
      <c r="B463" s="85" t="s">
        <v>1396</v>
      </c>
      <c r="C463" s="85">
        <v>3</v>
      </c>
      <c r="D463" s="118">
        <v>0</v>
      </c>
      <c r="E463" s="118">
        <v>1.3553876579865738</v>
      </c>
      <c r="F463" s="85" t="s">
        <v>1207</v>
      </c>
      <c r="G463" s="85" t="b">
        <v>0</v>
      </c>
      <c r="H463" s="85" t="b">
        <v>0</v>
      </c>
      <c r="I463" s="85" t="b">
        <v>0</v>
      </c>
      <c r="J463" s="85" t="b">
        <v>1</v>
      </c>
      <c r="K463" s="85" t="b">
        <v>0</v>
      </c>
      <c r="L463" s="85" t="b">
        <v>0</v>
      </c>
    </row>
    <row r="464" spans="1:12" ht="15">
      <c r="A464" s="85" t="s">
        <v>1396</v>
      </c>
      <c r="B464" s="85" t="s">
        <v>1397</v>
      </c>
      <c r="C464" s="85">
        <v>3</v>
      </c>
      <c r="D464" s="118">
        <v>0</v>
      </c>
      <c r="E464" s="118">
        <v>1.3553876579865738</v>
      </c>
      <c r="F464" s="85" t="s">
        <v>1207</v>
      </c>
      <c r="G464" s="85" t="b">
        <v>1</v>
      </c>
      <c r="H464" s="85" t="b">
        <v>0</v>
      </c>
      <c r="I464" s="85" t="b">
        <v>0</v>
      </c>
      <c r="J464" s="85" t="b">
        <v>0</v>
      </c>
      <c r="K464" s="85" t="b">
        <v>0</v>
      </c>
      <c r="L464" s="85" t="b">
        <v>0</v>
      </c>
    </row>
    <row r="465" spans="1:12" ht="15">
      <c r="A465" s="85" t="s">
        <v>1397</v>
      </c>
      <c r="B465" s="85" t="s">
        <v>1706</v>
      </c>
      <c r="C465" s="85">
        <v>3</v>
      </c>
      <c r="D465" s="118">
        <v>0</v>
      </c>
      <c r="E465" s="118">
        <v>1.3553876579865738</v>
      </c>
      <c r="F465" s="85" t="s">
        <v>1207</v>
      </c>
      <c r="G465" s="85" t="b">
        <v>0</v>
      </c>
      <c r="H465" s="85" t="b">
        <v>0</v>
      </c>
      <c r="I465" s="85" t="b">
        <v>0</v>
      </c>
      <c r="J465" s="85" t="b">
        <v>0</v>
      </c>
      <c r="K465" s="85" t="b">
        <v>0</v>
      </c>
      <c r="L465" s="85" t="b">
        <v>0</v>
      </c>
    </row>
    <row r="466" spans="1:12" ht="15">
      <c r="A466" s="85" t="s">
        <v>1706</v>
      </c>
      <c r="B466" s="85" t="s">
        <v>1733</v>
      </c>
      <c r="C466" s="85">
        <v>3</v>
      </c>
      <c r="D466" s="118">
        <v>0</v>
      </c>
      <c r="E466" s="118">
        <v>1.3553876579865738</v>
      </c>
      <c r="F466" s="85" t="s">
        <v>1207</v>
      </c>
      <c r="G466" s="85" t="b">
        <v>0</v>
      </c>
      <c r="H466" s="85" t="b">
        <v>0</v>
      </c>
      <c r="I466" s="85" t="b">
        <v>0</v>
      </c>
      <c r="J466" s="85" t="b">
        <v>0</v>
      </c>
      <c r="K466" s="85" t="b">
        <v>0</v>
      </c>
      <c r="L466" s="85" t="b">
        <v>0</v>
      </c>
    </row>
    <row r="467" spans="1:12" ht="15">
      <c r="A467" s="85" t="s">
        <v>1733</v>
      </c>
      <c r="B467" s="85" t="s">
        <v>1734</v>
      </c>
      <c r="C467" s="85">
        <v>3</v>
      </c>
      <c r="D467" s="118">
        <v>0</v>
      </c>
      <c r="E467" s="118">
        <v>1.3553876579865738</v>
      </c>
      <c r="F467" s="85" t="s">
        <v>1207</v>
      </c>
      <c r="G467" s="85" t="b">
        <v>0</v>
      </c>
      <c r="H467" s="85" t="b">
        <v>0</v>
      </c>
      <c r="I467" s="85" t="b">
        <v>0</v>
      </c>
      <c r="J467" s="85" t="b">
        <v>1</v>
      </c>
      <c r="K467" s="85" t="b">
        <v>0</v>
      </c>
      <c r="L467" s="85" t="b">
        <v>0</v>
      </c>
    </row>
    <row r="468" spans="1:12" ht="15">
      <c r="A468" s="85" t="s">
        <v>1734</v>
      </c>
      <c r="B468" s="85" t="s">
        <v>1735</v>
      </c>
      <c r="C468" s="85">
        <v>3</v>
      </c>
      <c r="D468" s="118">
        <v>0</v>
      </c>
      <c r="E468" s="118">
        <v>1.3553876579865738</v>
      </c>
      <c r="F468" s="85" t="s">
        <v>1207</v>
      </c>
      <c r="G468" s="85" t="b">
        <v>1</v>
      </c>
      <c r="H468" s="85" t="b">
        <v>0</v>
      </c>
      <c r="I468" s="85" t="b">
        <v>0</v>
      </c>
      <c r="J468" s="85" t="b">
        <v>0</v>
      </c>
      <c r="K468" s="85" t="b">
        <v>0</v>
      </c>
      <c r="L468" s="85" t="b">
        <v>0</v>
      </c>
    </row>
    <row r="469" spans="1:12" ht="15">
      <c r="A469" s="85" t="s">
        <v>1735</v>
      </c>
      <c r="B469" s="85" t="s">
        <v>1736</v>
      </c>
      <c r="C469" s="85">
        <v>3</v>
      </c>
      <c r="D469" s="118">
        <v>0</v>
      </c>
      <c r="E469" s="118">
        <v>1.3553876579865738</v>
      </c>
      <c r="F469" s="85" t="s">
        <v>1207</v>
      </c>
      <c r="G469" s="85" t="b">
        <v>0</v>
      </c>
      <c r="H469" s="85" t="b">
        <v>0</v>
      </c>
      <c r="I469" s="85" t="b">
        <v>0</v>
      </c>
      <c r="J469" s="85" t="b">
        <v>0</v>
      </c>
      <c r="K469" s="85" t="b">
        <v>0</v>
      </c>
      <c r="L469" s="85" t="b">
        <v>0</v>
      </c>
    </row>
    <row r="470" spans="1:12" ht="15">
      <c r="A470" s="85" t="s">
        <v>1736</v>
      </c>
      <c r="B470" s="85" t="s">
        <v>1737</v>
      </c>
      <c r="C470" s="85">
        <v>3</v>
      </c>
      <c r="D470" s="118">
        <v>0</v>
      </c>
      <c r="E470" s="118">
        <v>1.3553876579865738</v>
      </c>
      <c r="F470" s="85" t="s">
        <v>1207</v>
      </c>
      <c r="G470" s="85" t="b">
        <v>0</v>
      </c>
      <c r="H470" s="85" t="b">
        <v>0</v>
      </c>
      <c r="I470" s="85" t="b">
        <v>0</v>
      </c>
      <c r="J470" s="85" t="b">
        <v>0</v>
      </c>
      <c r="K470" s="85" t="b">
        <v>1</v>
      </c>
      <c r="L470" s="85" t="b">
        <v>0</v>
      </c>
    </row>
    <row r="471" spans="1:12" ht="15">
      <c r="A471" s="85" t="s">
        <v>1737</v>
      </c>
      <c r="B471" s="85" t="s">
        <v>1738</v>
      </c>
      <c r="C471" s="85">
        <v>3</v>
      </c>
      <c r="D471" s="118">
        <v>0</v>
      </c>
      <c r="E471" s="118">
        <v>1.3553876579865738</v>
      </c>
      <c r="F471" s="85" t="s">
        <v>1207</v>
      </c>
      <c r="G471" s="85" t="b">
        <v>0</v>
      </c>
      <c r="H471" s="85" t="b">
        <v>1</v>
      </c>
      <c r="I471" s="85" t="b">
        <v>0</v>
      </c>
      <c r="J471" s="85" t="b">
        <v>0</v>
      </c>
      <c r="K471" s="85" t="b">
        <v>0</v>
      </c>
      <c r="L471" s="85" t="b">
        <v>0</v>
      </c>
    </row>
    <row r="472" spans="1:12" ht="15">
      <c r="A472" s="85" t="s">
        <v>1738</v>
      </c>
      <c r="B472" s="85" t="s">
        <v>1739</v>
      </c>
      <c r="C472" s="85">
        <v>3</v>
      </c>
      <c r="D472" s="118">
        <v>0</v>
      </c>
      <c r="E472" s="118">
        <v>1.3553876579865738</v>
      </c>
      <c r="F472" s="85" t="s">
        <v>1207</v>
      </c>
      <c r="G472" s="85" t="b">
        <v>0</v>
      </c>
      <c r="H472" s="85" t="b">
        <v>0</v>
      </c>
      <c r="I472" s="85" t="b">
        <v>0</v>
      </c>
      <c r="J472" s="85" t="b">
        <v>0</v>
      </c>
      <c r="K472" s="85" t="b">
        <v>0</v>
      </c>
      <c r="L472" s="85" t="b">
        <v>0</v>
      </c>
    </row>
    <row r="473" spans="1:12" ht="15">
      <c r="A473" s="85" t="s">
        <v>1739</v>
      </c>
      <c r="B473" s="85" t="s">
        <v>1740</v>
      </c>
      <c r="C473" s="85">
        <v>3</v>
      </c>
      <c r="D473" s="118">
        <v>0</v>
      </c>
      <c r="E473" s="118">
        <v>1.3553876579865738</v>
      </c>
      <c r="F473" s="85" t="s">
        <v>1207</v>
      </c>
      <c r="G473" s="85" t="b">
        <v>0</v>
      </c>
      <c r="H473" s="85" t="b">
        <v>0</v>
      </c>
      <c r="I473" s="85" t="b">
        <v>0</v>
      </c>
      <c r="J473" s="85" t="b">
        <v>0</v>
      </c>
      <c r="K473" s="85" t="b">
        <v>0</v>
      </c>
      <c r="L473" s="85" t="b">
        <v>0</v>
      </c>
    </row>
    <row r="474" spans="1:12" ht="15">
      <c r="A474" s="85" t="s">
        <v>1740</v>
      </c>
      <c r="B474" s="85" t="s">
        <v>1741</v>
      </c>
      <c r="C474" s="85">
        <v>3</v>
      </c>
      <c r="D474" s="118">
        <v>0</v>
      </c>
      <c r="E474" s="118">
        <v>1.3553876579865738</v>
      </c>
      <c r="F474" s="85" t="s">
        <v>1207</v>
      </c>
      <c r="G474" s="85" t="b">
        <v>0</v>
      </c>
      <c r="H474" s="85" t="b">
        <v>0</v>
      </c>
      <c r="I474" s="85" t="b">
        <v>0</v>
      </c>
      <c r="J474" s="85" t="b">
        <v>0</v>
      </c>
      <c r="K474" s="85" t="b">
        <v>1</v>
      </c>
      <c r="L474" s="85" t="b">
        <v>0</v>
      </c>
    </row>
    <row r="475" spans="1:12" ht="15">
      <c r="A475" s="85" t="s">
        <v>1741</v>
      </c>
      <c r="B475" s="85" t="s">
        <v>1742</v>
      </c>
      <c r="C475" s="85">
        <v>3</v>
      </c>
      <c r="D475" s="118">
        <v>0</v>
      </c>
      <c r="E475" s="118">
        <v>1.3553876579865738</v>
      </c>
      <c r="F475" s="85" t="s">
        <v>1207</v>
      </c>
      <c r="G475" s="85" t="b">
        <v>0</v>
      </c>
      <c r="H475" s="85" t="b">
        <v>1</v>
      </c>
      <c r="I475" s="85" t="b">
        <v>0</v>
      </c>
      <c r="J475" s="85" t="b">
        <v>0</v>
      </c>
      <c r="K475" s="85" t="b">
        <v>0</v>
      </c>
      <c r="L475" s="85" t="b">
        <v>0</v>
      </c>
    </row>
    <row r="476" spans="1:12" ht="15">
      <c r="A476" s="85" t="s">
        <v>1742</v>
      </c>
      <c r="B476" s="85" t="s">
        <v>1743</v>
      </c>
      <c r="C476" s="85">
        <v>3</v>
      </c>
      <c r="D476" s="118">
        <v>0</v>
      </c>
      <c r="E476" s="118">
        <v>1.3553876579865738</v>
      </c>
      <c r="F476" s="85" t="s">
        <v>1207</v>
      </c>
      <c r="G476" s="85" t="b">
        <v>0</v>
      </c>
      <c r="H476" s="85" t="b">
        <v>0</v>
      </c>
      <c r="I476" s="85" t="b">
        <v>0</v>
      </c>
      <c r="J476" s="85" t="b">
        <v>0</v>
      </c>
      <c r="K476" s="85" t="b">
        <v>0</v>
      </c>
      <c r="L476" s="85" t="b">
        <v>0</v>
      </c>
    </row>
    <row r="477" spans="1:12" ht="15">
      <c r="A477" s="85" t="s">
        <v>1743</v>
      </c>
      <c r="B477" s="85" t="s">
        <v>1333</v>
      </c>
      <c r="C477" s="85">
        <v>3</v>
      </c>
      <c r="D477" s="118">
        <v>0</v>
      </c>
      <c r="E477" s="118">
        <v>1.3553876579865738</v>
      </c>
      <c r="F477" s="85" t="s">
        <v>1207</v>
      </c>
      <c r="G477" s="85" t="b">
        <v>0</v>
      </c>
      <c r="H477" s="85" t="b">
        <v>0</v>
      </c>
      <c r="I477" s="85" t="b">
        <v>0</v>
      </c>
      <c r="J477" s="85" t="b">
        <v>0</v>
      </c>
      <c r="K477" s="85" t="b">
        <v>0</v>
      </c>
      <c r="L477" s="85" t="b">
        <v>0</v>
      </c>
    </row>
    <row r="478" spans="1:12" ht="15">
      <c r="A478" s="85" t="s">
        <v>229</v>
      </c>
      <c r="B478" s="85" t="s">
        <v>1388</v>
      </c>
      <c r="C478" s="85">
        <v>2</v>
      </c>
      <c r="D478" s="118">
        <v>0.004960317156498063</v>
      </c>
      <c r="E478" s="118">
        <v>1.5314789170422551</v>
      </c>
      <c r="F478" s="85" t="s">
        <v>1207</v>
      </c>
      <c r="G478" s="85" t="b">
        <v>0</v>
      </c>
      <c r="H478" s="85" t="b">
        <v>0</v>
      </c>
      <c r="I478" s="85" t="b">
        <v>0</v>
      </c>
      <c r="J478" s="85" t="b">
        <v>0</v>
      </c>
      <c r="K478" s="85" t="b">
        <v>0</v>
      </c>
      <c r="L478" s="85" t="b">
        <v>0</v>
      </c>
    </row>
    <row r="479" spans="1:12" ht="15">
      <c r="A479" s="85" t="s">
        <v>1399</v>
      </c>
      <c r="B479" s="85" t="s">
        <v>1400</v>
      </c>
      <c r="C479" s="85">
        <v>2</v>
      </c>
      <c r="D479" s="118">
        <v>0</v>
      </c>
      <c r="E479" s="118">
        <v>1.255272505103306</v>
      </c>
      <c r="F479" s="85" t="s">
        <v>1208</v>
      </c>
      <c r="G479" s="85" t="b">
        <v>0</v>
      </c>
      <c r="H479" s="85" t="b">
        <v>0</v>
      </c>
      <c r="I479" s="85" t="b">
        <v>0</v>
      </c>
      <c r="J479" s="85" t="b">
        <v>0</v>
      </c>
      <c r="K479" s="85" t="b">
        <v>0</v>
      </c>
      <c r="L479" s="85" t="b">
        <v>0</v>
      </c>
    </row>
    <row r="480" spans="1:12" ht="15">
      <c r="A480" s="85" t="s">
        <v>1400</v>
      </c>
      <c r="B480" s="85" t="s">
        <v>1401</v>
      </c>
      <c r="C480" s="85">
        <v>2</v>
      </c>
      <c r="D480" s="118">
        <v>0</v>
      </c>
      <c r="E480" s="118">
        <v>1.255272505103306</v>
      </c>
      <c r="F480" s="85" t="s">
        <v>1208</v>
      </c>
      <c r="G480" s="85" t="b">
        <v>0</v>
      </c>
      <c r="H480" s="85" t="b">
        <v>0</v>
      </c>
      <c r="I480" s="85" t="b">
        <v>0</v>
      </c>
      <c r="J480" s="85" t="b">
        <v>0</v>
      </c>
      <c r="K480" s="85" t="b">
        <v>0</v>
      </c>
      <c r="L480" s="85" t="b">
        <v>0</v>
      </c>
    </row>
    <row r="481" spans="1:12" ht="15">
      <c r="A481" s="85" t="s">
        <v>1401</v>
      </c>
      <c r="B481" s="85" t="s">
        <v>1334</v>
      </c>
      <c r="C481" s="85">
        <v>2</v>
      </c>
      <c r="D481" s="118">
        <v>0</v>
      </c>
      <c r="E481" s="118">
        <v>1.255272505103306</v>
      </c>
      <c r="F481" s="85" t="s">
        <v>1208</v>
      </c>
      <c r="G481" s="85" t="b">
        <v>0</v>
      </c>
      <c r="H481" s="85" t="b">
        <v>0</v>
      </c>
      <c r="I481" s="85" t="b">
        <v>0</v>
      </c>
      <c r="J481" s="85" t="b">
        <v>0</v>
      </c>
      <c r="K481" s="85" t="b">
        <v>0</v>
      </c>
      <c r="L481" s="85" t="b">
        <v>0</v>
      </c>
    </row>
    <row r="482" spans="1:12" ht="15">
      <c r="A482" s="85" t="s">
        <v>1334</v>
      </c>
      <c r="B482" s="85" t="s">
        <v>1402</v>
      </c>
      <c r="C482" s="85">
        <v>2</v>
      </c>
      <c r="D482" s="118">
        <v>0</v>
      </c>
      <c r="E482" s="118">
        <v>1.255272505103306</v>
      </c>
      <c r="F482" s="85" t="s">
        <v>1208</v>
      </c>
      <c r="G482" s="85" t="b">
        <v>0</v>
      </c>
      <c r="H482" s="85" t="b">
        <v>0</v>
      </c>
      <c r="I482" s="85" t="b">
        <v>0</v>
      </c>
      <c r="J482" s="85" t="b">
        <v>0</v>
      </c>
      <c r="K482" s="85" t="b">
        <v>0</v>
      </c>
      <c r="L482" s="85" t="b">
        <v>0</v>
      </c>
    </row>
    <row r="483" spans="1:12" ht="15">
      <c r="A483" s="85" t="s">
        <v>1402</v>
      </c>
      <c r="B483" s="85" t="s">
        <v>1403</v>
      </c>
      <c r="C483" s="85">
        <v>2</v>
      </c>
      <c r="D483" s="118">
        <v>0</v>
      </c>
      <c r="E483" s="118">
        <v>1.255272505103306</v>
      </c>
      <c r="F483" s="85" t="s">
        <v>1208</v>
      </c>
      <c r="G483" s="85" t="b">
        <v>0</v>
      </c>
      <c r="H483" s="85" t="b">
        <v>0</v>
      </c>
      <c r="I483" s="85" t="b">
        <v>0</v>
      </c>
      <c r="J483" s="85" t="b">
        <v>0</v>
      </c>
      <c r="K483" s="85" t="b">
        <v>0</v>
      </c>
      <c r="L483" s="85" t="b">
        <v>0</v>
      </c>
    </row>
    <row r="484" spans="1:12" ht="15">
      <c r="A484" s="85" t="s">
        <v>1403</v>
      </c>
      <c r="B484" s="85" t="s">
        <v>1404</v>
      </c>
      <c r="C484" s="85">
        <v>2</v>
      </c>
      <c r="D484" s="118">
        <v>0</v>
      </c>
      <c r="E484" s="118">
        <v>1.255272505103306</v>
      </c>
      <c r="F484" s="85" t="s">
        <v>1208</v>
      </c>
      <c r="G484" s="85" t="b">
        <v>0</v>
      </c>
      <c r="H484" s="85" t="b">
        <v>0</v>
      </c>
      <c r="I484" s="85" t="b">
        <v>0</v>
      </c>
      <c r="J484" s="85" t="b">
        <v>0</v>
      </c>
      <c r="K484" s="85" t="b">
        <v>0</v>
      </c>
      <c r="L484" s="85" t="b">
        <v>0</v>
      </c>
    </row>
    <row r="485" spans="1:12" ht="15">
      <c r="A485" s="85" t="s">
        <v>1404</v>
      </c>
      <c r="B485" s="85" t="s">
        <v>1405</v>
      </c>
      <c r="C485" s="85">
        <v>2</v>
      </c>
      <c r="D485" s="118">
        <v>0</v>
      </c>
      <c r="E485" s="118">
        <v>1.255272505103306</v>
      </c>
      <c r="F485" s="85" t="s">
        <v>1208</v>
      </c>
      <c r="G485" s="85" t="b">
        <v>0</v>
      </c>
      <c r="H485" s="85" t="b">
        <v>0</v>
      </c>
      <c r="I485" s="85" t="b">
        <v>0</v>
      </c>
      <c r="J485" s="85" t="b">
        <v>0</v>
      </c>
      <c r="K485" s="85" t="b">
        <v>0</v>
      </c>
      <c r="L485" s="85" t="b">
        <v>0</v>
      </c>
    </row>
    <row r="486" spans="1:12" ht="15">
      <c r="A486" s="85" t="s">
        <v>1405</v>
      </c>
      <c r="B486" s="85" t="s">
        <v>1316</v>
      </c>
      <c r="C486" s="85">
        <v>2</v>
      </c>
      <c r="D486" s="118">
        <v>0</v>
      </c>
      <c r="E486" s="118">
        <v>1.255272505103306</v>
      </c>
      <c r="F486" s="85" t="s">
        <v>1208</v>
      </c>
      <c r="G486" s="85" t="b">
        <v>0</v>
      </c>
      <c r="H486" s="85" t="b">
        <v>0</v>
      </c>
      <c r="I486" s="85" t="b">
        <v>0</v>
      </c>
      <c r="J486" s="85" t="b">
        <v>0</v>
      </c>
      <c r="K486" s="85" t="b">
        <v>0</v>
      </c>
      <c r="L486" s="85" t="b">
        <v>0</v>
      </c>
    </row>
    <row r="487" spans="1:12" ht="15">
      <c r="A487" s="85" t="s">
        <v>1316</v>
      </c>
      <c r="B487" s="85" t="s">
        <v>1406</v>
      </c>
      <c r="C487" s="85">
        <v>2</v>
      </c>
      <c r="D487" s="118">
        <v>0</v>
      </c>
      <c r="E487" s="118">
        <v>1.255272505103306</v>
      </c>
      <c r="F487" s="85" t="s">
        <v>1208</v>
      </c>
      <c r="G487" s="85" t="b">
        <v>0</v>
      </c>
      <c r="H487" s="85" t="b">
        <v>0</v>
      </c>
      <c r="I487" s="85" t="b">
        <v>0</v>
      </c>
      <c r="J487" s="85" t="b">
        <v>0</v>
      </c>
      <c r="K487" s="85" t="b">
        <v>0</v>
      </c>
      <c r="L487" s="85" t="b">
        <v>0</v>
      </c>
    </row>
    <row r="488" spans="1:12" ht="15">
      <c r="A488" s="85" t="s">
        <v>1406</v>
      </c>
      <c r="B488" s="85" t="s">
        <v>1707</v>
      </c>
      <c r="C488" s="85">
        <v>2</v>
      </c>
      <c r="D488" s="118">
        <v>0</v>
      </c>
      <c r="E488" s="118">
        <v>1.255272505103306</v>
      </c>
      <c r="F488" s="85" t="s">
        <v>1208</v>
      </c>
      <c r="G488" s="85" t="b">
        <v>0</v>
      </c>
      <c r="H488" s="85" t="b">
        <v>0</v>
      </c>
      <c r="I488" s="85" t="b">
        <v>0</v>
      </c>
      <c r="J488" s="85" t="b">
        <v>0</v>
      </c>
      <c r="K488" s="85" t="b">
        <v>0</v>
      </c>
      <c r="L488" s="85" t="b">
        <v>0</v>
      </c>
    </row>
    <row r="489" spans="1:12" ht="15">
      <c r="A489" s="85" t="s">
        <v>1408</v>
      </c>
      <c r="B489" s="85" t="s">
        <v>1409</v>
      </c>
      <c r="C489" s="85">
        <v>4</v>
      </c>
      <c r="D489" s="118">
        <v>0</v>
      </c>
      <c r="E489" s="118">
        <v>0.9661417327390325</v>
      </c>
      <c r="F489" s="85" t="s">
        <v>1209</v>
      </c>
      <c r="G489" s="85" t="b">
        <v>0</v>
      </c>
      <c r="H489" s="85" t="b">
        <v>0</v>
      </c>
      <c r="I489" s="85" t="b">
        <v>0</v>
      </c>
      <c r="J489" s="85" t="b">
        <v>0</v>
      </c>
      <c r="K489" s="85" t="b">
        <v>0</v>
      </c>
      <c r="L489" s="85" t="b">
        <v>0</v>
      </c>
    </row>
    <row r="490" spans="1:12" ht="15">
      <c r="A490" s="85" t="s">
        <v>1411</v>
      </c>
      <c r="B490" s="85" t="s">
        <v>1410</v>
      </c>
      <c r="C490" s="85">
        <v>2</v>
      </c>
      <c r="D490" s="118">
        <v>0</v>
      </c>
      <c r="E490" s="118">
        <v>1.0910804693473326</v>
      </c>
      <c r="F490" s="85" t="s">
        <v>1209</v>
      </c>
      <c r="G490" s="85" t="b">
        <v>0</v>
      </c>
      <c r="H490" s="85" t="b">
        <v>0</v>
      </c>
      <c r="I490" s="85" t="b">
        <v>0</v>
      </c>
      <c r="J490" s="85" t="b">
        <v>0</v>
      </c>
      <c r="K490" s="85" t="b">
        <v>0</v>
      </c>
      <c r="L490" s="85" t="b">
        <v>0</v>
      </c>
    </row>
    <row r="491" spans="1:12" ht="15">
      <c r="A491" s="85" t="s">
        <v>1410</v>
      </c>
      <c r="B491" s="85" t="s">
        <v>1412</v>
      </c>
      <c r="C491" s="85">
        <v>2</v>
      </c>
      <c r="D491" s="118">
        <v>0</v>
      </c>
      <c r="E491" s="118">
        <v>1.0910804693473326</v>
      </c>
      <c r="F491" s="85" t="s">
        <v>1209</v>
      </c>
      <c r="G491" s="85" t="b">
        <v>0</v>
      </c>
      <c r="H491" s="85" t="b">
        <v>0</v>
      </c>
      <c r="I491" s="85" t="b">
        <v>0</v>
      </c>
      <c r="J491" s="85" t="b">
        <v>0</v>
      </c>
      <c r="K491" s="85" t="b">
        <v>0</v>
      </c>
      <c r="L491" s="85" t="b">
        <v>0</v>
      </c>
    </row>
    <row r="492" spans="1:12" ht="15">
      <c r="A492" s="85" t="s">
        <v>1412</v>
      </c>
      <c r="B492" s="85" t="s">
        <v>1408</v>
      </c>
      <c r="C492" s="85">
        <v>2</v>
      </c>
      <c r="D492" s="118">
        <v>0</v>
      </c>
      <c r="E492" s="118">
        <v>0.9661417327390325</v>
      </c>
      <c r="F492" s="85" t="s">
        <v>1209</v>
      </c>
      <c r="G492" s="85" t="b">
        <v>0</v>
      </c>
      <c r="H492" s="85" t="b">
        <v>0</v>
      </c>
      <c r="I492" s="85" t="b">
        <v>0</v>
      </c>
      <c r="J492" s="85" t="b">
        <v>0</v>
      </c>
      <c r="K492" s="85" t="b">
        <v>0</v>
      </c>
      <c r="L492" s="85" t="b">
        <v>0</v>
      </c>
    </row>
    <row r="493" spans="1:12" ht="15">
      <c r="A493" s="85" t="s">
        <v>1409</v>
      </c>
      <c r="B493" s="85" t="s">
        <v>1413</v>
      </c>
      <c r="C493" s="85">
        <v>2</v>
      </c>
      <c r="D493" s="118">
        <v>0</v>
      </c>
      <c r="E493" s="118">
        <v>0.9661417327390325</v>
      </c>
      <c r="F493" s="85" t="s">
        <v>1209</v>
      </c>
      <c r="G493" s="85" t="b">
        <v>0</v>
      </c>
      <c r="H493" s="85" t="b">
        <v>0</v>
      </c>
      <c r="I493" s="85" t="b">
        <v>0</v>
      </c>
      <c r="J493" s="85" t="b">
        <v>0</v>
      </c>
      <c r="K493" s="85" t="b">
        <v>0</v>
      </c>
      <c r="L493" s="85" t="b">
        <v>0</v>
      </c>
    </row>
    <row r="494" spans="1:12" ht="15">
      <c r="A494" s="85" t="s">
        <v>1413</v>
      </c>
      <c r="B494" s="85" t="s">
        <v>1414</v>
      </c>
      <c r="C494" s="85">
        <v>2</v>
      </c>
      <c r="D494" s="118">
        <v>0</v>
      </c>
      <c r="E494" s="118">
        <v>1.2671717284030137</v>
      </c>
      <c r="F494" s="85" t="s">
        <v>1209</v>
      </c>
      <c r="G494" s="85" t="b">
        <v>0</v>
      </c>
      <c r="H494" s="85" t="b">
        <v>0</v>
      </c>
      <c r="I494" s="85" t="b">
        <v>0</v>
      </c>
      <c r="J494" s="85" t="b">
        <v>0</v>
      </c>
      <c r="K494" s="85" t="b">
        <v>0</v>
      </c>
      <c r="L494" s="85" t="b">
        <v>0</v>
      </c>
    </row>
    <row r="495" spans="1:12" ht="15">
      <c r="A495" s="85" t="s">
        <v>1414</v>
      </c>
      <c r="B495" s="85" t="s">
        <v>1408</v>
      </c>
      <c r="C495" s="85">
        <v>2</v>
      </c>
      <c r="D495" s="118">
        <v>0</v>
      </c>
      <c r="E495" s="118">
        <v>0.9661417327390325</v>
      </c>
      <c r="F495" s="85" t="s">
        <v>1209</v>
      </c>
      <c r="G495" s="85" t="b">
        <v>0</v>
      </c>
      <c r="H495" s="85" t="b">
        <v>0</v>
      </c>
      <c r="I495" s="85" t="b">
        <v>0</v>
      </c>
      <c r="J495" s="85" t="b">
        <v>0</v>
      </c>
      <c r="K495" s="85" t="b">
        <v>0</v>
      </c>
      <c r="L495" s="85" t="b">
        <v>0</v>
      </c>
    </row>
    <row r="496" spans="1:12" ht="15">
      <c r="A496" s="85" t="s">
        <v>1409</v>
      </c>
      <c r="B496" s="85" t="s">
        <v>1415</v>
      </c>
      <c r="C496" s="85">
        <v>2</v>
      </c>
      <c r="D496" s="118">
        <v>0</v>
      </c>
      <c r="E496" s="118">
        <v>0.9661417327390325</v>
      </c>
      <c r="F496" s="85" t="s">
        <v>1209</v>
      </c>
      <c r="G496" s="85" t="b">
        <v>0</v>
      </c>
      <c r="H496" s="85" t="b">
        <v>0</v>
      </c>
      <c r="I496" s="85" t="b">
        <v>0</v>
      </c>
      <c r="J496" s="85" t="b">
        <v>0</v>
      </c>
      <c r="K496" s="85" t="b">
        <v>0</v>
      </c>
      <c r="L496" s="85" t="b">
        <v>0</v>
      </c>
    </row>
    <row r="497" spans="1:12" ht="15">
      <c r="A497" s="85" t="s">
        <v>1415</v>
      </c>
      <c r="B497" s="85" t="s">
        <v>1416</v>
      </c>
      <c r="C497" s="85">
        <v>2</v>
      </c>
      <c r="D497" s="118">
        <v>0</v>
      </c>
      <c r="E497" s="118">
        <v>1.2671717284030137</v>
      </c>
      <c r="F497" s="85" t="s">
        <v>1209</v>
      </c>
      <c r="G497" s="85" t="b">
        <v>0</v>
      </c>
      <c r="H497" s="85" t="b">
        <v>0</v>
      </c>
      <c r="I497" s="85" t="b">
        <v>0</v>
      </c>
      <c r="J497" s="85" t="b">
        <v>0</v>
      </c>
      <c r="K497" s="85" t="b">
        <v>0</v>
      </c>
      <c r="L497" s="85" t="b">
        <v>0</v>
      </c>
    </row>
    <row r="498" spans="1:12" ht="15">
      <c r="A498" s="85" t="s">
        <v>1416</v>
      </c>
      <c r="B498" s="85" t="s">
        <v>1417</v>
      </c>
      <c r="C498" s="85">
        <v>2</v>
      </c>
      <c r="D498" s="118">
        <v>0</v>
      </c>
      <c r="E498" s="118">
        <v>1.2671717284030137</v>
      </c>
      <c r="F498" s="85" t="s">
        <v>1209</v>
      </c>
      <c r="G498" s="85" t="b">
        <v>0</v>
      </c>
      <c r="H498" s="85" t="b">
        <v>0</v>
      </c>
      <c r="I498" s="85" t="b">
        <v>0</v>
      </c>
      <c r="J498" s="85" t="b">
        <v>0</v>
      </c>
      <c r="K498" s="85" t="b">
        <v>0</v>
      </c>
      <c r="L498" s="85" t="b">
        <v>0</v>
      </c>
    </row>
    <row r="499" spans="1:12" ht="15">
      <c r="A499" s="85" t="s">
        <v>1417</v>
      </c>
      <c r="B499" s="85" t="s">
        <v>1758</v>
      </c>
      <c r="C499" s="85">
        <v>2</v>
      </c>
      <c r="D499" s="118">
        <v>0</v>
      </c>
      <c r="E499" s="118">
        <v>1.2671717284030137</v>
      </c>
      <c r="F499" s="85" t="s">
        <v>1209</v>
      </c>
      <c r="G499" s="85" t="b">
        <v>0</v>
      </c>
      <c r="H499" s="85" t="b">
        <v>0</v>
      </c>
      <c r="I499" s="85" t="b">
        <v>0</v>
      </c>
      <c r="J499" s="85" t="b">
        <v>0</v>
      </c>
      <c r="K499" s="85" t="b">
        <v>0</v>
      </c>
      <c r="L499" s="85" t="b">
        <v>0</v>
      </c>
    </row>
    <row r="500" spans="1:12" ht="15">
      <c r="A500" s="85" t="s">
        <v>1758</v>
      </c>
      <c r="B500" s="85" t="s">
        <v>1759</v>
      </c>
      <c r="C500" s="85">
        <v>2</v>
      </c>
      <c r="D500" s="118">
        <v>0</v>
      </c>
      <c r="E500" s="118">
        <v>1.2671717284030137</v>
      </c>
      <c r="F500" s="85" t="s">
        <v>1209</v>
      </c>
      <c r="G500" s="85" t="b">
        <v>0</v>
      </c>
      <c r="H500" s="85" t="b">
        <v>0</v>
      </c>
      <c r="I500" s="85" t="b">
        <v>0</v>
      </c>
      <c r="J500" s="85" t="b">
        <v>0</v>
      </c>
      <c r="K500" s="85" t="b">
        <v>0</v>
      </c>
      <c r="L500" s="85" t="b">
        <v>0</v>
      </c>
    </row>
    <row r="501" spans="1:12" ht="15">
      <c r="A501" s="85" t="s">
        <v>1759</v>
      </c>
      <c r="B501" s="85" t="s">
        <v>1362</v>
      </c>
      <c r="C501" s="85">
        <v>2</v>
      </c>
      <c r="D501" s="118">
        <v>0</v>
      </c>
      <c r="E501" s="118">
        <v>1.2671717284030137</v>
      </c>
      <c r="F501" s="85" t="s">
        <v>1209</v>
      </c>
      <c r="G501" s="85" t="b">
        <v>0</v>
      </c>
      <c r="H501" s="85" t="b">
        <v>0</v>
      </c>
      <c r="I501" s="85" t="b">
        <v>0</v>
      </c>
      <c r="J501" s="85" t="b">
        <v>0</v>
      </c>
      <c r="K501" s="85" t="b">
        <v>0</v>
      </c>
      <c r="L501" s="85" t="b">
        <v>0</v>
      </c>
    </row>
    <row r="502" spans="1:12" ht="15">
      <c r="A502" s="85" t="s">
        <v>1827</v>
      </c>
      <c r="B502" s="85" t="s">
        <v>1828</v>
      </c>
      <c r="C502" s="85">
        <v>2</v>
      </c>
      <c r="D502" s="118">
        <v>0</v>
      </c>
      <c r="E502" s="118">
        <v>1.021189299069938</v>
      </c>
      <c r="F502" s="85" t="s">
        <v>1210</v>
      </c>
      <c r="G502" s="85" t="b">
        <v>0</v>
      </c>
      <c r="H502" s="85" t="b">
        <v>0</v>
      </c>
      <c r="I502" s="85" t="b">
        <v>0</v>
      </c>
      <c r="J502" s="85" t="b">
        <v>0</v>
      </c>
      <c r="K502" s="85" t="b">
        <v>0</v>
      </c>
      <c r="L502" s="85" t="b">
        <v>0</v>
      </c>
    </row>
    <row r="503" spans="1:12" ht="15">
      <c r="A503" s="85" t="s">
        <v>1828</v>
      </c>
      <c r="B503" s="85" t="s">
        <v>1829</v>
      </c>
      <c r="C503" s="85">
        <v>2</v>
      </c>
      <c r="D503" s="118">
        <v>0</v>
      </c>
      <c r="E503" s="118">
        <v>1.021189299069938</v>
      </c>
      <c r="F503" s="85" t="s">
        <v>1210</v>
      </c>
      <c r="G503" s="85" t="b">
        <v>0</v>
      </c>
      <c r="H503" s="85" t="b">
        <v>0</v>
      </c>
      <c r="I503" s="85" t="b">
        <v>0</v>
      </c>
      <c r="J503" s="85" t="b">
        <v>0</v>
      </c>
      <c r="K503" s="85" t="b">
        <v>0</v>
      </c>
      <c r="L503" s="85" t="b">
        <v>0</v>
      </c>
    </row>
    <row r="504" spans="1:12" ht="15">
      <c r="A504" s="85" t="s">
        <v>1829</v>
      </c>
      <c r="B504" s="85" t="s">
        <v>1727</v>
      </c>
      <c r="C504" s="85">
        <v>2</v>
      </c>
      <c r="D504" s="118">
        <v>0</v>
      </c>
      <c r="E504" s="118">
        <v>1.021189299069938</v>
      </c>
      <c r="F504" s="85" t="s">
        <v>1210</v>
      </c>
      <c r="G504" s="85" t="b">
        <v>0</v>
      </c>
      <c r="H504" s="85" t="b">
        <v>0</v>
      </c>
      <c r="I504" s="85" t="b">
        <v>0</v>
      </c>
      <c r="J504" s="85" t="b">
        <v>0</v>
      </c>
      <c r="K504" s="85" t="b">
        <v>0</v>
      </c>
      <c r="L504" s="85" t="b">
        <v>0</v>
      </c>
    </row>
    <row r="505" spans="1:12" ht="15">
      <c r="A505" s="85" t="s">
        <v>1727</v>
      </c>
      <c r="B505" s="85" t="s">
        <v>1830</v>
      </c>
      <c r="C505" s="85">
        <v>2</v>
      </c>
      <c r="D505" s="118">
        <v>0</v>
      </c>
      <c r="E505" s="118">
        <v>1.021189299069938</v>
      </c>
      <c r="F505" s="85" t="s">
        <v>1210</v>
      </c>
      <c r="G505" s="85" t="b">
        <v>0</v>
      </c>
      <c r="H505" s="85" t="b">
        <v>0</v>
      </c>
      <c r="I505" s="85" t="b">
        <v>0</v>
      </c>
      <c r="J505" s="85" t="b">
        <v>0</v>
      </c>
      <c r="K505" s="85" t="b">
        <v>0</v>
      </c>
      <c r="L505" s="85" t="b">
        <v>0</v>
      </c>
    </row>
    <row r="506" spans="1:12" ht="15">
      <c r="A506" s="85" t="s">
        <v>1830</v>
      </c>
      <c r="B506" s="85" t="s">
        <v>1831</v>
      </c>
      <c r="C506" s="85">
        <v>2</v>
      </c>
      <c r="D506" s="118">
        <v>0</v>
      </c>
      <c r="E506" s="118">
        <v>1.021189299069938</v>
      </c>
      <c r="F506" s="85" t="s">
        <v>1210</v>
      </c>
      <c r="G506" s="85" t="b">
        <v>0</v>
      </c>
      <c r="H506" s="85" t="b">
        <v>0</v>
      </c>
      <c r="I506" s="85" t="b">
        <v>0</v>
      </c>
      <c r="J506" s="85" t="b">
        <v>0</v>
      </c>
      <c r="K506" s="85" t="b">
        <v>0</v>
      </c>
      <c r="L506" s="85" t="b">
        <v>0</v>
      </c>
    </row>
    <row r="507" spans="1:12" ht="15">
      <c r="A507" s="85" t="s">
        <v>1831</v>
      </c>
      <c r="B507" s="85" t="s">
        <v>1832</v>
      </c>
      <c r="C507" s="85">
        <v>2</v>
      </c>
      <c r="D507" s="118">
        <v>0</v>
      </c>
      <c r="E507" s="118">
        <v>1.021189299069938</v>
      </c>
      <c r="F507" s="85" t="s">
        <v>1210</v>
      </c>
      <c r="G507" s="85" t="b">
        <v>0</v>
      </c>
      <c r="H507" s="85" t="b">
        <v>0</v>
      </c>
      <c r="I507" s="85" t="b">
        <v>0</v>
      </c>
      <c r="J507" s="85" t="b">
        <v>0</v>
      </c>
      <c r="K507" s="85" t="b">
        <v>0</v>
      </c>
      <c r="L507" s="85" t="b">
        <v>0</v>
      </c>
    </row>
    <row r="508" spans="1:12" ht="15">
      <c r="A508" s="85" t="s">
        <v>1832</v>
      </c>
      <c r="B508" s="85" t="s">
        <v>1833</v>
      </c>
      <c r="C508" s="85">
        <v>2</v>
      </c>
      <c r="D508" s="118">
        <v>0</v>
      </c>
      <c r="E508" s="118">
        <v>1.021189299069938</v>
      </c>
      <c r="F508" s="85" t="s">
        <v>1210</v>
      </c>
      <c r="G508" s="85" t="b">
        <v>0</v>
      </c>
      <c r="H508" s="85" t="b">
        <v>0</v>
      </c>
      <c r="I508" s="85" t="b">
        <v>0</v>
      </c>
      <c r="J508" s="85" t="b">
        <v>0</v>
      </c>
      <c r="K508" s="85" t="b">
        <v>0</v>
      </c>
      <c r="L508" s="85" t="b">
        <v>0</v>
      </c>
    </row>
    <row r="509" spans="1:12" ht="15">
      <c r="A509" s="85" t="s">
        <v>1833</v>
      </c>
      <c r="B509" s="85" t="s">
        <v>1834</v>
      </c>
      <c r="C509" s="85">
        <v>2</v>
      </c>
      <c r="D509" s="118">
        <v>0</v>
      </c>
      <c r="E509" s="118">
        <v>1.021189299069938</v>
      </c>
      <c r="F509" s="85" t="s">
        <v>1210</v>
      </c>
      <c r="G509" s="85" t="b">
        <v>0</v>
      </c>
      <c r="H509" s="85" t="b">
        <v>0</v>
      </c>
      <c r="I509" s="85" t="b">
        <v>0</v>
      </c>
      <c r="J509" s="85" t="b">
        <v>0</v>
      </c>
      <c r="K509" s="85" t="b">
        <v>0</v>
      </c>
      <c r="L509" s="85" t="b">
        <v>0</v>
      </c>
    </row>
    <row r="510" spans="1:12" ht="15">
      <c r="A510" s="85" t="s">
        <v>1834</v>
      </c>
      <c r="B510" s="85" t="s">
        <v>1333</v>
      </c>
      <c r="C510" s="85">
        <v>2</v>
      </c>
      <c r="D510" s="118">
        <v>0</v>
      </c>
      <c r="E510" s="118">
        <v>1.021189299069938</v>
      </c>
      <c r="F510" s="85" t="s">
        <v>1210</v>
      </c>
      <c r="G510" s="85" t="b">
        <v>0</v>
      </c>
      <c r="H510" s="85" t="b">
        <v>0</v>
      </c>
      <c r="I510" s="85" t="b">
        <v>0</v>
      </c>
      <c r="J510" s="85" t="b">
        <v>0</v>
      </c>
      <c r="K510" s="85" t="b">
        <v>0</v>
      </c>
      <c r="L510" s="85" t="b">
        <v>0</v>
      </c>
    </row>
    <row r="511" spans="1:12" ht="15">
      <c r="A511" s="85" t="s">
        <v>1333</v>
      </c>
      <c r="B511" s="85" t="s">
        <v>1835</v>
      </c>
      <c r="C511" s="85">
        <v>2</v>
      </c>
      <c r="D511" s="118">
        <v>0</v>
      </c>
      <c r="E511" s="118">
        <v>1.021189299069938</v>
      </c>
      <c r="F511" s="85" t="s">
        <v>1210</v>
      </c>
      <c r="G511" s="85" t="b">
        <v>0</v>
      </c>
      <c r="H511" s="85" t="b">
        <v>0</v>
      </c>
      <c r="I511" s="85" t="b">
        <v>0</v>
      </c>
      <c r="J511" s="85" t="b">
        <v>0</v>
      </c>
      <c r="K511" s="85" t="b">
        <v>0</v>
      </c>
      <c r="L511"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1880</v>
      </c>
      <c r="B2" s="122" t="s">
        <v>1881</v>
      </c>
      <c r="C2" s="119" t="s">
        <v>1882</v>
      </c>
    </row>
    <row r="3" spans="1:3" ht="15">
      <c r="A3" s="121" t="s">
        <v>1200</v>
      </c>
      <c r="B3" s="121" t="s">
        <v>1200</v>
      </c>
      <c r="C3" s="34">
        <v>58</v>
      </c>
    </row>
    <row r="4" spans="1:3" ht="15">
      <c r="A4" s="121" t="s">
        <v>1201</v>
      </c>
      <c r="B4" s="121" t="s">
        <v>1201</v>
      </c>
      <c r="C4" s="34">
        <v>13</v>
      </c>
    </row>
    <row r="5" spans="1:3" ht="15">
      <c r="A5" s="121" t="s">
        <v>1202</v>
      </c>
      <c r="B5" s="121" t="s">
        <v>1202</v>
      </c>
      <c r="C5" s="34">
        <v>8</v>
      </c>
    </row>
    <row r="6" spans="1:3" ht="15">
      <c r="A6" s="121" t="s">
        <v>1203</v>
      </c>
      <c r="B6" s="121" t="s">
        <v>1203</v>
      </c>
      <c r="C6" s="34">
        <v>10</v>
      </c>
    </row>
    <row r="7" spans="1:3" ht="15">
      <c r="A7" s="121" t="s">
        <v>1204</v>
      </c>
      <c r="B7" s="121" t="s">
        <v>1204</v>
      </c>
      <c r="C7" s="34">
        <v>7</v>
      </c>
    </row>
    <row r="8" spans="1:3" ht="15">
      <c r="A8" s="121" t="s">
        <v>1205</v>
      </c>
      <c r="B8" s="121" t="s">
        <v>1205</v>
      </c>
      <c r="C8" s="34">
        <v>4</v>
      </c>
    </row>
    <row r="9" spans="1:3" ht="15">
      <c r="A9" s="121" t="s">
        <v>1206</v>
      </c>
      <c r="B9" s="121" t="s">
        <v>1206</v>
      </c>
      <c r="C9" s="34">
        <v>3</v>
      </c>
    </row>
    <row r="10" spans="1:3" ht="15">
      <c r="A10" s="121" t="s">
        <v>1207</v>
      </c>
      <c r="B10" s="121" t="s">
        <v>1207</v>
      </c>
      <c r="C10" s="34">
        <v>3</v>
      </c>
    </row>
    <row r="11" spans="1:3" ht="15">
      <c r="A11" s="121" t="s">
        <v>1208</v>
      </c>
      <c r="B11" s="121" t="s">
        <v>1208</v>
      </c>
      <c r="C11" s="34">
        <v>2</v>
      </c>
    </row>
    <row r="12" spans="1:3" ht="15">
      <c r="A12" s="121" t="s">
        <v>1209</v>
      </c>
      <c r="B12" s="121" t="s">
        <v>1209</v>
      </c>
      <c r="C12" s="34">
        <v>2</v>
      </c>
    </row>
    <row r="13" spans="1:3" ht="15">
      <c r="A13" s="121" t="s">
        <v>1210</v>
      </c>
      <c r="B13" s="121" t="s">
        <v>1210</v>
      </c>
      <c r="C1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1888</v>
      </c>
      <c r="B1" s="13" t="s">
        <v>17</v>
      </c>
    </row>
    <row r="2" spans="1:2" ht="15">
      <c r="A2" s="78" t="s">
        <v>1889</v>
      </c>
      <c r="B2" s="78" t="s">
        <v>1895</v>
      </c>
    </row>
    <row r="3" spans="1:2" ht="15">
      <c r="A3" s="78" t="s">
        <v>1890</v>
      </c>
      <c r="B3" s="78" t="s">
        <v>1896</v>
      </c>
    </row>
    <row r="4" spans="1:2" ht="15">
      <c r="A4" s="78" t="s">
        <v>1891</v>
      </c>
      <c r="B4" s="78" t="s">
        <v>1897</v>
      </c>
    </row>
    <row r="5" spans="1:2" ht="15">
      <c r="A5" s="78" t="s">
        <v>1892</v>
      </c>
      <c r="B5" s="78" t="s">
        <v>1898</v>
      </c>
    </row>
    <row r="6" spans="1:2" ht="15">
      <c r="A6" s="78" t="s">
        <v>1893</v>
      </c>
      <c r="B6" s="78" t="s">
        <v>1899</v>
      </c>
    </row>
    <row r="7" spans="1:2" ht="15">
      <c r="A7" s="78" t="s">
        <v>1894</v>
      </c>
      <c r="B7" s="78" t="s">
        <v>1896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1199</v>
      </c>
      <c r="BB2" s="13" t="s">
        <v>1223</v>
      </c>
      <c r="BC2" s="13" t="s">
        <v>1224</v>
      </c>
      <c r="BD2" s="119" t="s">
        <v>1869</v>
      </c>
      <c r="BE2" s="119" t="s">
        <v>1870</v>
      </c>
      <c r="BF2" s="119" t="s">
        <v>1871</v>
      </c>
      <c r="BG2" s="119" t="s">
        <v>1872</v>
      </c>
      <c r="BH2" s="119" t="s">
        <v>1873</v>
      </c>
      <c r="BI2" s="119" t="s">
        <v>1874</v>
      </c>
      <c r="BJ2" s="119" t="s">
        <v>1875</v>
      </c>
      <c r="BK2" s="119" t="s">
        <v>1876</v>
      </c>
      <c r="BL2" s="119" t="s">
        <v>1877</v>
      </c>
    </row>
    <row r="3" spans="1:64" ht="15" customHeight="1">
      <c r="A3" s="64" t="s">
        <v>212</v>
      </c>
      <c r="B3" s="64" t="s">
        <v>212</v>
      </c>
      <c r="C3" s="65"/>
      <c r="D3" s="66"/>
      <c r="E3" s="67"/>
      <c r="F3" s="68"/>
      <c r="G3" s="65"/>
      <c r="H3" s="69"/>
      <c r="I3" s="70"/>
      <c r="J3" s="70"/>
      <c r="K3" s="34" t="s">
        <v>65</v>
      </c>
      <c r="L3" s="71">
        <v>3</v>
      </c>
      <c r="M3" s="71"/>
      <c r="N3" s="72"/>
      <c r="O3" s="78" t="s">
        <v>176</v>
      </c>
      <c r="P3" s="80">
        <v>43685.750613425924</v>
      </c>
      <c r="Q3" s="78" t="s">
        <v>267</v>
      </c>
      <c r="R3" s="83" t="s">
        <v>366</v>
      </c>
      <c r="S3" s="78" t="s">
        <v>439</v>
      </c>
      <c r="T3" s="78" t="s">
        <v>453</v>
      </c>
      <c r="U3" s="83" t="s">
        <v>489</v>
      </c>
      <c r="V3" s="83" t="s">
        <v>489</v>
      </c>
      <c r="W3" s="80">
        <v>43685.750613425924</v>
      </c>
      <c r="X3" s="83" t="s">
        <v>537</v>
      </c>
      <c r="Y3" s="78"/>
      <c r="Z3" s="78"/>
      <c r="AA3" s="85" t="s">
        <v>644</v>
      </c>
      <c r="AB3" s="78"/>
      <c r="AC3" s="78" t="b">
        <v>0</v>
      </c>
      <c r="AD3" s="78">
        <v>3</v>
      </c>
      <c r="AE3" s="85" t="s">
        <v>751</v>
      </c>
      <c r="AF3" s="78" t="b">
        <v>0</v>
      </c>
      <c r="AG3" s="78" t="s">
        <v>752</v>
      </c>
      <c r="AH3" s="78"/>
      <c r="AI3" s="85" t="s">
        <v>751</v>
      </c>
      <c r="AJ3" s="78" t="b">
        <v>0</v>
      </c>
      <c r="AK3" s="78">
        <v>0</v>
      </c>
      <c r="AL3" s="85" t="s">
        <v>751</v>
      </c>
      <c r="AM3" s="78" t="s">
        <v>757</v>
      </c>
      <c r="AN3" s="78" t="b">
        <v>0</v>
      </c>
      <c r="AO3" s="85" t="s">
        <v>644</v>
      </c>
      <c r="AP3" s="78" t="s">
        <v>176</v>
      </c>
      <c r="AQ3" s="78">
        <v>0</v>
      </c>
      <c r="AR3" s="78">
        <v>0</v>
      </c>
      <c r="AS3" s="78"/>
      <c r="AT3" s="78"/>
      <c r="AU3" s="78"/>
      <c r="AV3" s="78"/>
      <c r="AW3" s="78"/>
      <c r="AX3" s="78"/>
      <c r="AY3" s="78"/>
      <c r="AZ3" s="78"/>
      <c r="BA3">
        <v>1</v>
      </c>
      <c r="BB3" s="78" t="str">
        <f>REPLACE(INDEX(GroupVertices[Group],MATCH(Edges25[[#This Row],[Vertex 1]],GroupVertices[Vertex],0)),1,1,"")</f>
        <v>6</v>
      </c>
      <c r="BC3" s="78" t="str">
        <f>REPLACE(INDEX(GroupVertices[Group],MATCH(Edges25[[#This Row],[Vertex 2]],GroupVertices[Vertex],0)),1,1,"")</f>
        <v>6</v>
      </c>
      <c r="BD3" s="48">
        <v>3</v>
      </c>
      <c r="BE3" s="49">
        <v>9.67741935483871</v>
      </c>
      <c r="BF3" s="48">
        <v>0</v>
      </c>
      <c r="BG3" s="49">
        <v>0</v>
      </c>
      <c r="BH3" s="48">
        <v>0</v>
      </c>
      <c r="BI3" s="49">
        <v>0</v>
      </c>
      <c r="BJ3" s="48">
        <v>28</v>
      </c>
      <c r="BK3" s="49">
        <v>90.3225806451613</v>
      </c>
      <c r="BL3" s="48">
        <v>31</v>
      </c>
    </row>
    <row r="4" spans="1:64" ht="15" customHeight="1">
      <c r="A4" s="64" t="s">
        <v>213</v>
      </c>
      <c r="B4" s="64" t="s">
        <v>213</v>
      </c>
      <c r="C4" s="65"/>
      <c r="D4" s="66"/>
      <c r="E4" s="67"/>
      <c r="F4" s="68"/>
      <c r="G4" s="65"/>
      <c r="H4" s="69"/>
      <c r="I4" s="70"/>
      <c r="J4" s="70"/>
      <c r="K4" s="34" t="s">
        <v>65</v>
      </c>
      <c r="L4" s="77">
        <v>4</v>
      </c>
      <c r="M4" s="77"/>
      <c r="N4" s="72"/>
      <c r="O4" s="79" t="s">
        <v>176</v>
      </c>
      <c r="P4" s="81">
        <v>43686.18402777778</v>
      </c>
      <c r="Q4" s="79" t="s">
        <v>268</v>
      </c>
      <c r="R4" s="84" t="s">
        <v>367</v>
      </c>
      <c r="S4" s="79" t="s">
        <v>440</v>
      </c>
      <c r="T4" s="79" t="s">
        <v>454</v>
      </c>
      <c r="U4" s="79"/>
      <c r="V4" s="84" t="s">
        <v>504</v>
      </c>
      <c r="W4" s="81">
        <v>43686.18402777778</v>
      </c>
      <c r="X4" s="84" t="s">
        <v>538</v>
      </c>
      <c r="Y4" s="79"/>
      <c r="Z4" s="79"/>
      <c r="AA4" s="82" t="s">
        <v>645</v>
      </c>
      <c r="AB4" s="79"/>
      <c r="AC4" s="79" t="b">
        <v>0</v>
      </c>
      <c r="AD4" s="79">
        <v>0</v>
      </c>
      <c r="AE4" s="82" t="s">
        <v>751</v>
      </c>
      <c r="AF4" s="79" t="b">
        <v>0</v>
      </c>
      <c r="AG4" s="79" t="s">
        <v>752</v>
      </c>
      <c r="AH4" s="79"/>
      <c r="AI4" s="82" t="s">
        <v>751</v>
      </c>
      <c r="AJ4" s="79" t="b">
        <v>0</v>
      </c>
      <c r="AK4" s="79">
        <v>0</v>
      </c>
      <c r="AL4" s="82" t="s">
        <v>751</v>
      </c>
      <c r="AM4" s="79" t="s">
        <v>758</v>
      </c>
      <c r="AN4" s="79" t="b">
        <v>0</v>
      </c>
      <c r="AO4" s="82" t="s">
        <v>645</v>
      </c>
      <c r="AP4" s="79" t="s">
        <v>176</v>
      </c>
      <c r="AQ4" s="79">
        <v>0</v>
      </c>
      <c r="AR4" s="79">
        <v>0</v>
      </c>
      <c r="AS4" s="79"/>
      <c r="AT4" s="79"/>
      <c r="AU4" s="79"/>
      <c r="AV4" s="79"/>
      <c r="AW4" s="79"/>
      <c r="AX4" s="79"/>
      <c r="AY4" s="79"/>
      <c r="AZ4" s="79"/>
      <c r="BA4">
        <v>1</v>
      </c>
      <c r="BB4" s="78" t="str">
        <f>REPLACE(INDEX(GroupVertices[Group],MATCH(Edges25[[#This Row],[Vertex 1]],GroupVertices[Vertex],0)),1,1,"")</f>
        <v>6</v>
      </c>
      <c r="BC4" s="78" t="str">
        <f>REPLACE(INDEX(GroupVertices[Group],MATCH(Edges25[[#This Row],[Vertex 2]],GroupVertices[Vertex],0)),1,1,"")</f>
        <v>6</v>
      </c>
      <c r="BD4" s="48">
        <v>2</v>
      </c>
      <c r="BE4" s="49">
        <v>4.3478260869565215</v>
      </c>
      <c r="BF4" s="48">
        <v>0</v>
      </c>
      <c r="BG4" s="49">
        <v>0</v>
      </c>
      <c r="BH4" s="48">
        <v>0</v>
      </c>
      <c r="BI4" s="49">
        <v>0</v>
      </c>
      <c r="BJ4" s="48">
        <v>44</v>
      </c>
      <c r="BK4" s="49">
        <v>95.65217391304348</v>
      </c>
      <c r="BL4" s="48">
        <v>46</v>
      </c>
    </row>
    <row r="5" spans="1:64" ht="15">
      <c r="A5" s="64" t="s">
        <v>214</v>
      </c>
      <c r="B5" s="64" t="s">
        <v>235</v>
      </c>
      <c r="C5" s="65"/>
      <c r="D5" s="66"/>
      <c r="E5" s="67"/>
      <c r="F5" s="68"/>
      <c r="G5" s="65"/>
      <c r="H5" s="69"/>
      <c r="I5" s="70"/>
      <c r="J5" s="70"/>
      <c r="K5" s="34" t="s">
        <v>65</v>
      </c>
      <c r="L5" s="77">
        <v>5</v>
      </c>
      <c r="M5" s="77"/>
      <c r="N5" s="72"/>
      <c r="O5" s="79" t="s">
        <v>266</v>
      </c>
      <c r="P5" s="81">
        <v>43686.55181712963</v>
      </c>
      <c r="Q5" s="79" t="s">
        <v>269</v>
      </c>
      <c r="R5" s="79"/>
      <c r="S5" s="79"/>
      <c r="T5" s="79"/>
      <c r="U5" s="79"/>
      <c r="V5" s="84" t="s">
        <v>505</v>
      </c>
      <c r="W5" s="81">
        <v>43686.55181712963</v>
      </c>
      <c r="X5" s="84" t="s">
        <v>539</v>
      </c>
      <c r="Y5" s="79"/>
      <c r="Z5" s="79"/>
      <c r="AA5" s="82" t="s">
        <v>646</v>
      </c>
      <c r="AB5" s="79"/>
      <c r="AC5" s="79" t="b">
        <v>0</v>
      </c>
      <c r="AD5" s="79">
        <v>0</v>
      </c>
      <c r="AE5" s="82" t="s">
        <v>751</v>
      </c>
      <c r="AF5" s="79" t="b">
        <v>0</v>
      </c>
      <c r="AG5" s="79" t="s">
        <v>752</v>
      </c>
      <c r="AH5" s="79"/>
      <c r="AI5" s="82" t="s">
        <v>751</v>
      </c>
      <c r="AJ5" s="79" t="b">
        <v>0</v>
      </c>
      <c r="AK5" s="79">
        <v>5</v>
      </c>
      <c r="AL5" s="82" t="s">
        <v>670</v>
      </c>
      <c r="AM5" s="79" t="s">
        <v>759</v>
      </c>
      <c r="AN5" s="79" t="b">
        <v>0</v>
      </c>
      <c r="AO5" s="82" t="s">
        <v>670</v>
      </c>
      <c r="AP5" s="79" t="s">
        <v>176</v>
      </c>
      <c r="AQ5" s="79">
        <v>0</v>
      </c>
      <c r="AR5" s="79">
        <v>0</v>
      </c>
      <c r="AS5" s="79"/>
      <c r="AT5" s="79"/>
      <c r="AU5" s="79"/>
      <c r="AV5" s="79"/>
      <c r="AW5" s="79"/>
      <c r="AX5" s="79"/>
      <c r="AY5" s="79"/>
      <c r="AZ5" s="79"/>
      <c r="BA5">
        <v>1</v>
      </c>
      <c r="BB5" s="78" t="str">
        <f>REPLACE(INDEX(GroupVertices[Group],MATCH(Edges25[[#This Row],[Vertex 1]],GroupVertices[Vertex],0)),1,1,"")</f>
        <v>5</v>
      </c>
      <c r="BC5" s="78" t="str">
        <f>REPLACE(INDEX(GroupVertices[Group],MATCH(Edges25[[#This Row],[Vertex 2]],GroupVertices[Vertex],0)),1,1,"")</f>
        <v>5</v>
      </c>
      <c r="BD5" s="48">
        <v>1</v>
      </c>
      <c r="BE5" s="49">
        <v>4.761904761904762</v>
      </c>
      <c r="BF5" s="48">
        <v>0</v>
      </c>
      <c r="BG5" s="49">
        <v>0</v>
      </c>
      <c r="BH5" s="48">
        <v>0</v>
      </c>
      <c r="BI5" s="49">
        <v>0</v>
      </c>
      <c r="BJ5" s="48">
        <v>20</v>
      </c>
      <c r="BK5" s="49">
        <v>95.23809523809524</v>
      </c>
      <c r="BL5" s="48">
        <v>21</v>
      </c>
    </row>
    <row r="6" spans="1:64" ht="15">
      <c r="A6" s="64" t="s">
        <v>215</v>
      </c>
      <c r="B6" s="64" t="s">
        <v>248</v>
      </c>
      <c r="C6" s="65"/>
      <c r="D6" s="66"/>
      <c r="E6" s="67"/>
      <c r="F6" s="68"/>
      <c r="G6" s="65"/>
      <c r="H6" s="69"/>
      <c r="I6" s="70"/>
      <c r="J6" s="70"/>
      <c r="K6" s="34" t="s">
        <v>65</v>
      </c>
      <c r="L6" s="77">
        <v>6</v>
      </c>
      <c r="M6" s="77"/>
      <c r="N6" s="72"/>
      <c r="O6" s="79" t="s">
        <v>266</v>
      </c>
      <c r="P6" s="81">
        <v>43688.22185185185</v>
      </c>
      <c r="Q6" s="79" t="s">
        <v>270</v>
      </c>
      <c r="R6" s="84" t="s">
        <v>368</v>
      </c>
      <c r="S6" s="79" t="s">
        <v>441</v>
      </c>
      <c r="T6" s="79" t="s">
        <v>455</v>
      </c>
      <c r="U6" s="79"/>
      <c r="V6" s="84" t="s">
        <v>506</v>
      </c>
      <c r="W6" s="81">
        <v>43688.22185185185</v>
      </c>
      <c r="X6" s="84" t="s">
        <v>540</v>
      </c>
      <c r="Y6" s="79"/>
      <c r="Z6" s="79"/>
      <c r="AA6" s="82" t="s">
        <v>647</v>
      </c>
      <c r="AB6" s="79"/>
      <c r="AC6" s="79" t="b">
        <v>0</v>
      </c>
      <c r="AD6" s="79">
        <v>0</v>
      </c>
      <c r="AE6" s="82" t="s">
        <v>751</v>
      </c>
      <c r="AF6" s="79" t="b">
        <v>0</v>
      </c>
      <c r="AG6" s="79" t="s">
        <v>752</v>
      </c>
      <c r="AH6" s="79"/>
      <c r="AI6" s="82" t="s">
        <v>751</v>
      </c>
      <c r="AJ6" s="79" t="b">
        <v>0</v>
      </c>
      <c r="AK6" s="79">
        <v>1</v>
      </c>
      <c r="AL6" s="82" t="s">
        <v>707</v>
      </c>
      <c r="AM6" s="79" t="s">
        <v>760</v>
      </c>
      <c r="AN6" s="79" t="b">
        <v>0</v>
      </c>
      <c r="AO6" s="82" t="s">
        <v>707</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8.333333333333334</v>
      </c>
      <c r="BF6" s="48">
        <v>0</v>
      </c>
      <c r="BG6" s="49">
        <v>0</v>
      </c>
      <c r="BH6" s="48">
        <v>0</v>
      </c>
      <c r="BI6" s="49">
        <v>0</v>
      </c>
      <c r="BJ6" s="48">
        <v>11</v>
      </c>
      <c r="BK6" s="49">
        <v>91.66666666666667</v>
      </c>
      <c r="BL6" s="48">
        <v>12</v>
      </c>
    </row>
    <row r="7" spans="1:64" ht="15">
      <c r="A7" s="64" t="s">
        <v>216</v>
      </c>
      <c r="B7" s="64" t="s">
        <v>248</v>
      </c>
      <c r="C7" s="65"/>
      <c r="D7" s="66"/>
      <c r="E7" s="67"/>
      <c r="F7" s="68"/>
      <c r="G7" s="65"/>
      <c r="H7" s="69"/>
      <c r="I7" s="70"/>
      <c r="J7" s="70"/>
      <c r="K7" s="34" t="s">
        <v>65</v>
      </c>
      <c r="L7" s="77">
        <v>7</v>
      </c>
      <c r="M7" s="77"/>
      <c r="N7" s="72"/>
      <c r="O7" s="79" t="s">
        <v>266</v>
      </c>
      <c r="P7" s="81">
        <v>43689.131157407406</v>
      </c>
      <c r="Q7" s="79" t="s">
        <v>271</v>
      </c>
      <c r="R7" s="84" t="s">
        <v>369</v>
      </c>
      <c r="S7" s="79" t="s">
        <v>441</v>
      </c>
      <c r="T7" s="79" t="s">
        <v>455</v>
      </c>
      <c r="U7" s="79"/>
      <c r="V7" s="84" t="s">
        <v>507</v>
      </c>
      <c r="W7" s="81">
        <v>43689.131157407406</v>
      </c>
      <c r="X7" s="84" t="s">
        <v>541</v>
      </c>
      <c r="Y7" s="79"/>
      <c r="Z7" s="79"/>
      <c r="AA7" s="82" t="s">
        <v>648</v>
      </c>
      <c r="AB7" s="79"/>
      <c r="AC7" s="79" t="b">
        <v>0</v>
      </c>
      <c r="AD7" s="79">
        <v>0</v>
      </c>
      <c r="AE7" s="82" t="s">
        <v>751</v>
      </c>
      <c r="AF7" s="79" t="b">
        <v>0</v>
      </c>
      <c r="AG7" s="79" t="s">
        <v>752</v>
      </c>
      <c r="AH7" s="79"/>
      <c r="AI7" s="82" t="s">
        <v>751</v>
      </c>
      <c r="AJ7" s="79" t="b">
        <v>0</v>
      </c>
      <c r="AK7" s="79">
        <v>1</v>
      </c>
      <c r="AL7" s="82" t="s">
        <v>710</v>
      </c>
      <c r="AM7" s="79" t="s">
        <v>761</v>
      </c>
      <c r="AN7" s="79" t="b">
        <v>0</v>
      </c>
      <c r="AO7" s="82" t="s">
        <v>710</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7.6923076923076925</v>
      </c>
      <c r="BF7" s="48">
        <v>0</v>
      </c>
      <c r="BG7" s="49">
        <v>0</v>
      </c>
      <c r="BH7" s="48">
        <v>0</v>
      </c>
      <c r="BI7" s="49">
        <v>0</v>
      </c>
      <c r="BJ7" s="48">
        <v>12</v>
      </c>
      <c r="BK7" s="49">
        <v>92.3076923076923</v>
      </c>
      <c r="BL7" s="48">
        <v>13</v>
      </c>
    </row>
    <row r="8" spans="1:64" ht="15">
      <c r="A8" s="64" t="s">
        <v>217</v>
      </c>
      <c r="B8" s="64" t="s">
        <v>248</v>
      </c>
      <c r="C8" s="65"/>
      <c r="D8" s="66"/>
      <c r="E8" s="67"/>
      <c r="F8" s="68"/>
      <c r="G8" s="65"/>
      <c r="H8" s="69"/>
      <c r="I8" s="70"/>
      <c r="J8" s="70"/>
      <c r="K8" s="34" t="s">
        <v>65</v>
      </c>
      <c r="L8" s="77">
        <v>8</v>
      </c>
      <c r="M8" s="77"/>
      <c r="N8" s="72"/>
      <c r="O8" s="79" t="s">
        <v>266</v>
      </c>
      <c r="P8" s="81">
        <v>43689.36133101852</v>
      </c>
      <c r="Q8" s="79" t="s">
        <v>270</v>
      </c>
      <c r="R8" s="84" t="s">
        <v>368</v>
      </c>
      <c r="S8" s="79" t="s">
        <v>441</v>
      </c>
      <c r="T8" s="79" t="s">
        <v>455</v>
      </c>
      <c r="U8" s="79"/>
      <c r="V8" s="84" t="s">
        <v>508</v>
      </c>
      <c r="W8" s="81">
        <v>43689.36133101852</v>
      </c>
      <c r="X8" s="84" t="s">
        <v>542</v>
      </c>
      <c r="Y8" s="79"/>
      <c r="Z8" s="79"/>
      <c r="AA8" s="82" t="s">
        <v>649</v>
      </c>
      <c r="AB8" s="79"/>
      <c r="AC8" s="79" t="b">
        <v>0</v>
      </c>
      <c r="AD8" s="79">
        <v>0</v>
      </c>
      <c r="AE8" s="82" t="s">
        <v>751</v>
      </c>
      <c r="AF8" s="79" t="b">
        <v>0</v>
      </c>
      <c r="AG8" s="79" t="s">
        <v>752</v>
      </c>
      <c r="AH8" s="79"/>
      <c r="AI8" s="82" t="s">
        <v>751</v>
      </c>
      <c r="AJ8" s="79" t="b">
        <v>0</v>
      </c>
      <c r="AK8" s="79">
        <v>2</v>
      </c>
      <c r="AL8" s="82" t="s">
        <v>707</v>
      </c>
      <c r="AM8" s="79" t="s">
        <v>762</v>
      </c>
      <c r="AN8" s="79" t="b">
        <v>0</v>
      </c>
      <c r="AO8" s="82" t="s">
        <v>707</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8.333333333333334</v>
      </c>
      <c r="BF8" s="48">
        <v>0</v>
      </c>
      <c r="BG8" s="49">
        <v>0</v>
      </c>
      <c r="BH8" s="48">
        <v>0</v>
      </c>
      <c r="BI8" s="49">
        <v>0</v>
      </c>
      <c r="BJ8" s="48">
        <v>11</v>
      </c>
      <c r="BK8" s="49">
        <v>91.66666666666667</v>
      </c>
      <c r="BL8" s="48">
        <v>12</v>
      </c>
    </row>
    <row r="9" spans="1:64" ht="15">
      <c r="A9" s="64" t="s">
        <v>218</v>
      </c>
      <c r="B9" s="64" t="s">
        <v>218</v>
      </c>
      <c r="C9" s="65"/>
      <c r="D9" s="66"/>
      <c r="E9" s="67"/>
      <c r="F9" s="68"/>
      <c r="G9" s="65"/>
      <c r="H9" s="69"/>
      <c r="I9" s="70"/>
      <c r="J9" s="70"/>
      <c r="K9" s="34" t="s">
        <v>65</v>
      </c>
      <c r="L9" s="77">
        <v>9</v>
      </c>
      <c r="M9" s="77"/>
      <c r="N9" s="72"/>
      <c r="O9" s="79" t="s">
        <v>176</v>
      </c>
      <c r="P9" s="81">
        <v>43690.73732638889</v>
      </c>
      <c r="Q9" s="79" t="s">
        <v>272</v>
      </c>
      <c r="R9" s="84" t="s">
        <v>370</v>
      </c>
      <c r="S9" s="79" t="s">
        <v>442</v>
      </c>
      <c r="T9" s="79" t="s">
        <v>456</v>
      </c>
      <c r="U9" s="79"/>
      <c r="V9" s="84" t="s">
        <v>509</v>
      </c>
      <c r="W9" s="81">
        <v>43690.73732638889</v>
      </c>
      <c r="X9" s="84" t="s">
        <v>543</v>
      </c>
      <c r="Y9" s="79"/>
      <c r="Z9" s="79"/>
      <c r="AA9" s="82" t="s">
        <v>650</v>
      </c>
      <c r="AB9" s="79"/>
      <c r="AC9" s="79" t="b">
        <v>0</v>
      </c>
      <c r="AD9" s="79">
        <v>0</v>
      </c>
      <c r="AE9" s="82" t="s">
        <v>751</v>
      </c>
      <c r="AF9" s="79" t="b">
        <v>1</v>
      </c>
      <c r="AG9" s="79" t="s">
        <v>752</v>
      </c>
      <c r="AH9" s="79"/>
      <c r="AI9" s="82" t="s">
        <v>756</v>
      </c>
      <c r="AJ9" s="79" t="b">
        <v>0</v>
      </c>
      <c r="AK9" s="79">
        <v>0</v>
      </c>
      <c r="AL9" s="82" t="s">
        <v>751</v>
      </c>
      <c r="AM9" s="79" t="s">
        <v>758</v>
      </c>
      <c r="AN9" s="79" t="b">
        <v>0</v>
      </c>
      <c r="AO9" s="82" t="s">
        <v>650</v>
      </c>
      <c r="AP9" s="79" t="s">
        <v>176</v>
      </c>
      <c r="AQ9" s="79">
        <v>0</v>
      </c>
      <c r="AR9" s="79">
        <v>0</v>
      </c>
      <c r="AS9" s="79"/>
      <c r="AT9" s="79"/>
      <c r="AU9" s="79"/>
      <c r="AV9" s="79"/>
      <c r="AW9" s="79"/>
      <c r="AX9" s="79"/>
      <c r="AY9" s="79"/>
      <c r="AZ9" s="79"/>
      <c r="BA9">
        <v>1</v>
      </c>
      <c r="BB9" s="78" t="str">
        <f>REPLACE(INDEX(GroupVertices[Group],MATCH(Edges25[[#This Row],[Vertex 1]],GroupVertices[Vertex],0)),1,1,"")</f>
        <v>11</v>
      </c>
      <c r="BC9" s="78" t="str">
        <f>REPLACE(INDEX(GroupVertices[Group],MATCH(Edges25[[#This Row],[Vertex 2]],GroupVertices[Vertex],0)),1,1,"")</f>
        <v>11</v>
      </c>
      <c r="BD9" s="48">
        <v>0</v>
      </c>
      <c r="BE9" s="49">
        <v>0</v>
      </c>
      <c r="BF9" s="48">
        <v>0</v>
      </c>
      <c r="BG9" s="49">
        <v>0</v>
      </c>
      <c r="BH9" s="48">
        <v>0</v>
      </c>
      <c r="BI9" s="49">
        <v>0</v>
      </c>
      <c r="BJ9" s="48">
        <v>19</v>
      </c>
      <c r="BK9" s="49">
        <v>100</v>
      </c>
      <c r="BL9" s="48">
        <v>19</v>
      </c>
    </row>
    <row r="10" spans="1:64" ht="15">
      <c r="A10" s="64" t="s">
        <v>219</v>
      </c>
      <c r="B10" s="64" t="s">
        <v>218</v>
      </c>
      <c r="C10" s="65"/>
      <c r="D10" s="66"/>
      <c r="E10" s="67"/>
      <c r="F10" s="68"/>
      <c r="G10" s="65"/>
      <c r="H10" s="69"/>
      <c r="I10" s="70"/>
      <c r="J10" s="70"/>
      <c r="K10" s="34" t="s">
        <v>65</v>
      </c>
      <c r="L10" s="77">
        <v>10</v>
      </c>
      <c r="M10" s="77"/>
      <c r="N10" s="72"/>
      <c r="O10" s="79" t="s">
        <v>266</v>
      </c>
      <c r="P10" s="81">
        <v>43690.757789351854</v>
      </c>
      <c r="Q10" s="79" t="s">
        <v>273</v>
      </c>
      <c r="R10" s="84" t="s">
        <v>370</v>
      </c>
      <c r="S10" s="79" t="s">
        <v>442</v>
      </c>
      <c r="T10" s="79" t="s">
        <v>456</v>
      </c>
      <c r="U10" s="79"/>
      <c r="V10" s="84" t="s">
        <v>510</v>
      </c>
      <c r="W10" s="81">
        <v>43690.757789351854</v>
      </c>
      <c r="X10" s="84" t="s">
        <v>544</v>
      </c>
      <c r="Y10" s="79"/>
      <c r="Z10" s="79"/>
      <c r="AA10" s="82" t="s">
        <v>651</v>
      </c>
      <c r="AB10" s="79"/>
      <c r="AC10" s="79" t="b">
        <v>0</v>
      </c>
      <c r="AD10" s="79">
        <v>0</v>
      </c>
      <c r="AE10" s="82" t="s">
        <v>751</v>
      </c>
      <c r="AF10" s="79" t="b">
        <v>1</v>
      </c>
      <c r="AG10" s="79" t="s">
        <v>752</v>
      </c>
      <c r="AH10" s="79"/>
      <c r="AI10" s="82" t="s">
        <v>756</v>
      </c>
      <c r="AJ10" s="79" t="b">
        <v>0</v>
      </c>
      <c r="AK10" s="79">
        <v>0</v>
      </c>
      <c r="AL10" s="82" t="s">
        <v>751</v>
      </c>
      <c r="AM10" s="79" t="s">
        <v>759</v>
      </c>
      <c r="AN10" s="79" t="b">
        <v>0</v>
      </c>
      <c r="AO10" s="82" t="s">
        <v>651</v>
      </c>
      <c r="AP10" s="79" t="s">
        <v>176</v>
      </c>
      <c r="AQ10" s="79">
        <v>0</v>
      </c>
      <c r="AR10" s="79">
        <v>0</v>
      </c>
      <c r="AS10" s="79"/>
      <c r="AT10" s="79"/>
      <c r="AU10" s="79"/>
      <c r="AV10" s="79"/>
      <c r="AW10" s="79"/>
      <c r="AX10" s="79"/>
      <c r="AY10" s="79"/>
      <c r="AZ10" s="79"/>
      <c r="BA10">
        <v>1</v>
      </c>
      <c r="BB10" s="78" t="str">
        <f>REPLACE(INDEX(GroupVertices[Group],MATCH(Edges25[[#This Row],[Vertex 1]],GroupVertices[Vertex],0)),1,1,"")</f>
        <v>11</v>
      </c>
      <c r="BC10" s="78" t="str">
        <f>REPLACE(INDEX(GroupVertices[Group],MATCH(Edges25[[#This Row],[Vertex 2]],GroupVertices[Vertex],0)),1,1,"")</f>
        <v>11</v>
      </c>
      <c r="BD10" s="48">
        <v>0</v>
      </c>
      <c r="BE10" s="49">
        <v>0</v>
      </c>
      <c r="BF10" s="48">
        <v>0</v>
      </c>
      <c r="BG10" s="49">
        <v>0</v>
      </c>
      <c r="BH10" s="48">
        <v>0</v>
      </c>
      <c r="BI10" s="49">
        <v>0</v>
      </c>
      <c r="BJ10" s="48">
        <v>21</v>
      </c>
      <c r="BK10" s="49">
        <v>100</v>
      </c>
      <c r="BL10" s="48">
        <v>21</v>
      </c>
    </row>
    <row r="11" spans="1:64" ht="15">
      <c r="A11" s="64" t="s">
        <v>220</v>
      </c>
      <c r="B11" s="64" t="s">
        <v>252</v>
      </c>
      <c r="C11" s="65"/>
      <c r="D11" s="66"/>
      <c r="E11" s="67"/>
      <c r="F11" s="68"/>
      <c r="G11" s="65"/>
      <c r="H11" s="69"/>
      <c r="I11" s="70"/>
      <c r="J11" s="70"/>
      <c r="K11" s="34" t="s">
        <v>65</v>
      </c>
      <c r="L11" s="77">
        <v>11</v>
      </c>
      <c r="M11" s="77"/>
      <c r="N11" s="72"/>
      <c r="O11" s="79" t="s">
        <v>266</v>
      </c>
      <c r="P11" s="81">
        <v>43690.789131944446</v>
      </c>
      <c r="Q11" s="79" t="s">
        <v>274</v>
      </c>
      <c r="R11" s="84" t="s">
        <v>371</v>
      </c>
      <c r="S11" s="79" t="s">
        <v>443</v>
      </c>
      <c r="T11" s="79" t="s">
        <v>457</v>
      </c>
      <c r="U11" s="84" t="s">
        <v>490</v>
      </c>
      <c r="V11" s="84" t="s">
        <v>490</v>
      </c>
      <c r="W11" s="81">
        <v>43690.789131944446</v>
      </c>
      <c r="X11" s="84" t="s">
        <v>545</v>
      </c>
      <c r="Y11" s="79"/>
      <c r="Z11" s="79"/>
      <c r="AA11" s="82" t="s">
        <v>652</v>
      </c>
      <c r="AB11" s="79"/>
      <c r="AC11" s="79" t="b">
        <v>0</v>
      </c>
      <c r="AD11" s="79">
        <v>2</v>
      </c>
      <c r="AE11" s="82" t="s">
        <v>751</v>
      </c>
      <c r="AF11" s="79" t="b">
        <v>0</v>
      </c>
      <c r="AG11" s="79" t="s">
        <v>752</v>
      </c>
      <c r="AH11" s="79"/>
      <c r="AI11" s="82" t="s">
        <v>751</v>
      </c>
      <c r="AJ11" s="79" t="b">
        <v>0</v>
      </c>
      <c r="AK11" s="79">
        <v>3</v>
      </c>
      <c r="AL11" s="82" t="s">
        <v>751</v>
      </c>
      <c r="AM11" s="79" t="s">
        <v>759</v>
      </c>
      <c r="AN11" s="79" t="b">
        <v>0</v>
      </c>
      <c r="AO11" s="82" t="s">
        <v>652</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c r="BE11" s="49"/>
      <c r="BF11" s="48"/>
      <c r="BG11" s="49"/>
      <c r="BH11" s="48"/>
      <c r="BI11" s="49"/>
      <c r="BJ11" s="48"/>
      <c r="BK11" s="49"/>
      <c r="BL11" s="48"/>
    </row>
    <row r="12" spans="1:64" ht="15">
      <c r="A12" s="64" t="s">
        <v>221</v>
      </c>
      <c r="B12" s="64" t="s">
        <v>253</v>
      </c>
      <c r="C12" s="65"/>
      <c r="D12" s="66"/>
      <c r="E12" s="67"/>
      <c r="F12" s="68"/>
      <c r="G12" s="65"/>
      <c r="H12" s="69"/>
      <c r="I12" s="70"/>
      <c r="J12" s="70"/>
      <c r="K12" s="34" t="s">
        <v>65</v>
      </c>
      <c r="L12" s="77">
        <v>12</v>
      </c>
      <c r="M12" s="77"/>
      <c r="N12" s="72"/>
      <c r="O12" s="79" t="s">
        <v>266</v>
      </c>
      <c r="P12" s="81">
        <v>43690.78991898148</v>
      </c>
      <c r="Q12" s="79" t="s">
        <v>275</v>
      </c>
      <c r="R12" s="79"/>
      <c r="S12" s="79"/>
      <c r="T12" s="79" t="s">
        <v>458</v>
      </c>
      <c r="U12" s="79"/>
      <c r="V12" s="84" t="s">
        <v>511</v>
      </c>
      <c r="W12" s="81">
        <v>43690.78991898148</v>
      </c>
      <c r="X12" s="84" t="s">
        <v>546</v>
      </c>
      <c r="Y12" s="79"/>
      <c r="Z12" s="79"/>
      <c r="AA12" s="82" t="s">
        <v>653</v>
      </c>
      <c r="AB12" s="79"/>
      <c r="AC12" s="79" t="b">
        <v>0</v>
      </c>
      <c r="AD12" s="79">
        <v>0</v>
      </c>
      <c r="AE12" s="82" t="s">
        <v>751</v>
      </c>
      <c r="AF12" s="79" t="b">
        <v>0</v>
      </c>
      <c r="AG12" s="79" t="s">
        <v>752</v>
      </c>
      <c r="AH12" s="79"/>
      <c r="AI12" s="82" t="s">
        <v>751</v>
      </c>
      <c r="AJ12" s="79" t="b">
        <v>0</v>
      </c>
      <c r="AK12" s="79">
        <v>3</v>
      </c>
      <c r="AL12" s="82" t="s">
        <v>652</v>
      </c>
      <c r="AM12" s="79" t="s">
        <v>759</v>
      </c>
      <c r="AN12" s="79" t="b">
        <v>0</v>
      </c>
      <c r="AO12" s="82" t="s">
        <v>652</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0</v>
      </c>
      <c r="BE12" s="49">
        <v>0</v>
      </c>
      <c r="BF12" s="48">
        <v>1</v>
      </c>
      <c r="BG12" s="49">
        <v>4.3478260869565215</v>
      </c>
      <c r="BH12" s="48">
        <v>0</v>
      </c>
      <c r="BI12" s="49">
        <v>0</v>
      </c>
      <c r="BJ12" s="48">
        <v>22</v>
      </c>
      <c r="BK12" s="49">
        <v>95.65217391304348</v>
      </c>
      <c r="BL12" s="48">
        <v>23</v>
      </c>
    </row>
    <row r="13" spans="1:64" ht="15">
      <c r="A13" s="64" t="s">
        <v>222</v>
      </c>
      <c r="B13" s="64" t="s">
        <v>253</v>
      </c>
      <c r="C13" s="65"/>
      <c r="D13" s="66"/>
      <c r="E13" s="67"/>
      <c r="F13" s="68"/>
      <c r="G13" s="65"/>
      <c r="H13" s="69"/>
      <c r="I13" s="70"/>
      <c r="J13" s="70"/>
      <c r="K13" s="34" t="s">
        <v>65</v>
      </c>
      <c r="L13" s="77">
        <v>14</v>
      </c>
      <c r="M13" s="77"/>
      <c r="N13" s="72"/>
      <c r="O13" s="79" t="s">
        <v>266</v>
      </c>
      <c r="P13" s="81">
        <v>43690.808483796296</v>
      </c>
      <c r="Q13" s="79" t="s">
        <v>275</v>
      </c>
      <c r="R13" s="79"/>
      <c r="S13" s="79"/>
      <c r="T13" s="79" t="s">
        <v>458</v>
      </c>
      <c r="U13" s="79"/>
      <c r="V13" s="84" t="s">
        <v>512</v>
      </c>
      <c r="W13" s="81">
        <v>43690.808483796296</v>
      </c>
      <c r="X13" s="84" t="s">
        <v>547</v>
      </c>
      <c r="Y13" s="79"/>
      <c r="Z13" s="79"/>
      <c r="AA13" s="82" t="s">
        <v>654</v>
      </c>
      <c r="AB13" s="79"/>
      <c r="AC13" s="79" t="b">
        <v>0</v>
      </c>
      <c r="AD13" s="79">
        <v>0</v>
      </c>
      <c r="AE13" s="82" t="s">
        <v>751</v>
      </c>
      <c r="AF13" s="79" t="b">
        <v>0</v>
      </c>
      <c r="AG13" s="79" t="s">
        <v>752</v>
      </c>
      <c r="AH13" s="79"/>
      <c r="AI13" s="82" t="s">
        <v>751</v>
      </c>
      <c r="AJ13" s="79" t="b">
        <v>0</v>
      </c>
      <c r="AK13" s="79">
        <v>3</v>
      </c>
      <c r="AL13" s="82" t="s">
        <v>652</v>
      </c>
      <c r="AM13" s="79" t="s">
        <v>759</v>
      </c>
      <c r="AN13" s="79" t="b">
        <v>0</v>
      </c>
      <c r="AO13" s="82" t="s">
        <v>652</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c r="BE13" s="49"/>
      <c r="BF13" s="48"/>
      <c r="BG13" s="49"/>
      <c r="BH13" s="48"/>
      <c r="BI13" s="49"/>
      <c r="BJ13" s="48"/>
      <c r="BK13" s="49"/>
      <c r="BL13" s="48"/>
    </row>
    <row r="14" spans="1:64" ht="15">
      <c r="A14" s="64" t="s">
        <v>223</v>
      </c>
      <c r="B14" s="64" t="s">
        <v>253</v>
      </c>
      <c r="C14" s="65"/>
      <c r="D14" s="66"/>
      <c r="E14" s="67"/>
      <c r="F14" s="68"/>
      <c r="G14" s="65"/>
      <c r="H14" s="69"/>
      <c r="I14" s="70"/>
      <c r="J14" s="70"/>
      <c r="K14" s="34" t="s">
        <v>65</v>
      </c>
      <c r="L14" s="77">
        <v>17</v>
      </c>
      <c r="M14" s="77"/>
      <c r="N14" s="72"/>
      <c r="O14" s="79" t="s">
        <v>266</v>
      </c>
      <c r="P14" s="81">
        <v>43691.010347222225</v>
      </c>
      <c r="Q14" s="79" t="s">
        <v>275</v>
      </c>
      <c r="R14" s="79"/>
      <c r="S14" s="79"/>
      <c r="T14" s="79" t="s">
        <v>458</v>
      </c>
      <c r="U14" s="79"/>
      <c r="V14" s="84" t="s">
        <v>513</v>
      </c>
      <c r="W14" s="81">
        <v>43691.010347222225</v>
      </c>
      <c r="X14" s="84" t="s">
        <v>548</v>
      </c>
      <c r="Y14" s="79"/>
      <c r="Z14" s="79"/>
      <c r="AA14" s="82" t="s">
        <v>655</v>
      </c>
      <c r="AB14" s="79"/>
      <c r="AC14" s="79" t="b">
        <v>0</v>
      </c>
      <c r="AD14" s="79">
        <v>0</v>
      </c>
      <c r="AE14" s="82" t="s">
        <v>751</v>
      </c>
      <c r="AF14" s="79" t="b">
        <v>0</v>
      </c>
      <c r="AG14" s="79" t="s">
        <v>752</v>
      </c>
      <c r="AH14" s="79"/>
      <c r="AI14" s="82" t="s">
        <v>751</v>
      </c>
      <c r="AJ14" s="79" t="b">
        <v>0</v>
      </c>
      <c r="AK14" s="79">
        <v>3</v>
      </c>
      <c r="AL14" s="82" t="s">
        <v>652</v>
      </c>
      <c r="AM14" s="79" t="s">
        <v>763</v>
      </c>
      <c r="AN14" s="79" t="b">
        <v>0</v>
      </c>
      <c r="AO14" s="82" t="s">
        <v>652</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c r="BE14" s="49"/>
      <c r="BF14" s="48"/>
      <c r="BG14" s="49"/>
      <c r="BH14" s="48"/>
      <c r="BI14" s="49"/>
      <c r="BJ14" s="48"/>
      <c r="BK14" s="49"/>
      <c r="BL14" s="48"/>
    </row>
    <row r="15" spans="1:64" ht="15">
      <c r="A15" s="64" t="s">
        <v>224</v>
      </c>
      <c r="B15" s="64" t="s">
        <v>254</v>
      </c>
      <c r="C15" s="65"/>
      <c r="D15" s="66"/>
      <c r="E15" s="67"/>
      <c r="F15" s="68"/>
      <c r="G15" s="65"/>
      <c r="H15" s="69"/>
      <c r="I15" s="70"/>
      <c r="J15" s="70"/>
      <c r="K15" s="34" t="s">
        <v>65</v>
      </c>
      <c r="L15" s="77">
        <v>19</v>
      </c>
      <c r="M15" s="77"/>
      <c r="N15" s="72"/>
      <c r="O15" s="79" t="s">
        <v>266</v>
      </c>
      <c r="P15" s="81">
        <v>43684.37513888889</v>
      </c>
      <c r="Q15" s="79" t="s">
        <v>276</v>
      </c>
      <c r="R15" s="84" t="s">
        <v>372</v>
      </c>
      <c r="S15" s="79" t="s">
        <v>444</v>
      </c>
      <c r="T15" s="79" t="s">
        <v>459</v>
      </c>
      <c r="U15" s="79"/>
      <c r="V15" s="84" t="s">
        <v>514</v>
      </c>
      <c r="W15" s="81">
        <v>43684.37513888889</v>
      </c>
      <c r="X15" s="84" t="s">
        <v>549</v>
      </c>
      <c r="Y15" s="79"/>
      <c r="Z15" s="79"/>
      <c r="AA15" s="82" t="s">
        <v>656</v>
      </c>
      <c r="AB15" s="79"/>
      <c r="AC15" s="79" t="b">
        <v>0</v>
      </c>
      <c r="AD15" s="79">
        <v>0</v>
      </c>
      <c r="AE15" s="82" t="s">
        <v>751</v>
      </c>
      <c r="AF15" s="79" t="b">
        <v>0</v>
      </c>
      <c r="AG15" s="79" t="s">
        <v>753</v>
      </c>
      <c r="AH15" s="79"/>
      <c r="AI15" s="82" t="s">
        <v>751</v>
      </c>
      <c r="AJ15" s="79" t="b">
        <v>0</v>
      </c>
      <c r="AK15" s="79">
        <v>1</v>
      </c>
      <c r="AL15" s="82" t="s">
        <v>751</v>
      </c>
      <c r="AM15" s="79" t="s">
        <v>764</v>
      </c>
      <c r="AN15" s="79" t="b">
        <v>0</v>
      </c>
      <c r="AO15" s="82" t="s">
        <v>656</v>
      </c>
      <c r="AP15" s="79" t="s">
        <v>773</v>
      </c>
      <c r="AQ15" s="79">
        <v>0</v>
      </c>
      <c r="AR15" s="79">
        <v>0</v>
      </c>
      <c r="AS15" s="79"/>
      <c r="AT15" s="79"/>
      <c r="AU15" s="79"/>
      <c r="AV15" s="79"/>
      <c r="AW15" s="79"/>
      <c r="AX15" s="79"/>
      <c r="AY15" s="79"/>
      <c r="AZ15" s="79"/>
      <c r="BA15">
        <v>4</v>
      </c>
      <c r="BB15" s="78" t="str">
        <f>REPLACE(INDEX(GroupVertices[Group],MATCH(Edges25[[#This Row],[Vertex 1]],GroupVertices[Vertex],0)),1,1,"")</f>
        <v>4</v>
      </c>
      <c r="BC15" s="78" t="str">
        <f>REPLACE(INDEX(GroupVertices[Group],MATCH(Edges25[[#This Row],[Vertex 2]],GroupVertices[Vertex],0)),1,1,"")</f>
        <v>4</v>
      </c>
      <c r="BD15" s="48">
        <v>0</v>
      </c>
      <c r="BE15" s="49">
        <v>0</v>
      </c>
      <c r="BF15" s="48">
        <v>1</v>
      </c>
      <c r="BG15" s="49">
        <v>5</v>
      </c>
      <c r="BH15" s="48">
        <v>0</v>
      </c>
      <c r="BI15" s="49">
        <v>0</v>
      </c>
      <c r="BJ15" s="48">
        <v>19</v>
      </c>
      <c r="BK15" s="49">
        <v>95</v>
      </c>
      <c r="BL15" s="48">
        <v>20</v>
      </c>
    </row>
    <row r="16" spans="1:64" ht="15">
      <c r="A16" s="64" t="s">
        <v>224</v>
      </c>
      <c r="B16" s="64" t="s">
        <v>254</v>
      </c>
      <c r="C16" s="65"/>
      <c r="D16" s="66"/>
      <c r="E16" s="67"/>
      <c r="F16" s="68"/>
      <c r="G16" s="65"/>
      <c r="H16" s="69"/>
      <c r="I16" s="70"/>
      <c r="J16" s="70"/>
      <c r="K16" s="34" t="s">
        <v>65</v>
      </c>
      <c r="L16" s="77">
        <v>20</v>
      </c>
      <c r="M16" s="77"/>
      <c r="N16" s="72"/>
      <c r="O16" s="79" t="s">
        <v>266</v>
      </c>
      <c r="P16" s="81">
        <v>43682.500127314815</v>
      </c>
      <c r="Q16" s="79" t="s">
        <v>277</v>
      </c>
      <c r="R16" s="84" t="s">
        <v>373</v>
      </c>
      <c r="S16" s="79" t="s">
        <v>445</v>
      </c>
      <c r="T16" s="79" t="s">
        <v>460</v>
      </c>
      <c r="U16" s="79"/>
      <c r="V16" s="84" t="s">
        <v>514</v>
      </c>
      <c r="W16" s="81">
        <v>43682.500127314815</v>
      </c>
      <c r="X16" s="84" t="s">
        <v>550</v>
      </c>
      <c r="Y16" s="79"/>
      <c r="Z16" s="79"/>
      <c r="AA16" s="82" t="s">
        <v>657</v>
      </c>
      <c r="AB16" s="79"/>
      <c r="AC16" s="79" t="b">
        <v>0</v>
      </c>
      <c r="AD16" s="79">
        <v>1</v>
      </c>
      <c r="AE16" s="82" t="s">
        <v>751</v>
      </c>
      <c r="AF16" s="79" t="b">
        <v>0</v>
      </c>
      <c r="AG16" s="79" t="s">
        <v>753</v>
      </c>
      <c r="AH16" s="79"/>
      <c r="AI16" s="82" t="s">
        <v>751</v>
      </c>
      <c r="AJ16" s="79" t="b">
        <v>0</v>
      </c>
      <c r="AK16" s="79">
        <v>1</v>
      </c>
      <c r="AL16" s="82" t="s">
        <v>751</v>
      </c>
      <c r="AM16" s="79" t="s">
        <v>764</v>
      </c>
      <c r="AN16" s="79" t="b">
        <v>0</v>
      </c>
      <c r="AO16" s="82" t="s">
        <v>657</v>
      </c>
      <c r="AP16" s="79" t="s">
        <v>773</v>
      </c>
      <c r="AQ16" s="79">
        <v>0</v>
      </c>
      <c r="AR16" s="79">
        <v>0</v>
      </c>
      <c r="AS16" s="79"/>
      <c r="AT16" s="79"/>
      <c r="AU16" s="79"/>
      <c r="AV16" s="79"/>
      <c r="AW16" s="79"/>
      <c r="AX16" s="79"/>
      <c r="AY16" s="79"/>
      <c r="AZ16" s="79"/>
      <c r="BA16">
        <v>4</v>
      </c>
      <c r="BB16" s="78" t="str">
        <f>REPLACE(INDEX(GroupVertices[Group],MATCH(Edges25[[#This Row],[Vertex 1]],GroupVertices[Vertex],0)),1,1,"")</f>
        <v>4</v>
      </c>
      <c r="BC16" s="78" t="str">
        <f>REPLACE(INDEX(GroupVertices[Group],MATCH(Edges25[[#This Row],[Vertex 2]],GroupVertices[Vertex],0)),1,1,"")</f>
        <v>4</v>
      </c>
      <c r="BD16" s="48">
        <v>2</v>
      </c>
      <c r="BE16" s="49">
        <v>9.090909090909092</v>
      </c>
      <c r="BF16" s="48">
        <v>0</v>
      </c>
      <c r="BG16" s="49">
        <v>0</v>
      </c>
      <c r="BH16" s="48">
        <v>0</v>
      </c>
      <c r="BI16" s="49">
        <v>0</v>
      </c>
      <c r="BJ16" s="48">
        <v>20</v>
      </c>
      <c r="BK16" s="49">
        <v>90.9090909090909</v>
      </c>
      <c r="BL16" s="48">
        <v>22</v>
      </c>
    </row>
    <row r="17" spans="1:64" ht="15">
      <c r="A17" s="64" t="s">
        <v>224</v>
      </c>
      <c r="B17" s="64" t="s">
        <v>254</v>
      </c>
      <c r="C17" s="65"/>
      <c r="D17" s="66"/>
      <c r="E17" s="67"/>
      <c r="F17" s="68"/>
      <c r="G17" s="65"/>
      <c r="H17" s="69"/>
      <c r="I17" s="70"/>
      <c r="J17" s="70"/>
      <c r="K17" s="34" t="s">
        <v>65</v>
      </c>
      <c r="L17" s="77">
        <v>21</v>
      </c>
      <c r="M17" s="77"/>
      <c r="N17" s="72"/>
      <c r="O17" s="79" t="s">
        <v>266</v>
      </c>
      <c r="P17" s="81">
        <v>43684.50009259259</v>
      </c>
      <c r="Q17" s="79" t="s">
        <v>278</v>
      </c>
      <c r="R17" s="84" t="s">
        <v>374</v>
      </c>
      <c r="S17" s="79" t="s">
        <v>446</v>
      </c>
      <c r="T17" s="79" t="s">
        <v>461</v>
      </c>
      <c r="U17" s="79"/>
      <c r="V17" s="84" t="s">
        <v>514</v>
      </c>
      <c r="W17" s="81">
        <v>43684.50009259259</v>
      </c>
      <c r="X17" s="84" t="s">
        <v>551</v>
      </c>
      <c r="Y17" s="79"/>
      <c r="Z17" s="79"/>
      <c r="AA17" s="82" t="s">
        <v>658</v>
      </c>
      <c r="AB17" s="79"/>
      <c r="AC17" s="79" t="b">
        <v>0</v>
      </c>
      <c r="AD17" s="79">
        <v>2</v>
      </c>
      <c r="AE17" s="82" t="s">
        <v>751</v>
      </c>
      <c r="AF17" s="79" t="b">
        <v>0</v>
      </c>
      <c r="AG17" s="79" t="s">
        <v>753</v>
      </c>
      <c r="AH17" s="79"/>
      <c r="AI17" s="82" t="s">
        <v>751</v>
      </c>
      <c r="AJ17" s="79" t="b">
        <v>0</v>
      </c>
      <c r="AK17" s="79">
        <v>2</v>
      </c>
      <c r="AL17" s="82" t="s">
        <v>751</v>
      </c>
      <c r="AM17" s="79" t="s">
        <v>764</v>
      </c>
      <c r="AN17" s="79" t="b">
        <v>0</v>
      </c>
      <c r="AO17" s="82" t="s">
        <v>658</v>
      </c>
      <c r="AP17" s="79" t="s">
        <v>773</v>
      </c>
      <c r="AQ17" s="79">
        <v>0</v>
      </c>
      <c r="AR17" s="79">
        <v>0</v>
      </c>
      <c r="AS17" s="79"/>
      <c r="AT17" s="79"/>
      <c r="AU17" s="79"/>
      <c r="AV17" s="79"/>
      <c r="AW17" s="79"/>
      <c r="AX17" s="79"/>
      <c r="AY17" s="79"/>
      <c r="AZ17" s="79"/>
      <c r="BA17">
        <v>4</v>
      </c>
      <c r="BB17" s="78" t="str">
        <f>REPLACE(INDEX(GroupVertices[Group],MATCH(Edges25[[#This Row],[Vertex 1]],GroupVertices[Vertex],0)),1,1,"")</f>
        <v>4</v>
      </c>
      <c r="BC17" s="78" t="str">
        <f>REPLACE(INDEX(GroupVertices[Group],MATCH(Edges25[[#This Row],[Vertex 2]],GroupVertices[Vertex],0)),1,1,"")</f>
        <v>4</v>
      </c>
      <c r="BD17" s="48">
        <v>0</v>
      </c>
      <c r="BE17" s="49">
        <v>0</v>
      </c>
      <c r="BF17" s="48">
        <v>0</v>
      </c>
      <c r="BG17" s="49">
        <v>0</v>
      </c>
      <c r="BH17" s="48">
        <v>0</v>
      </c>
      <c r="BI17" s="49">
        <v>0</v>
      </c>
      <c r="BJ17" s="48">
        <v>12</v>
      </c>
      <c r="BK17" s="49">
        <v>100</v>
      </c>
      <c r="BL17" s="48">
        <v>12</v>
      </c>
    </row>
    <row r="18" spans="1:64" ht="15">
      <c r="A18" s="64" t="s">
        <v>224</v>
      </c>
      <c r="B18" s="64" t="s">
        <v>254</v>
      </c>
      <c r="C18" s="65"/>
      <c r="D18" s="66"/>
      <c r="E18" s="67"/>
      <c r="F18" s="68"/>
      <c r="G18" s="65"/>
      <c r="H18" s="69"/>
      <c r="I18" s="70"/>
      <c r="J18" s="70"/>
      <c r="K18" s="34" t="s">
        <v>65</v>
      </c>
      <c r="L18" s="77">
        <v>22</v>
      </c>
      <c r="M18" s="77"/>
      <c r="N18" s="72"/>
      <c r="O18" s="79" t="s">
        <v>266</v>
      </c>
      <c r="P18" s="81">
        <v>43691.37513888889</v>
      </c>
      <c r="Q18" s="79" t="s">
        <v>279</v>
      </c>
      <c r="R18" s="84" t="s">
        <v>375</v>
      </c>
      <c r="S18" s="79" t="s">
        <v>446</v>
      </c>
      <c r="T18" s="79" t="s">
        <v>462</v>
      </c>
      <c r="U18" s="79"/>
      <c r="V18" s="84" t="s">
        <v>514</v>
      </c>
      <c r="W18" s="81">
        <v>43691.37513888889</v>
      </c>
      <c r="X18" s="84" t="s">
        <v>552</v>
      </c>
      <c r="Y18" s="79"/>
      <c r="Z18" s="79"/>
      <c r="AA18" s="82" t="s">
        <v>659</v>
      </c>
      <c r="AB18" s="79"/>
      <c r="AC18" s="79" t="b">
        <v>0</v>
      </c>
      <c r="AD18" s="79">
        <v>0</v>
      </c>
      <c r="AE18" s="82" t="s">
        <v>751</v>
      </c>
      <c r="AF18" s="79" t="b">
        <v>0</v>
      </c>
      <c r="AG18" s="79" t="s">
        <v>753</v>
      </c>
      <c r="AH18" s="79"/>
      <c r="AI18" s="82" t="s">
        <v>751</v>
      </c>
      <c r="AJ18" s="79" t="b">
        <v>0</v>
      </c>
      <c r="AK18" s="79">
        <v>0</v>
      </c>
      <c r="AL18" s="82" t="s">
        <v>751</v>
      </c>
      <c r="AM18" s="79" t="s">
        <v>764</v>
      </c>
      <c r="AN18" s="79" t="b">
        <v>0</v>
      </c>
      <c r="AO18" s="82" t="s">
        <v>659</v>
      </c>
      <c r="AP18" s="79" t="s">
        <v>176</v>
      </c>
      <c r="AQ18" s="79">
        <v>0</v>
      </c>
      <c r="AR18" s="79">
        <v>0</v>
      </c>
      <c r="AS18" s="79"/>
      <c r="AT18" s="79"/>
      <c r="AU18" s="79"/>
      <c r="AV18" s="79"/>
      <c r="AW18" s="79"/>
      <c r="AX18" s="79"/>
      <c r="AY18" s="79"/>
      <c r="AZ18" s="79"/>
      <c r="BA18">
        <v>4</v>
      </c>
      <c r="BB18" s="78" t="str">
        <f>REPLACE(INDEX(GroupVertices[Group],MATCH(Edges25[[#This Row],[Vertex 1]],GroupVertices[Vertex],0)),1,1,"")</f>
        <v>4</v>
      </c>
      <c r="BC18" s="78" t="str">
        <f>REPLACE(INDEX(GroupVertices[Group],MATCH(Edges25[[#This Row],[Vertex 2]],GroupVertices[Vertex],0)),1,1,"")</f>
        <v>4</v>
      </c>
      <c r="BD18" s="48">
        <v>0</v>
      </c>
      <c r="BE18" s="49">
        <v>0</v>
      </c>
      <c r="BF18" s="48">
        <v>0</v>
      </c>
      <c r="BG18" s="49">
        <v>0</v>
      </c>
      <c r="BH18" s="48">
        <v>0</v>
      </c>
      <c r="BI18" s="49">
        <v>0</v>
      </c>
      <c r="BJ18" s="48">
        <v>15</v>
      </c>
      <c r="BK18" s="49">
        <v>100</v>
      </c>
      <c r="BL18" s="48">
        <v>15</v>
      </c>
    </row>
    <row r="19" spans="1:64" ht="15">
      <c r="A19" s="64" t="s">
        <v>225</v>
      </c>
      <c r="B19" s="64" t="s">
        <v>235</v>
      </c>
      <c r="C19" s="65"/>
      <c r="D19" s="66"/>
      <c r="E19" s="67"/>
      <c r="F19" s="68"/>
      <c r="G19" s="65"/>
      <c r="H19" s="69"/>
      <c r="I19" s="70"/>
      <c r="J19" s="70"/>
      <c r="K19" s="34" t="s">
        <v>65</v>
      </c>
      <c r="L19" s="77">
        <v>23</v>
      </c>
      <c r="M19" s="77"/>
      <c r="N19" s="72"/>
      <c r="O19" s="79" t="s">
        <v>266</v>
      </c>
      <c r="P19" s="81">
        <v>43691.38043981481</v>
      </c>
      <c r="Q19" s="79" t="s">
        <v>280</v>
      </c>
      <c r="R19" s="79"/>
      <c r="S19" s="79"/>
      <c r="T19" s="79"/>
      <c r="U19" s="79"/>
      <c r="V19" s="84" t="s">
        <v>515</v>
      </c>
      <c r="W19" s="81">
        <v>43691.38043981481</v>
      </c>
      <c r="X19" s="84" t="s">
        <v>553</v>
      </c>
      <c r="Y19" s="79"/>
      <c r="Z19" s="79"/>
      <c r="AA19" s="82" t="s">
        <v>660</v>
      </c>
      <c r="AB19" s="79"/>
      <c r="AC19" s="79" t="b">
        <v>0</v>
      </c>
      <c r="AD19" s="79">
        <v>0</v>
      </c>
      <c r="AE19" s="82" t="s">
        <v>751</v>
      </c>
      <c r="AF19" s="79" t="b">
        <v>0</v>
      </c>
      <c r="AG19" s="79" t="s">
        <v>752</v>
      </c>
      <c r="AH19" s="79"/>
      <c r="AI19" s="82" t="s">
        <v>751</v>
      </c>
      <c r="AJ19" s="79" t="b">
        <v>0</v>
      </c>
      <c r="AK19" s="79">
        <v>1</v>
      </c>
      <c r="AL19" s="82" t="s">
        <v>671</v>
      </c>
      <c r="AM19" s="79" t="s">
        <v>759</v>
      </c>
      <c r="AN19" s="79" t="b">
        <v>0</v>
      </c>
      <c r="AO19" s="82" t="s">
        <v>671</v>
      </c>
      <c r="AP19" s="79" t="s">
        <v>176</v>
      </c>
      <c r="AQ19" s="79">
        <v>0</v>
      </c>
      <c r="AR19" s="79">
        <v>0</v>
      </c>
      <c r="AS19" s="79"/>
      <c r="AT19" s="79"/>
      <c r="AU19" s="79"/>
      <c r="AV19" s="79"/>
      <c r="AW19" s="79"/>
      <c r="AX19" s="79"/>
      <c r="AY19" s="79"/>
      <c r="AZ19" s="79"/>
      <c r="BA19">
        <v>1</v>
      </c>
      <c r="BB19" s="78" t="str">
        <f>REPLACE(INDEX(GroupVertices[Group],MATCH(Edges25[[#This Row],[Vertex 1]],GroupVertices[Vertex],0)),1,1,"")</f>
        <v>5</v>
      </c>
      <c r="BC19" s="78" t="str">
        <f>REPLACE(INDEX(GroupVertices[Group],MATCH(Edges25[[#This Row],[Vertex 2]],GroupVertices[Vertex],0)),1,1,"")</f>
        <v>5</v>
      </c>
      <c r="BD19" s="48">
        <v>1</v>
      </c>
      <c r="BE19" s="49">
        <v>5.2631578947368425</v>
      </c>
      <c r="BF19" s="48">
        <v>0</v>
      </c>
      <c r="BG19" s="49">
        <v>0</v>
      </c>
      <c r="BH19" s="48">
        <v>0</v>
      </c>
      <c r="BI19" s="49">
        <v>0</v>
      </c>
      <c r="BJ19" s="48">
        <v>18</v>
      </c>
      <c r="BK19" s="49">
        <v>94.73684210526316</v>
      </c>
      <c r="BL19" s="48">
        <v>19</v>
      </c>
    </row>
    <row r="20" spans="1:64" ht="15">
      <c r="A20" s="64" t="s">
        <v>226</v>
      </c>
      <c r="B20" s="64" t="s">
        <v>255</v>
      </c>
      <c r="C20" s="65"/>
      <c r="D20" s="66"/>
      <c r="E20" s="67"/>
      <c r="F20" s="68"/>
      <c r="G20" s="65"/>
      <c r="H20" s="69"/>
      <c r="I20" s="70"/>
      <c r="J20" s="70"/>
      <c r="K20" s="34" t="s">
        <v>65</v>
      </c>
      <c r="L20" s="77">
        <v>24</v>
      </c>
      <c r="M20" s="77"/>
      <c r="N20" s="72"/>
      <c r="O20" s="79" t="s">
        <v>266</v>
      </c>
      <c r="P20" s="81">
        <v>43691.562523148146</v>
      </c>
      <c r="Q20" s="79" t="s">
        <v>281</v>
      </c>
      <c r="R20" s="79"/>
      <c r="S20" s="79"/>
      <c r="T20" s="79" t="s">
        <v>463</v>
      </c>
      <c r="U20" s="84" t="s">
        <v>491</v>
      </c>
      <c r="V20" s="84" t="s">
        <v>491</v>
      </c>
      <c r="W20" s="81">
        <v>43691.562523148146</v>
      </c>
      <c r="X20" s="84" t="s">
        <v>554</v>
      </c>
      <c r="Y20" s="79"/>
      <c r="Z20" s="79"/>
      <c r="AA20" s="82" t="s">
        <v>661</v>
      </c>
      <c r="AB20" s="79"/>
      <c r="AC20" s="79" t="b">
        <v>0</v>
      </c>
      <c r="AD20" s="79">
        <v>1</v>
      </c>
      <c r="AE20" s="82" t="s">
        <v>751</v>
      </c>
      <c r="AF20" s="79" t="b">
        <v>0</v>
      </c>
      <c r="AG20" s="79" t="s">
        <v>752</v>
      </c>
      <c r="AH20" s="79"/>
      <c r="AI20" s="82" t="s">
        <v>751</v>
      </c>
      <c r="AJ20" s="79" t="b">
        <v>0</v>
      </c>
      <c r="AK20" s="79">
        <v>1</v>
      </c>
      <c r="AL20" s="82" t="s">
        <v>751</v>
      </c>
      <c r="AM20" s="79" t="s">
        <v>765</v>
      </c>
      <c r="AN20" s="79" t="b">
        <v>0</v>
      </c>
      <c r="AO20" s="82" t="s">
        <v>661</v>
      </c>
      <c r="AP20" s="79" t="s">
        <v>176</v>
      </c>
      <c r="AQ20" s="79">
        <v>0</v>
      </c>
      <c r="AR20" s="79">
        <v>0</v>
      </c>
      <c r="AS20" s="79"/>
      <c r="AT20" s="79"/>
      <c r="AU20" s="79"/>
      <c r="AV20" s="79"/>
      <c r="AW20" s="79"/>
      <c r="AX20" s="79"/>
      <c r="AY20" s="79"/>
      <c r="AZ20" s="79"/>
      <c r="BA20">
        <v>1</v>
      </c>
      <c r="BB20" s="78" t="str">
        <f>REPLACE(INDEX(GroupVertices[Group],MATCH(Edges25[[#This Row],[Vertex 1]],GroupVertices[Vertex],0)),1,1,"")</f>
        <v>9</v>
      </c>
      <c r="BC20" s="78" t="str">
        <f>REPLACE(INDEX(GroupVertices[Group],MATCH(Edges25[[#This Row],[Vertex 2]],GroupVertices[Vertex],0)),1,1,"")</f>
        <v>9</v>
      </c>
      <c r="BD20" s="48">
        <v>1</v>
      </c>
      <c r="BE20" s="49">
        <v>2.3255813953488373</v>
      </c>
      <c r="BF20" s="48">
        <v>0</v>
      </c>
      <c r="BG20" s="49">
        <v>0</v>
      </c>
      <c r="BH20" s="48">
        <v>0</v>
      </c>
      <c r="BI20" s="49">
        <v>0</v>
      </c>
      <c r="BJ20" s="48">
        <v>42</v>
      </c>
      <c r="BK20" s="49">
        <v>97.67441860465117</v>
      </c>
      <c r="BL20" s="48">
        <v>43</v>
      </c>
    </row>
    <row r="21" spans="1:64" ht="15">
      <c r="A21" s="64" t="s">
        <v>227</v>
      </c>
      <c r="B21" s="64" t="s">
        <v>226</v>
      </c>
      <c r="C21" s="65"/>
      <c r="D21" s="66"/>
      <c r="E21" s="67"/>
      <c r="F21" s="68"/>
      <c r="G21" s="65"/>
      <c r="H21" s="69"/>
      <c r="I21" s="70"/>
      <c r="J21" s="70"/>
      <c r="K21" s="34" t="s">
        <v>65</v>
      </c>
      <c r="L21" s="77">
        <v>25</v>
      </c>
      <c r="M21" s="77"/>
      <c r="N21" s="72"/>
      <c r="O21" s="79" t="s">
        <v>266</v>
      </c>
      <c r="P21" s="81">
        <v>43691.56351851852</v>
      </c>
      <c r="Q21" s="79" t="s">
        <v>282</v>
      </c>
      <c r="R21" s="79"/>
      <c r="S21" s="79"/>
      <c r="T21" s="79"/>
      <c r="U21" s="79"/>
      <c r="V21" s="84" t="s">
        <v>516</v>
      </c>
      <c r="W21" s="81">
        <v>43691.56351851852</v>
      </c>
      <c r="X21" s="84" t="s">
        <v>555</v>
      </c>
      <c r="Y21" s="79"/>
      <c r="Z21" s="79"/>
      <c r="AA21" s="82" t="s">
        <v>662</v>
      </c>
      <c r="AB21" s="79"/>
      <c r="AC21" s="79" t="b">
        <v>0</v>
      </c>
      <c r="AD21" s="79">
        <v>0</v>
      </c>
      <c r="AE21" s="82" t="s">
        <v>751</v>
      </c>
      <c r="AF21" s="79" t="b">
        <v>0</v>
      </c>
      <c r="AG21" s="79" t="s">
        <v>752</v>
      </c>
      <c r="AH21" s="79"/>
      <c r="AI21" s="82" t="s">
        <v>751</v>
      </c>
      <c r="AJ21" s="79" t="b">
        <v>0</v>
      </c>
      <c r="AK21" s="79">
        <v>1</v>
      </c>
      <c r="AL21" s="82" t="s">
        <v>661</v>
      </c>
      <c r="AM21" s="79" t="s">
        <v>759</v>
      </c>
      <c r="AN21" s="79" t="b">
        <v>0</v>
      </c>
      <c r="AO21" s="82" t="s">
        <v>661</v>
      </c>
      <c r="AP21" s="79" t="s">
        <v>176</v>
      </c>
      <c r="AQ21" s="79">
        <v>0</v>
      </c>
      <c r="AR21" s="79">
        <v>0</v>
      </c>
      <c r="AS21" s="79"/>
      <c r="AT21" s="79"/>
      <c r="AU21" s="79"/>
      <c r="AV21" s="79"/>
      <c r="AW21" s="79"/>
      <c r="AX21" s="79"/>
      <c r="AY21" s="79"/>
      <c r="AZ21" s="79"/>
      <c r="BA21">
        <v>1</v>
      </c>
      <c r="BB21" s="78" t="str">
        <f>REPLACE(INDEX(GroupVertices[Group],MATCH(Edges25[[#This Row],[Vertex 1]],GroupVertices[Vertex],0)),1,1,"")</f>
        <v>9</v>
      </c>
      <c r="BC21" s="78" t="str">
        <f>REPLACE(INDEX(GroupVertices[Group],MATCH(Edges25[[#This Row],[Vertex 2]],GroupVertices[Vertex],0)),1,1,"")</f>
        <v>9</v>
      </c>
      <c r="BD21" s="48">
        <v>1</v>
      </c>
      <c r="BE21" s="49">
        <v>4</v>
      </c>
      <c r="BF21" s="48">
        <v>0</v>
      </c>
      <c r="BG21" s="49">
        <v>0</v>
      </c>
      <c r="BH21" s="48">
        <v>0</v>
      </c>
      <c r="BI21" s="49">
        <v>0</v>
      </c>
      <c r="BJ21" s="48">
        <v>24</v>
      </c>
      <c r="BK21" s="49">
        <v>96</v>
      </c>
      <c r="BL21" s="48">
        <v>25</v>
      </c>
    </row>
    <row r="22" spans="1:64" ht="15">
      <c r="A22" s="64" t="s">
        <v>228</v>
      </c>
      <c r="B22" s="64" t="s">
        <v>229</v>
      </c>
      <c r="C22" s="65"/>
      <c r="D22" s="66"/>
      <c r="E22" s="67"/>
      <c r="F22" s="68"/>
      <c r="G22" s="65"/>
      <c r="H22" s="69"/>
      <c r="I22" s="70"/>
      <c r="J22" s="70"/>
      <c r="K22" s="34" t="s">
        <v>65</v>
      </c>
      <c r="L22" s="77">
        <v>26</v>
      </c>
      <c r="M22" s="77"/>
      <c r="N22" s="72"/>
      <c r="O22" s="79" t="s">
        <v>266</v>
      </c>
      <c r="P22" s="81">
        <v>43691.59607638889</v>
      </c>
      <c r="Q22" s="79" t="s">
        <v>283</v>
      </c>
      <c r="R22" s="84" t="s">
        <v>376</v>
      </c>
      <c r="S22" s="79" t="s">
        <v>447</v>
      </c>
      <c r="T22" s="79" t="s">
        <v>464</v>
      </c>
      <c r="U22" s="79"/>
      <c r="V22" s="84" t="s">
        <v>517</v>
      </c>
      <c r="W22" s="81">
        <v>43691.59607638889</v>
      </c>
      <c r="X22" s="84" t="s">
        <v>556</v>
      </c>
      <c r="Y22" s="79"/>
      <c r="Z22" s="79"/>
      <c r="AA22" s="82" t="s">
        <v>663</v>
      </c>
      <c r="AB22" s="79"/>
      <c r="AC22" s="79" t="b">
        <v>0</v>
      </c>
      <c r="AD22" s="79">
        <v>0</v>
      </c>
      <c r="AE22" s="82" t="s">
        <v>751</v>
      </c>
      <c r="AF22" s="79" t="b">
        <v>0</v>
      </c>
      <c r="AG22" s="79" t="s">
        <v>752</v>
      </c>
      <c r="AH22" s="79"/>
      <c r="AI22" s="82" t="s">
        <v>751</v>
      </c>
      <c r="AJ22" s="79" t="b">
        <v>0</v>
      </c>
      <c r="AK22" s="79">
        <v>0</v>
      </c>
      <c r="AL22" s="82" t="s">
        <v>751</v>
      </c>
      <c r="AM22" s="79" t="s">
        <v>766</v>
      </c>
      <c r="AN22" s="79" t="b">
        <v>0</v>
      </c>
      <c r="AO22" s="82" t="s">
        <v>663</v>
      </c>
      <c r="AP22" s="79" t="s">
        <v>176</v>
      </c>
      <c r="AQ22" s="79">
        <v>0</v>
      </c>
      <c r="AR22" s="79">
        <v>0</v>
      </c>
      <c r="AS22" s="79"/>
      <c r="AT22" s="79"/>
      <c r="AU22" s="79"/>
      <c r="AV22" s="79"/>
      <c r="AW22" s="79"/>
      <c r="AX22" s="79"/>
      <c r="AY22" s="79"/>
      <c r="AZ22" s="79"/>
      <c r="BA22">
        <v>1</v>
      </c>
      <c r="BB22" s="78" t="str">
        <f>REPLACE(INDEX(GroupVertices[Group],MATCH(Edges25[[#This Row],[Vertex 1]],GroupVertices[Vertex],0)),1,1,"")</f>
        <v>8</v>
      </c>
      <c r="BC22" s="78" t="str">
        <f>REPLACE(INDEX(GroupVertices[Group],MATCH(Edges25[[#This Row],[Vertex 2]],GroupVertices[Vertex],0)),1,1,"")</f>
        <v>8</v>
      </c>
      <c r="BD22" s="48">
        <v>2</v>
      </c>
      <c r="BE22" s="49">
        <v>6.666666666666667</v>
      </c>
      <c r="BF22" s="48">
        <v>2</v>
      </c>
      <c r="BG22" s="49">
        <v>6.666666666666667</v>
      </c>
      <c r="BH22" s="48">
        <v>0</v>
      </c>
      <c r="BI22" s="49">
        <v>0</v>
      </c>
      <c r="BJ22" s="48">
        <v>26</v>
      </c>
      <c r="BK22" s="49">
        <v>86.66666666666667</v>
      </c>
      <c r="BL22" s="48">
        <v>30</v>
      </c>
    </row>
    <row r="23" spans="1:64" ht="15">
      <c r="A23" s="64" t="s">
        <v>229</v>
      </c>
      <c r="B23" s="64" t="s">
        <v>229</v>
      </c>
      <c r="C23" s="65"/>
      <c r="D23" s="66"/>
      <c r="E23" s="67"/>
      <c r="F23" s="68"/>
      <c r="G23" s="65"/>
      <c r="H23" s="69"/>
      <c r="I23" s="70"/>
      <c r="J23" s="70"/>
      <c r="K23" s="34" t="s">
        <v>65</v>
      </c>
      <c r="L23" s="77">
        <v>27</v>
      </c>
      <c r="M23" s="77"/>
      <c r="N23" s="72"/>
      <c r="O23" s="79" t="s">
        <v>176</v>
      </c>
      <c r="P23" s="81">
        <v>43691.562268518515</v>
      </c>
      <c r="Q23" s="79" t="s">
        <v>284</v>
      </c>
      <c r="R23" s="84" t="s">
        <v>376</v>
      </c>
      <c r="S23" s="79" t="s">
        <v>447</v>
      </c>
      <c r="T23" s="79" t="s">
        <v>464</v>
      </c>
      <c r="U23" s="79"/>
      <c r="V23" s="84" t="s">
        <v>518</v>
      </c>
      <c r="W23" s="81">
        <v>43691.562268518515</v>
      </c>
      <c r="X23" s="84" t="s">
        <v>557</v>
      </c>
      <c r="Y23" s="79"/>
      <c r="Z23" s="79"/>
      <c r="AA23" s="82" t="s">
        <v>664</v>
      </c>
      <c r="AB23" s="79"/>
      <c r="AC23" s="79" t="b">
        <v>0</v>
      </c>
      <c r="AD23" s="79">
        <v>1</v>
      </c>
      <c r="AE23" s="82" t="s">
        <v>751</v>
      </c>
      <c r="AF23" s="79" t="b">
        <v>0</v>
      </c>
      <c r="AG23" s="79" t="s">
        <v>752</v>
      </c>
      <c r="AH23" s="79"/>
      <c r="AI23" s="82" t="s">
        <v>751</v>
      </c>
      <c r="AJ23" s="79" t="b">
        <v>0</v>
      </c>
      <c r="AK23" s="79">
        <v>0</v>
      </c>
      <c r="AL23" s="82" t="s">
        <v>751</v>
      </c>
      <c r="AM23" s="79" t="s">
        <v>767</v>
      </c>
      <c r="AN23" s="79" t="b">
        <v>0</v>
      </c>
      <c r="AO23" s="82" t="s">
        <v>664</v>
      </c>
      <c r="AP23" s="79" t="s">
        <v>176</v>
      </c>
      <c r="AQ23" s="79">
        <v>0</v>
      </c>
      <c r="AR23" s="79">
        <v>0</v>
      </c>
      <c r="AS23" s="79"/>
      <c r="AT23" s="79"/>
      <c r="AU23" s="79"/>
      <c r="AV23" s="79"/>
      <c r="AW23" s="79"/>
      <c r="AX23" s="79"/>
      <c r="AY23" s="79"/>
      <c r="AZ23" s="79"/>
      <c r="BA23">
        <v>1</v>
      </c>
      <c r="BB23" s="78" t="str">
        <f>REPLACE(INDEX(GroupVertices[Group],MATCH(Edges25[[#This Row],[Vertex 1]],GroupVertices[Vertex],0)),1,1,"")</f>
        <v>8</v>
      </c>
      <c r="BC23" s="78" t="str">
        <f>REPLACE(INDEX(GroupVertices[Group],MATCH(Edges25[[#This Row],[Vertex 2]],GroupVertices[Vertex],0)),1,1,"")</f>
        <v>8</v>
      </c>
      <c r="BD23" s="48">
        <v>2</v>
      </c>
      <c r="BE23" s="49">
        <v>7.142857142857143</v>
      </c>
      <c r="BF23" s="48">
        <v>2</v>
      </c>
      <c r="BG23" s="49">
        <v>7.142857142857143</v>
      </c>
      <c r="BH23" s="48">
        <v>0</v>
      </c>
      <c r="BI23" s="49">
        <v>0</v>
      </c>
      <c r="BJ23" s="48">
        <v>24</v>
      </c>
      <c r="BK23" s="49">
        <v>85.71428571428571</v>
      </c>
      <c r="BL23" s="48">
        <v>28</v>
      </c>
    </row>
    <row r="24" spans="1:64" ht="15">
      <c r="A24" s="64" t="s">
        <v>230</v>
      </c>
      <c r="B24" s="64" t="s">
        <v>229</v>
      </c>
      <c r="C24" s="65"/>
      <c r="D24" s="66"/>
      <c r="E24" s="67"/>
      <c r="F24" s="68"/>
      <c r="G24" s="65"/>
      <c r="H24" s="69"/>
      <c r="I24" s="70"/>
      <c r="J24" s="70"/>
      <c r="K24" s="34" t="s">
        <v>65</v>
      </c>
      <c r="L24" s="77">
        <v>28</v>
      </c>
      <c r="M24" s="77"/>
      <c r="N24" s="72"/>
      <c r="O24" s="79" t="s">
        <v>266</v>
      </c>
      <c r="P24" s="81">
        <v>43691.61300925926</v>
      </c>
      <c r="Q24" s="79" t="s">
        <v>285</v>
      </c>
      <c r="R24" s="84" t="s">
        <v>376</v>
      </c>
      <c r="S24" s="79" t="s">
        <v>447</v>
      </c>
      <c r="T24" s="79" t="s">
        <v>464</v>
      </c>
      <c r="U24" s="79"/>
      <c r="V24" s="84" t="s">
        <v>519</v>
      </c>
      <c r="W24" s="81">
        <v>43691.61300925926</v>
      </c>
      <c r="X24" s="84" t="s">
        <v>558</v>
      </c>
      <c r="Y24" s="79"/>
      <c r="Z24" s="79"/>
      <c r="AA24" s="82" t="s">
        <v>665</v>
      </c>
      <c r="AB24" s="79"/>
      <c r="AC24" s="79" t="b">
        <v>0</v>
      </c>
      <c r="AD24" s="79">
        <v>0</v>
      </c>
      <c r="AE24" s="82" t="s">
        <v>751</v>
      </c>
      <c r="AF24" s="79" t="b">
        <v>0</v>
      </c>
      <c r="AG24" s="79" t="s">
        <v>752</v>
      </c>
      <c r="AH24" s="79"/>
      <c r="AI24" s="82" t="s">
        <v>751</v>
      </c>
      <c r="AJ24" s="79" t="b">
        <v>0</v>
      </c>
      <c r="AK24" s="79">
        <v>0</v>
      </c>
      <c r="AL24" s="82" t="s">
        <v>751</v>
      </c>
      <c r="AM24" s="79" t="s">
        <v>766</v>
      </c>
      <c r="AN24" s="79" t="b">
        <v>0</v>
      </c>
      <c r="AO24" s="82" t="s">
        <v>665</v>
      </c>
      <c r="AP24" s="79" t="s">
        <v>176</v>
      </c>
      <c r="AQ24" s="79">
        <v>0</v>
      </c>
      <c r="AR24" s="79">
        <v>0</v>
      </c>
      <c r="AS24" s="79"/>
      <c r="AT24" s="79"/>
      <c r="AU24" s="79"/>
      <c r="AV24" s="79"/>
      <c r="AW24" s="79"/>
      <c r="AX24" s="79"/>
      <c r="AY24" s="79"/>
      <c r="AZ24" s="79"/>
      <c r="BA24">
        <v>1</v>
      </c>
      <c r="BB24" s="78" t="str">
        <f>REPLACE(INDEX(GroupVertices[Group],MATCH(Edges25[[#This Row],[Vertex 1]],GroupVertices[Vertex],0)),1,1,"")</f>
        <v>8</v>
      </c>
      <c r="BC24" s="78" t="str">
        <f>REPLACE(INDEX(GroupVertices[Group],MATCH(Edges25[[#This Row],[Vertex 2]],GroupVertices[Vertex],0)),1,1,"")</f>
        <v>8</v>
      </c>
      <c r="BD24" s="48">
        <v>2</v>
      </c>
      <c r="BE24" s="49">
        <v>6.666666666666667</v>
      </c>
      <c r="BF24" s="48">
        <v>2</v>
      </c>
      <c r="BG24" s="49">
        <v>6.666666666666667</v>
      </c>
      <c r="BH24" s="48">
        <v>0</v>
      </c>
      <c r="BI24" s="49">
        <v>0</v>
      </c>
      <c r="BJ24" s="48">
        <v>26</v>
      </c>
      <c r="BK24" s="49">
        <v>86.66666666666667</v>
      </c>
      <c r="BL24" s="48">
        <v>30</v>
      </c>
    </row>
    <row r="25" spans="1:64" ht="15">
      <c r="A25" s="64" t="s">
        <v>231</v>
      </c>
      <c r="B25" s="64" t="s">
        <v>231</v>
      </c>
      <c r="C25" s="65"/>
      <c r="D25" s="66"/>
      <c r="E25" s="67"/>
      <c r="F25" s="68"/>
      <c r="G25" s="65"/>
      <c r="H25" s="69"/>
      <c r="I25" s="70"/>
      <c r="J25" s="70"/>
      <c r="K25" s="34" t="s">
        <v>65</v>
      </c>
      <c r="L25" s="77">
        <v>29</v>
      </c>
      <c r="M25" s="77"/>
      <c r="N25" s="72"/>
      <c r="O25" s="79" t="s">
        <v>176</v>
      </c>
      <c r="P25" s="81">
        <v>43692.41068287037</v>
      </c>
      <c r="Q25" s="79" t="s">
        <v>286</v>
      </c>
      <c r="R25" s="84" t="s">
        <v>377</v>
      </c>
      <c r="S25" s="79" t="s">
        <v>448</v>
      </c>
      <c r="T25" s="79" t="s">
        <v>465</v>
      </c>
      <c r="U25" s="79"/>
      <c r="V25" s="84" t="s">
        <v>520</v>
      </c>
      <c r="W25" s="81">
        <v>43692.41068287037</v>
      </c>
      <c r="X25" s="84" t="s">
        <v>559</v>
      </c>
      <c r="Y25" s="79"/>
      <c r="Z25" s="79"/>
      <c r="AA25" s="82" t="s">
        <v>666</v>
      </c>
      <c r="AB25" s="79"/>
      <c r="AC25" s="79" t="b">
        <v>0</v>
      </c>
      <c r="AD25" s="79">
        <v>0</v>
      </c>
      <c r="AE25" s="82" t="s">
        <v>751</v>
      </c>
      <c r="AF25" s="79" t="b">
        <v>0</v>
      </c>
      <c r="AG25" s="79" t="s">
        <v>754</v>
      </c>
      <c r="AH25" s="79"/>
      <c r="AI25" s="82" t="s">
        <v>751</v>
      </c>
      <c r="AJ25" s="79" t="b">
        <v>0</v>
      </c>
      <c r="AK25" s="79">
        <v>0</v>
      </c>
      <c r="AL25" s="82" t="s">
        <v>751</v>
      </c>
      <c r="AM25" s="79" t="s">
        <v>759</v>
      </c>
      <c r="AN25" s="79" t="b">
        <v>0</v>
      </c>
      <c r="AO25" s="82" t="s">
        <v>666</v>
      </c>
      <c r="AP25" s="79" t="s">
        <v>176</v>
      </c>
      <c r="AQ25" s="79">
        <v>0</v>
      </c>
      <c r="AR25" s="79">
        <v>0</v>
      </c>
      <c r="AS25" s="79"/>
      <c r="AT25" s="79"/>
      <c r="AU25" s="79"/>
      <c r="AV25" s="79"/>
      <c r="AW25" s="79"/>
      <c r="AX25" s="79"/>
      <c r="AY25" s="79"/>
      <c r="AZ25" s="79"/>
      <c r="BA25">
        <v>1</v>
      </c>
      <c r="BB25" s="78" t="str">
        <f>REPLACE(INDEX(GroupVertices[Group],MATCH(Edges25[[#This Row],[Vertex 1]],GroupVertices[Vertex],0)),1,1,"")</f>
        <v>6</v>
      </c>
      <c r="BC25" s="78" t="str">
        <f>REPLACE(INDEX(GroupVertices[Group],MATCH(Edges25[[#This Row],[Vertex 2]],GroupVertices[Vertex],0)),1,1,"")</f>
        <v>6</v>
      </c>
      <c r="BD25" s="48">
        <v>0</v>
      </c>
      <c r="BE25" s="49">
        <v>0</v>
      </c>
      <c r="BF25" s="48">
        <v>0</v>
      </c>
      <c r="BG25" s="49">
        <v>0</v>
      </c>
      <c r="BH25" s="48">
        <v>0</v>
      </c>
      <c r="BI25" s="49">
        <v>0</v>
      </c>
      <c r="BJ25" s="48">
        <v>6</v>
      </c>
      <c r="BK25" s="49">
        <v>100</v>
      </c>
      <c r="BL25" s="48">
        <v>6</v>
      </c>
    </row>
    <row r="26" spans="1:64" ht="15">
      <c r="A26" s="64" t="s">
        <v>232</v>
      </c>
      <c r="B26" s="64" t="s">
        <v>246</v>
      </c>
      <c r="C26" s="65"/>
      <c r="D26" s="66"/>
      <c r="E26" s="67"/>
      <c r="F26" s="68"/>
      <c r="G26" s="65"/>
      <c r="H26" s="69"/>
      <c r="I26" s="70"/>
      <c r="J26" s="70"/>
      <c r="K26" s="34" t="s">
        <v>65</v>
      </c>
      <c r="L26" s="77">
        <v>30</v>
      </c>
      <c r="M26" s="77"/>
      <c r="N26" s="72"/>
      <c r="O26" s="79" t="s">
        <v>266</v>
      </c>
      <c r="P26" s="81">
        <v>43692.54292824074</v>
      </c>
      <c r="Q26" s="79" t="s">
        <v>287</v>
      </c>
      <c r="R26" s="79"/>
      <c r="S26" s="79"/>
      <c r="T26" s="79" t="s">
        <v>466</v>
      </c>
      <c r="U26" s="79"/>
      <c r="V26" s="84" t="s">
        <v>521</v>
      </c>
      <c r="W26" s="81">
        <v>43692.54292824074</v>
      </c>
      <c r="X26" s="84" t="s">
        <v>560</v>
      </c>
      <c r="Y26" s="79"/>
      <c r="Z26" s="79"/>
      <c r="AA26" s="82" t="s">
        <v>667</v>
      </c>
      <c r="AB26" s="79"/>
      <c r="AC26" s="79" t="b">
        <v>0</v>
      </c>
      <c r="AD26" s="79">
        <v>0</v>
      </c>
      <c r="AE26" s="82" t="s">
        <v>751</v>
      </c>
      <c r="AF26" s="79" t="b">
        <v>0</v>
      </c>
      <c r="AG26" s="79" t="s">
        <v>752</v>
      </c>
      <c r="AH26" s="79"/>
      <c r="AI26" s="82" t="s">
        <v>751</v>
      </c>
      <c r="AJ26" s="79" t="b">
        <v>0</v>
      </c>
      <c r="AK26" s="79">
        <v>1</v>
      </c>
      <c r="AL26" s="82" t="s">
        <v>688</v>
      </c>
      <c r="AM26" s="79" t="s">
        <v>763</v>
      </c>
      <c r="AN26" s="79" t="b">
        <v>0</v>
      </c>
      <c r="AO26" s="82" t="s">
        <v>688</v>
      </c>
      <c r="AP26" s="79" t="s">
        <v>176</v>
      </c>
      <c r="AQ26" s="79">
        <v>0</v>
      </c>
      <c r="AR26" s="79">
        <v>0</v>
      </c>
      <c r="AS26" s="79"/>
      <c r="AT26" s="79"/>
      <c r="AU26" s="79"/>
      <c r="AV26" s="79"/>
      <c r="AW26" s="79"/>
      <c r="AX26" s="79"/>
      <c r="AY26" s="79"/>
      <c r="AZ26" s="79"/>
      <c r="BA26">
        <v>1</v>
      </c>
      <c r="BB26" s="78" t="str">
        <f>REPLACE(INDEX(GroupVertices[Group],MATCH(Edges25[[#This Row],[Vertex 1]],GroupVertices[Vertex],0)),1,1,"")</f>
        <v>7</v>
      </c>
      <c r="BC26" s="78" t="str">
        <f>REPLACE(INDEX(GroupVertices[Group],MATCH(Edges25[[#This Row],[Vertex 2]],GroupVertices[Vertex],0)),1,1,"")</f>
        <v>7</v>
      </c>
      <c r="BD26" s="48">
        <v>0</v>
      </c>
      <c r="BE26" s="49">
        <v>0</v>
      </c>
      <c r="BF26" s="48">
        <v>0</v>
      </c>
      <c r="BG26" s="49">
        <v>0</v>
      </c>
      <c r="BH26" s="48">
        <v>0</v>
      </c>
      <c r="BI26" s="49">
        <v>0</v>
      </c>
      <c r="BJ26" s="48">
        <v>21</v>
      </c>
      <c r="BK26" s="49">
        <v>100</v>
      </c>
      <c r="BL26" s="48">
        <v>21</v>
      </c>
    </row>
    <row r="27" spans="1:64" ht="15">
      <c r="A27" s="64" t="s">
        <v>233</v>
      </c>
      <c r="B27" s="64" t="s">
        <v>248</v>
      </c>
      <c r="C27" s="65"/>
      <c r="D27" s="66"/>
      <c r="E27" s="67"/>
      <c r="F27" s="68"/>
      <c r="G27" s="65"/>
      <c r="H27" s="69"/>
      <c r="I27" s="70"/>
      <c r="J27" s="70"/>
      <c r="K27" s="34" t="s">
        <v>65</v>
      </c>
      <c r="L27" s="77">
        <v>31</v>
      </c>
      <c r="M27" s="77"/>
      <c r="N27" s="72"/>
      <c r="O27" s="79" t="s">
        <v>266</v>
      </c>
      <c r="P27" s="81">
        <v>43692.73615740741</v>
      </c>
      <c r="Q27" s="79" t="s">
        <v>288</v>
      </c>
      <c r="R27" s="84" t="s">
        <v>378</v>
      </c>
      <c r="S27" s="79" t="s">
        <v>441</v>
      </c>
      <c r="T27" s="79" t="s">
        <v>467</v>
      </c>
      <c r="U27" s="79"/>
      <c r="V27" s="84" t="s">
        <v>522</v>
      </c>
      <c r="W27" s="81">
        <v>43692.73615740741</v>
      </c>
      <c r="X27" s="84" t="s">
        <v>561</v>
      </c>
      <c r="Y27" s="79"/>
      <c r="Z27" s="79"/>
      <c r="AA27" s="82" t="s">
        <v>668</v>
      </c>
      <c r="AB27" s="79"/>
      <c r="AC27" s="79" t="b">
        <v>0</v>
      </c>
      <c r="AD27" s="79">
        <v>0</v>
      </c>
      <c r="AE27" s="82" t="s">
        <v>751</v>
      </c>
      <c r="AF27" s="79" t="b">
        <v>0</v>
      </c>
      <c r="AG27" s="79" t="s">
        <v>752</v>
      </c>
      <c r="AH27" s="79"/>
      <c r="AI27" s="82" t="s">
        <v>751</v>
      </c>
      <c r="AJ27" s="79" t="b">
        <v>0</v>
      </c>
      <c r="AK27" s="79">
        <v>1</v>
      </c>
      <c r="AL27" s="82" t="s">
        <v>722</v>
      </c>
      <c r="AM27" s="79" t="s">
        <v>759</v>
      </c>
      <c r="AN27" s="79" t="b">
        <v>0</v>
      </c>
      <c r="AO27" s="82" t="s">
        <v>722</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0</v>
      </c>
      <c r="BE27" s="49">
        <v>0</v>
      </c>
      <c r="BF27" s="48">
        <v>0</v>
      </c>
      <c r="BG27" s="49">
        <v>0</v>
      </c>
      <c r="BH27" s="48">
        <v>0</v>
      </c>
      <c r="BI27" s="49">
        <v>0</v>
      </c>
      <c r="BJ27" s="48">
        <v>12</v>
      </c>
      <c r="BK27" s="49">
        <v>100</v>
      </c>
      <c r="BL27" s="48">
        <v>12</v>
      </c>
    </row>
    <row r="28" spans="1:64" ht="15">
      <c r="A28" s="64" t="s">
        <v>234</v>
      </c>
      <c r="B28" s="64" t="s">
        <v>235</v>
      </c>
      <c r="C28" s="65"/>
      <c r="D28" s="66"/>
      <c r="E28" s="67"/>
      <c r="F28" s="68"/>
      <c r="G28" s="65"/>
      <c r="H28" s="69"/>
      <c r="I28" s="70"/>
      <c r="J28" s="70"/>
      <c r="K28" s="34" t="s">
        <v>65</v>
      </c>
      <c r="L28" s="77">
        <v>32</v>
      </c>
      <c r="M28" s="77"/>
      <c r="N28" s="72"/>
      <c r="O28" s="79" t="s">
        <v>266</v>
      </c>
      <c r="P28" s="81">
        <v>43693.344664351855</v>
      </c>
      <c r="Q28" s="79" t="s">
        <v>289</v>
      </c>
      <c r="R28" s="79"/>
      <c r="S28" s="79"/>
      <c r="T28" s="79"/>
      <c r="U28" s="79"/>
      <c r="V28" s="84" t="s">
        <v>523</v>
      </c>
      <c r="W28" s="81">
        <v>43693.344664351855</v>
      </c>
      <c r="X28" s="84" t="s">
        <v>562</v>
      </c>
      <c r="Y28" s="79"/>
      <c r="Z28" s="79"/>
      <c r="AA28" s="82" t="s">
        <v>669</v>
      </c>
      <c r="AB28" s="79"/>
      <c r="AC28" s="79" t="b">
        <v>0</v>
      </c>
      <c r="AD28" s="79">
        <v>0</v>
      </c>
      <c r="AE28" s="82" t="s">
        <v>751</v>
      </c>
      <c r="AF28" s="79" t="b">
        <v>0</v>
      </c>
      <c r="AG28" s="79" t="s">
        <v>752</v>
      </c>
      <c r="AH28" s="79"/>
      <c r="AI28" s="82" t="s">
        <v>751</v>
      </c>
      <c r="AJ28" s="79" t="b">
        <v>0</v>
      </c>
      <c r="AK28" s="79">
        <v>2</v>
      </c>
      <c r="AL28" s="82" t="s">
        <v>672</v>
      </c>
      <c r="AM28" s="79" t="s">
        <v>763</v>
      </c>
      <c r="AN28" s="79" t="b">
        <v>0</v>
      </c>
      <c r="AO28" s="82" t="s">
        <v>672</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v>2</v>
      </c>
      <c r="BE28" s="49">
        <v>8.333333333333334</v>
      </c>
      <c r="BF28" s="48">
        <v>0</v>
      </c>
      <c r="BG28" s="49">
        <v>0</v>
      </c>
      <c r="BH28" s="48">
        <v>0</v>
      </c>
      <c r="BI28" s="49">
        <v>0</v>
      </c>
      <c r="BJ28" s="48">
        <v>22</v>
      </c>
      <c r="BK28" s="49">
        <v>91.66666666666667</v>
      </c>
      <c r="BL28" s="48">
        <v>24</v>
      </c>
    </row>
    <row r="29" spans="1:64" ht="15">
      <c r="A29" s="64" t="s">
        <v>235</v>
      </c>
      <c r="B29" s="64" t="s">
        <v>235</v>
      </c>
      <c r="C29" s="65"/>
      <c r="D29" s="66"/>
      <c r="E29" s="67"/>
      <c r="F29" s="68"/>
      <c r="G29" s="65"/>
      <c r="H29" s="69"/>
      <c r="I29" s="70"/>
      <c r="J29" s="70"/>
      <c r="K29" s="34" t="s">
        <v>65</v>
      </c>
      <c r="L29" s="77">
        <v>33</v>
      </c>
      <c r="M29" s="77"/>
      <c r="N29" s="72"/>
      <c r="O29" s="79" t="s">
        <v>176</v>
      </c>
      <c r="P29" s="81">
        <v>43678.292037037034</v>
      </c>
      <c r="Q29" s="82" t="s">
        <v>290</v>
      </c>
      <c r="R29" s="84" t="s">
        <v>379</v>
      </c>
      <c r="S29" s="79" t="s">
        <v>449</v>
      </c>
      <c r="T29" s="79" t="s">
        <v>468</v>
      </c>
      <c r="U29" s="84" t="s">
        <v>492</v>
      </c>
      <c r="V29" s="84" t="s">
        <v>492</v>
      </c>
      <c r="W29" s="81">
        <v>43678.292037037034</v>
      </c>
      <c r="X29" s="84" t="s">
        <v>563</v>
      </c>
      <c r="Y29" s="79"/>
      <c r="Z29" s="79"/>
      <c r="AA29" s="82" t="s">
        <v>670</v>
      </c>
      <c r="AB29" s="79"/>
      <c r="AC29" s="79" t="b">
        <v>0</v>
      </c>
      <c r="AD29" s="79">
        <v>6</v>
      </c>
      <c r="AE29" s="82" t="s">
        <v>751</v>
      </c>
      <c r="AF29" s="79" t="b">
        <v>0</v>
      </c>
      <c r="AG29" s="79" t="s">
        <v>752</v>
      </c>
      <c r="AH29" s="79"/>
      <c r="AI29" s="82" t="s">
        <v>751</v>
      </c>
      <c r="AJ29" s="79" t="b">
        <v>0</v>
      </c>
      <c r="AK29" s="79">
        <v>5</v>
      </c>
      <c r="AL29" s="82" t="s">
        <v>751</v>
      </c>
      <c r="AM29" s="79" t="s">
        <v>767</v>
      </c>
      <c r="AN29" s="79" t="b">
        <v>0</v>
      </c>
      <c r="AO29" s="82" t="s">
        <v>670</v>
      </c>
      <c r="AP29" s="79" t="s">
        <v>773</v>
      </c>
      <c r="AQ29" s="79">
        <v>0</v>
      </c>
      <c r="AR29" s="79">
        <v>0</v>
      </c>
      <c r="AS29" s="79"/>
      <c r="AT29" s="79"/>
      <c r="AU29" s="79"/>
      <c r="AV29" s="79"/>
      <c r="AW29" s="79"/>
      <c r="AX29" s="79"/>
      <c r="AY29" s="79"/>
      <c r="AZ29" s="79"/>
      <c r="BA29">
        <v>3</v>
      </c>
      <c r="BB29" s="78" t="str">
        <f>REPLACE(INDEX(GroupVertices[Group],MATCH(Edges25[[#This Row],[Vertex 1]],GroupVertices[Vertex],0)),1,1,"")</f>
        <v>5</v>
      </c>
      <c r="BC29" s="78" t="str">
        <f>REPLACE(INDEX(GroupVertices[Group],MATCH(Edges25[[#This Row],[Vertex 2]],GroupVertices[Vertex],0)),1,1,"")</f>
        <v>5</v>
      </c>
      <c r="BD29" s="48">
        <v>2</v>
      </c>
      <c r="BE29" s="49">
        <v>5.882352941176471</v>
      </c>
      <c r="BF29" s="48">
        <v>0</v>
      </c>
      <c r="BG29" s="49">
        <v>0</v>
      </c>
      <c r="BH29" s="48">
        <v>0</v>
      </c>
      <c r="BI29" s="49">
        <v>0</v>
      </c>
      <c r="BJ29" s="48">
        <v>32</v>
      </c>
      <c r="BK29" s="49">
        <v>94.11764705882354</v>
      </c>
      <c r="BL29" s="48">
        <v>34</v>
      </c>
    </row>
    <row r="30" spans="1:64" ht="15">
      <c r="A30" s="64" t="s">
        <v>235</v>
      </c>
      <c r="B30" s="64" t="s">
        <v>235</v>
      </c>
      <c r="C30" s="65"/>
      <c r="D30" s="66"/>
      <c r="E30" s="67"/>
      <c r="F30" s="68"/>
      <c r="G30" s="65"/>
      <c r="H30" s="69"/>
      <c r="I30" s="70"/>
      <c r="J30" s="70"/>
      <c r="K30" s="34" t="s">
        <v>65</v>
      </c>
      <c r="L30" s="77">
        <v>34</v>
      </c>
      <c r="M30" s="77"/>
      <c r="N30" s="72"/>
      <c r="O30" s="79" t="s">
        <v>176</v>
      </c>
      <c r="P30" s="81">
        <v>43691.29219907407</v>
      </c>
      <c r="Q30" s="79" t="s">
        <v>291</v>
      </c>
      <c r="R30" s="84" t="s">
        <v>380</v>
      </c>
      <c r="S30" s="79" t="s">
        <v>449</v>
      </c>
      <c r="T30" s="79" t="s">
        <v>465</v>
      </c>
      <c r="U30" s="84" t="s">
        <v>493</v>
      </c>
      <c r="V30" s="84" t="s">
        <v>493</v>
      </c>
      <c r="W30" s="81">
        <v>43691.29219907407</v>
      </c>
      <c r="X30" s="84" t="s">
        <v>564</v>
      </c>
      <c r="Y30" s="79"/>
      <c r="Z30" s="79"/>
      <c r="AA30" s="82" t="s">
        <v>671</v>
      </c>
      <c r="AB30" s="79"/>
      <c r="AC30" s="79" t="b">
        <v>0</v>
      </c>
      <c r="AD30" s="79">
        <v>2</v>
      </c>
      <c r="AE30" s="82" t="s">
        <v>751</v>
      </c>
      <c r="AF30" s="79" t="b">
        <v>0</v>
      </c>
      <c r="AG30" s="79" t="s">
        <v>752</v>
      </c>
      <c r="AH30" s="79"/>
      <c r="AI30" s="82" t="s">
        <v>751</v>
      </c>
      <c r="AJ30" s="79" t="b">
        <v>0</v>
      </c>
      <c r="AK30" s="79">
        <v>1</v>
      </c>
      <c r="AL30" s="82" t="s">
        <v>751</v>
      </c>
      <c r="AM30" s="79" t="s">
        <v>767</v>
      </c>
      <c r="AN30" s="79" t="b">
        <v>0</v>
      </c>
      <c r="AO30" s="82" t="s">
        <v>671</v>
      </c>
      <c r="AP30" s="79" t="s">
        <v>176</v>
      </c>
      <c r="AQ30" s="79">
        <v>0</v>
      </c>
      <c r="AR30" s="79">
        <v>0</v>
      </c>
      <c r="AS30" s="79"/>
      <c r="AT30" s="79"/>
      <c r="AU30" s="79"/>
      <c r="AV30" s="79"/>
      <c r="AW30" s="79"/>
      <c r="AX30" s="79"/>
      <c r="AY30" s="79"/>
      <c r="AZ30" s="79"/>
      <c r="BA30">
        <v>3</v>
      </c>
      <c r="BB30" s="78" t="str">
        <f>REPLACE(INDEX(GroupVertices[Group],MATCH(Edges25[[#This Row],[Vertex 1]],GroupVertices[Vertex],0)),1,1,"")</f>
        <v>5</v>
      </c>
      <c r="BC30" s="78" t="str">
        <f>REPLACE(INDEX(GroupVertices[Group],MATCH(Edges25[[#This Row],[Vertex 2]],GroupVertices[Vertex],0)),1,1,"")</f>
        <v>5</v>
      </c>
      <c r="BD30" s="48">
        <v>1</v>
      </c>
      <c r="BE30" s="49">
        <v>3.5714285714285716</v>
      </c>
      <c r="BF30" s="48">
        <v>0</v>
      </c>
      <c r="BG30" s="49">
        <v>0</v>
      </c>
      <c r="BH30" s="48">
        <v>0</v>
      </c>
      <c r="BI30" s="49">
        <v>0</v>
      </c>
      <c r="BJ30" s="48">
        <v>27</v>
      </c>
      <c r="BK30" s="49">
        <v>96.42857142857143</v>
      </c>
      <c r="BL30" s="48">
        <v>28</v>
      </c>
    </row>
    <row r="31" spans="1:64" ht="15">
      <c r="A31" s="64" t="s">
        <v>235</v>
      </c>
      <c r="B31" s="64" t="s">
        <v>235</v>
      </c>
      <c r="C31" s="65"/>
      <c r="D31" s="66"/>
      <c r="E31" s="67"/>
      <c r="F31" s="68"/>
      <c r="G31" s="65"/>
      <c r="H31" s="69"/>
      <c r="I31" s="70"/>
      <c r="J31" s="70"/>
      <c r="K31" s="34" t="s">
        <v>65</v>
      </c>
      <c r="L31" s="77">
        <v>35</v>
      </c>
      <c r="M31" s="77"/>
      <c r="N31" s="72"/>
      <c r="O31" s="79" t="s">
        <v>176</v>
      </c>
      <c r="P31" s="81">
        <v>43693.29226851852</v>
      </c>
      <c r="Q31" s="79" t="s">
        <v>292</v>
      </c>
      <c r="R31" s="84" t="s">
        <v>381</v>
      </c>
      <c r="S31" s="79" t="s">
        <v>449</v>
      </c>
      <c r="T31" s="79" t="s">
        <v>469</v>
      </c>
      <c r="U31" s="84" t="s">
        <v>494</v>
      </c>
      <c r="V31" s="84" t="s">
        <v>494</v>
      </c>
      <c r="W31" s="81">
        <v>43693.29226851852</v>
      </c>
      <c r="X31" s="84" t="s">
        <v>565</v>
      </c>
      <c r="Y31" s="79"/>
      <c r="Z31" s="79"/>
      <c r="AA31" s="82" t="s">
        <v>672</v>
      </c>
      <c r="AB31" s="79"/>
      <c r="AC31" s="79" t="b">
        <v>0</v>
      </c>
      <c r="AD31" s="79">
        <v>0</v>
      </c>
      <c r="AE31" s="82" t="s">
        <v>751</v>
      </c>
      <c r="AF31" s="79" t="b">
        <v>0</v>
      </c>
      <c r="AG31" s="79" t="s">
        <v>752</v>
      </c>
      <c r="AH31" s="79"/>
      <c r="AI31" s="82" t="s">
        <v>751</v>
      </c>
      <c r="AJ31" s="79" t="b">
        <v>0</v>
      </c>
      <c r="AK31" s="79">
        <v>2</v>
      </c>
      <c r="AL31" s="82" t="s">
        <v>751</v>
      </c>
      <c r="AM31" s="79" t="s">
        <v>767</v>
      </c>
      <c r="AN31" s="79" t="b">
        <v>0</v>
      </c>
      <c r="AO31" s="82" t="s">
        <v>672</v>
      </c>
      <c r="AP31" s="79" t="s">
        <v>176</v>
      </c>
      <c r="AQ31" s="79">
        <v>0</v>
      </c>
      <c r="AR31" s="79">
        <v>0</v>
      </c>
      <c r="AS31" s="79"/>
      <c r="AT31" s="79"/>
      <c r="AU31" s="79"/>
      <c r="AV31" s="79"/>
      <c r="AW31" s="79"/>
      <c r="AX31" s="79"/>
      <c r="AY31" s="79"/>
      <c r="AZ31" s="79"/>
      <c r="BA31">
        <v>3</v>
      </c>
      <c r="BB31" s="78" t="str">
        <f>REPLACE(INDEX(GroupVertices[Group],MATCH(Edges25[[#This Row],[Vertex 1]],GroupVertices[Vertex],0)),1,1,"")</f>
        <v>5</v>
      </c>
      <c r="BC31" s="78" t="str">
        <f>REPLACE(INDEX(GroupVertices[Group],MATCH(Edges25[[#This Row],[Vertex 2]],GroupVertices[Vertex],0)),1,1,"")</f>
        <v>5</v>
      </c>
      <c r="BD31" s="48">
        <v>2</v>
      </c>
      <c r="BE31" s="49">
        <v>5.405405405405405</v>
      </c>
      <c r="BF31" s="48">
        <v>0</v>
      </c>
      <c r="BG31" s="49">
        <v>0</v>
      </c>
      <c r="BH31" s="48">
        <v>0</v>
      </c>
      <c r="BI31" s="49">
        <v>0</v>
      </c>
      <c r="BJ31" s="48">
        <v>35</v>
      </c>
      <c r="BK31" s="49">
        <v>94.5945945945946</v>
      </c>
      <c r="BL31" s="48">
        <v>37</v>
      </c>
    </row>
    <row r="32" spans="1:64" ht="15">
      <c r="A32" s="64" t="s">
        <v>236</v>
      </c>
      <c r="B32" s="64" t="s">
        <v>235</v>
      </c>
      <c r="C32" s="65"/>
      <c r="D32" s="66"/>
      <c r="E32" s="67"/>
      <c r="F32" s="68"/>
      <c r="G32" s="65"/>
      <c r="H32" s="69"/>
      <c r="I32" s="70"/>
      <c r="J32" s="70"/>
      <c r="K32" s="34" t="s">
        <v>65</v>
      </c>
      <c r="L32" s="77">
        <v>36</v>
      </c>
      <c r="M32" s="77"/>
      <c r="N32" s="72"/>
      <c r="O32" s="79" t="s">
        <v>266</v>
      </c>
      <c r="P32" s="81">
        <v>43693.519282407404</v>
      </c>
      <c r="Q32" s="79" t="s">
        <v>289</v>
      </c>
      <c r="R32" s="79"/>
      <c r="S32" s="79"/>
      <c r="T32" s="79"/>
      <c r="U32" s="79"/>
      <c r="V32" s="84" t="s">
        <v>524</v>
      </c>
      <c r="W32" s="81">
        <v>43693.519282407404</v>
      </c>
      <c r="X32" s="84" t="s">
        <v>566</v>
      </c>
      <c r="Y32" s="79"/>
      <c r="Z32" s="79"/>
      <c r="AA32" s="82" t="s">
        <v>673</v>
      </c>
      <c r="AB32" s="79"/>
      <c r="AC32" s="79" t="b">
        <v>0</v>
      </c>
      <c r="AD32" s="79">
        <v>0</v>
      </c>
      <c r="AE32" s="82" t="s">
        <v>751</v>
      </c>
      <c r="AF32" s="79" t="b">
        <v>0</v>
      </c>
      <c r="AG32" s="79" t="s">
        <v>752</v>
      </c>
      <c r="AH32" s="79"/>
      <c r="AI32" s="82" t="s">
        <v>751</v>
      </c>
      <c r="AJ32" s="79" t="b">
        <v>0</v>
      </c>
      <c r="AK32" s="79">
        <v>2</v>
      </c>
      <c r="AL32" s="82" t="s">
        <v>672</v>
      </c>
      <c r="AM32" s="79" t="s">
        <v>763</v>
      </c>
      <c r="AN32" s="79" t="b">
        <v>0</v>
      </c>
      <c r="AO32" s="82" t="s">
        <v>672</v>
      </c>
      <c r="AP32" s="79" t="s">
        <v>176</v>
      </c>
      <c r="AQ32" s="79">
        <v>0</v>
      </c>
      <c r="AR32" s="79">
        <v>0</v>
      </c>
      <c r="AS32" s="79"/>
      <c r="AT32" s="79"/>
      <c r="AU32" s="79"/>
      <c r="AV32" s="79"/>
      <c r="AW32" s="79"/>
      <c r="AX32" s="79"/>
      <c r="AY32" s="79"/>
      <c r="AZ32" s="79"/>
      <c r="BA32">
        <v>1</v>
      </c>
      <c r="BB32" s="78" t="str">
        <f>REPLACE(INDEX(GroupVertices[Group],MATCH(Edges25[[#This Row],[Vertex 1]],GroupVertices[Vertex],0)),1,1,"")</f>
        <v>5</v>
      </c>
      <c r="BC32" s="78" t="str">
        <f>REPLACE(INDEX(GroupVertices[Group],MATCH(Edges25[[#This Row],[Vertex 2]],GroupVertices[Vertex],0)),1,1,"")</f>
        <v>5</v>
      </c>
      <c r="BD32" s="48">
        <v>2</v>
      </c>
      <c r="BE32" s="49">
        <v>8.333333333333334</v>
      </c>
      <c r="BF32" s="48">
        <v>0</v>
      </c>
      <c r="BG32" s="49">
        <v>0</v>
      </c>
      <c r="BH32" s="48">
        <v>0</v>
      </c>
      <c r="BI32" s="49">
        <v>0</v>
      </c>
      <c r="BJ32" s="48">
        <v>22</v>
      </c>
      <c r="BK32" s="49">
        <v>91.66666666666667</v>
      </c>
      <c r="BL32" s="48">
        <v>24</v>
      </c>
    </row>
    <row r="33" spans="1:64" ht="15">
      <c r="A33" s="64" t="s">
        <v>237</v>
      </c>
      <c r="B33" s="64" t="s">
        <v>237</v>
      </c>
      <c r="C33" s="65"/>
      <c r="D33" s="66"/>
      <c r="E33" s="67"/>
      <c r="F33" s="68"/>
      <c r="G33" s="65"/>
      <c r="H33" s="69"/>
      <c r="I33" s="70"/>
      <c r="J33" s="70"/>
      <c r="K33" s="34" t="s">
        <v>65</v>
      </c>
      <c r="L33" s="77">
        <v>37</v>
      </c>
      <c r="M33" s="77"/>
      <c r="N33" s="72"/>
      <c r="O33" s="79" t="s">
        <v>176</v>
      </c>
      <c r="P33" s="81">
        <v>43694.71770833333</v>
      </c>
      <c r="Q33" s="79" t="s">
        <v>293</v>
      </c>
      <c r="R33" s="84" t="s">
        <v>382</v>
      </c>
      <c r="S33" s="79" t="s">
        <v>446</v>
      </c>
      <c r="T33" s="79" t="s">
        <v>470</v>
      </c>
      <c r="U33" s="79"/>
      <c r="V33" s="84" t="s">
        <v>525</v>
      </c>
      <c r="W33" s="81">
        <v>43694.71770833333</v>
      </c>
      <c r="X33" s="84" t="s">
        <v>567</v>
      </c>
      <c r="Y33" s="79"/>
      <c r="Z33" s="79"/>
      <c r="AA33" s="82" t="s">
        <v>674</v>
      </c>
      <c r="AB33" s="79"/>
      <c r="AC33" s="79" t="b">
        <v>0</v>
      </c>
      <c r="AD33" s="79">
        <v>0</v>
      </c>
      <c r="AE33" s="82" t="s">
        <v>751</v>
      </c>
      <c r="AF33" s="79" t="b">
        <v>0</v>
      </c>
      <c r="AG33" s="79" t="s">
        <v>753</v>
      </c>
      <c r="AH33" s="79"/>
      <c r="AI33" s="82" t="s">
        <v>751</v>
      </c>
      <c r="AJ33" s="79" t="b">
        <v>0</v>
      </c>
      <c r="AK33" s="79">
        <v>0</v>
      </c>
      <c r="AL33" s="82" t="s">
        <v>751</v>
      </c>
      <c r="AM33" s="79" t="s">
        <v>763</v>
      </c>
      <c r="AN33" s="79" t="b">
        <v>0</v>
      </c>
      <c r="AO33" s="82" t="s">
        <v>674</v>
      </c>
      <c r="AP33" s="79" t="s">
        <v>176</v>
      </c>
      <c r="AQ33" s="79">
        <v>0</v>
      </c>
      <c r="AR33" s="79">
        <v>0</v>
      </c>
      <c r="AS33" s="79"/>
      <c r="AT33" s="79"/>
      <c r="AU33" s="79"/>
      <c r="AV33" s="79"/>
      <c r="AW33" s="79"/>
      <c r="AX33" s="79"/>
      <c r="AY33" s="79"/>
      <c r="AZ33" s="79"/>
      <c r="BA33">
        <v>1</v>
      </c>
      <c r="BB33" s="78" t="str">
        <f>REPLACE(INDEX(GroupVertices[Group],MATCH(Edges25[[#This Row],[Vertex 1]],GroupVertices[Vertex],0)),1,1,"")</f>
        <v>6</v>
      </c>
      <c r="BC33" s="78" t="str">
        <f>REPLACE(INDEX(GroupVertices[Group],MATCH(Edges25[[#This Row],[Vertex 2]],GroupVertices[Vertex],0)),1,1,"")</f>
        <v>6</v>
      </c>
      <c r="BD33" s="48">
        <v>2</v>
      </c>
      <c r="BE33" s="49">
        <v>11.11111111111111</v>
      </c>
      <c r="BF33" s="48">
        <v>0</v>
      </c>
      <c r="BG33" s="49">
        <v>0</v>
      </c>
      <c r="BH33" s="48">
        <v>0</v>
      </c>
      <c r="BI33" s="49">
        <v>0</v>
      </c>
      <c r="BJ33" s="48">
        <v>16</v>
      </c>
      <c r="BK33" s="49">
        <v>88.88888888888889</v>
      </c>
      <c r="BL33" s="48">
        <v>18</v>
      </c>
    </row>
    <row r="34" spans="1:64" ht="15">
      <c r="A34" s="64" t="s">
        <v>238</v>
      </c>
      <c r="B34" s="64" t="s">
        <v>250</v>
      </c>
      <c r="C34" s="65"/>
      <c r="D34" s="66"/>
      <c r="E34" s="67"/>
      <c r="F34" s="68"/>
      <c r="G34" s="65"/>
      <c r="H34" s="69"/>
      <c r="I34" s="70"/>
      <c r="J34" s="70"/>
      <c r="K34" s="34" t="s">
        <v>65</v>
      </c>
      <c r="L34" s="77">
        <v>38</v>
      </c>
      <c r="M34" s="77"/>
      <c r="N34" s="72"/>
      <c r="O34" s="79" t="s">
        <v>266</v>
      </c>
      <c r="P34" s="81">
        <v>43697.22219907407</v>
      </c>
      <c r="Q34" s="79" t="s">
        <v>294</v>
      </c>
      <c r="R34" s="79"/>
      <c r="S34" s="79"/>
      <c r="T34" s="79"/>
      <c r="U34" s="79"/>
      <c r="V34" s="84" t="s">
        <v>526</v>
      </c>
      <c r="W34" s="81">
        <v>43697.22219907407</v>
      </c>
      <c r="X34" s="84" t="s">
        <v>568</v>
      </c>
      <c r="Y34" s="79"/>
      <c r="Z34" s="79"/>
      <c r="AA34" s="82" t="s">
        <v>675</v>
      </c>
      <c r="AB34" s="79"/>
      <c r="AC34" s="79" t="b">
        <v>0</v>
      </c>
      <c r="AD34" s="79">
        <v>0</v>
      </c>
      <c r="AE34" s="82" t="s">
        <v>751</v>
      </c>
      <c r="AF34" s="79" t="b">
        <v>0</v>
      </c>
      <c r="AG34" s="79" t="s">
        <v>752</v>
      </c>
      <c r="AH34" s="79"/>
      <c r="AI34" s="82" t="s">
        <v>751</v>
      </c>
      <c r="AJ34" s="79" t="b">
        <v>0</v>
      </c>
      <c r="AK34" s="79">
        <v>1</v>
      </c>
      <c r="AL34" s="82" t="s">
        <v>747</v>
      </c>
      <c r="AM34" s="79" t="s">
        <v>768</v>
      </c>
      <c r="AN34" s="79" t="b">
        <v>0</v>
      </c>
      <c r="AO34" s="82" t="s">
        <v>747</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0</v>
      </c>
      <c r="BE34" s="49">
        <v>0</v>
      </c>
      <c r="BF34" s="48">
        <v>0</v>
      </c>
      <c r="BG34" s="49">
        <v>0</v>
      </c>
      <c r="BH34" s="48">
        <v>0</v>
      </c>
      <c r="BI34" s="49">
        <v>0</v>
      </c>
      <c r="BJ34" s="48">
        <v>27</v>
      </c>
      <c r="BK34" s="49">
        <v>100</v>
      </c>
      <c r="BL34" s="48">
        <v>27</v>
      </c>
    </row>
    <row r="35" spans="1:64" ht="15">
      <c r="A35" s="64" t="s">
        <v>239</v>
      </c>
      <c r="B35" s="64" t="s">
        <v>250</v>
      </c>
      <c r="C35" s="65"/>
      <c r="D35" s="66"/>
      <c r="E35" s="67"/>
      <c r="F35" s="68"/>
      <c r="G35" s="65"/>
      <c r="H35" s="69"/>
      <c r="I35" s="70"/>
      <c r="J35" s="70"/>
      <c r="K35" s="34" t="s">
        <v>65</v>
      </c>
      <c r="L35" s="77">
        <v>39</v>
      </c>
      <c r="M35" s="77"/>
      <c r="N35" s="72"/>
      <c r="O35" s="79" t="s">
        <v>266</v>
      </c>
      <c r="P35" s="81">
        <v>43697.57662037037</v>
      </c>
      <c r="Q35" s="79" t="s">
        <v>295</v>
      </c>
      <c r="R35" s="79"/>
      <c r="S35" s="79"/>
      <c r="T35" s="79"/>
      <c r="U35" s="79"/>
      <c r="V35" s="84" t="s">
        <v>527</v>
      </c>
      <c r="W35" s="81">
        <v>43697.57662037037</v>
      </c>
      <c r="X35" s="84" t="s">
        <v>569</v>
      </c>
      <c r="Y35" s="79"/>
      <c r="Z35" s="79"/>
      <c r="AA35" s="82" t="s">
        <v>676</v>
      </c>
      <c r="AB35" s="79"/>
      <c r="AC35" s="79" t="b">
        <v>0</v>
      </c>
      <c r="AD35" s="79">
        <v>0</v>
      </c>
      <c r="AE35" s="82" t="s">
        <v>751</v>
      </c>
      <c r="AF35" s="79" t="b">
        <v>0</v>
      </c>
      <c r="AG35" s="79" t="s">
        <v>755</v>
      </c>
      <c r="AH35" s="79"/>
      <c r="AI35" s="82" t="s">
        <v>751</v>
      </c>
      <c r="AJ35" s="79" t="b">
        <v>0</v>
      </c>
      <c r="AK35" s="79">
        <v>2</v>
      </c>
      <c r="AL35" s="82" t="s">
        <v>748</v>
      </c>
      <c r="AM35" s="79" t="s">
        <v>763</v>
      </c>
      <c r="AN35" s="79" t="b">
        <v>0</v>
      </c>
      <c r="AO35" s="82" t="s">
        <v>748</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v>1</v>
      </c>
      <c r="BE35" s="49">
        <v>4.761904761904762</v>
      </c>
      <c r="BF35" s="48">
        <v>0</v>
      </c>
      <c r="BG35" s="49">
        <v>0</v>
      </c>
      <c r="BH35" s="48">
        <v>0</v>
      </c>
      <c r="BI35" s="49">
        <v>0</v>
      </c>
      <c r="BJ35" s="48">
        <v>20</v>
      </c>
      <c r="BK35" s="49">
        <v>95.23809523809524</v>
      </c>
      <c r="BL35" s="48">
        <v>21</v>
      </c>
    </row>
    <row r="36" spans="1:64" ht="15">
      <c r="A36" s="64" t="s">
        <v>240</v>
      </c>
      <c r="B36" s="64" t="s">
        <v>250</v>
      </c>
      <c r="C36" s="65"/>
      <c r="D36" s="66"/>
      <c r="E36" s="67"/>
      <c r="F36" s="68"/>
      <c r="G36" s="65"/>
      <c r="H36" s="69"/>
      <c r="I36" s="70"/>
      <c r="J36" s="70"/>
      <c r="K36" s="34" t="s">
        <v>65</v>
      </c>
      <c r="L36" s="77">
        <v>40</v>
      </c>
      <c r="M36" s="77"/>
      <c r="N36" s="72"/>
      <c r="O36" s="79" t="s">
        <v>266</v>
      </c>
      <c r="P36" s="81">
        <v>43689.47935185185</v>
      </c>
      <c r="Q36" s="79" t="s">
        <v>296</v>
      </c>
      <c r="R36" s="79"/>
      <c r="S36" s="79"/>
      <c r="T36" s="79"/>
      <c r="U36" s="79"/>
      <c r="V36" s="84" t="s">
        <v>528</v>
      </c>
      <c r="W36" s="81">
        <v>43689.47935185185</v>
      </c>
      <c r="X36" s="84" t="s">
        <v>570</v>
      </c>
      <c r="Y36" s="79"/>
      <c r="Z36" s="79"/>
      <c r="AA36" s="82" t="s">
        <v>677</v>
      </c>
      <c r="AB36" s="79"/>
      <c r="AC36" s="79" t="b">
        <v>0</v>
      </c>
      <c r="AD36" s="79">
        <v>0</v>
      </c>
      <c r="AE36" s="82" t="s">
        <v>751</v>
      </c>
      <c r="AF36" s="79" t="b">
        <v>0</v>
      </c>
      <c r="AG36" s="79" t="s">
        <v>752</v>
      </c>
      <c r="AH36" s="79"/>
      <c r="AI36" s="82" t="s">
        <v>751</v>
      </c>
      <c r="AJ36" s="79" t="b">
        <v>0</v>
      </c>
      <c r="AK36" s="79">
        <v>1</v>
      </c>
      <c r="AL36" s="82" t="s">
        <v>745</v>
      </c>
      <c r="AM36" s="79" t="s">
        <v>763</v>
      </c>
      <c r="AN36" s="79" t="b">
        <v>0</v>
      </c>
      <c r="AO36" s="82" t="s">
        <v>745</v>
      </c>
      <c r="AP36" s="79" t="s">
        <v>176</v>
      </c>
      <c r="AQ36" s="79">
        <v>0</v>
      </c>
      <c r="AR36" s="79">
        <v>0</v>
      </c>
      <c r="AS36" s="79"/>
      <c r="AT36" s="79"/>
      <c r="AU36" s="79"/>
      <c r="AV36" s="79"/>
      <c r="AW36" s="79"/>
      <c r="AX36" s="79"/>
      <c r="AY36" s="79"/>
      <c r="AZ36" s="79"/>
      <c r="BA36">
        <v>2</v>
      </c>
      <c r="BB36" s="78" t="str">
        <f>REPLACE(INDEX(GroupVertices[Group],MATCH(Edges25[[#This Row],[Vertex 1]],GroupVertices[Vertex],0)),1,1,"")</f>
        <v>2</v>
      </c>
      <c r="BC36" s="78" t="str">
        <f>REPLACE(INDEX(GroupVertices[Group],MATCH(Edges25[[#This Row],[Vertex 2]],GroupVertices[Vertex],0)),1,1,"")</f>
        <v>2</v>
      </c>
      <c r="BD36" s="48">
        <v>1</v>
      </c>
      <c r="BE36" s="49">
        <v>5</v>
      </c>
      <c r="BF36" s="48">
        <v>0</v>
      </c>
      <c r="BG36" s="49">
        <v>0</v>
      </c>
      <c r="BH36" s="48">
        <v>0</v>
      </c>
      <c r="BI36" s="49">
        <v>0</v>
      </c>
      <c r="BJ36" s="48">
        <v>19</v>
      </c>
      <c r="BK36" s="49">
        <v>95</v>
      </c>
      <c r="BL36" s="48">
        <v>20</v>
      </c>
    </row>
    <row r="37" spans="1:64" ht="15">
      <c r="A37" s="64" t="s">
        <v>240</v>
      </c>
      <c r="B37" s="64" t="s">
        <v>250</v>
      </c>
      <c r="C37" s="65"/>
      <c r="D37" s="66"/>
      <c r="E37" s="67"/>
      <c r="F37" s="68"/>
      <c r="G37" s="65"/>
      <c r="H37" s="69"/>
      <c r="I37" s="70"/>
      <c r="J37" s="70"/>
      <c r="K37" s="34" t="s">
        <v>65</v>
      </c>
      <c r="L37" s="77">
        <v>41</v>
      </c>
      <c r="M37" s="77"/>
      <c r="N37" s="72"/>
      <c r="O37" s="79" t="s">
        <v>266</v>
      </c>
      <c r="P37" s="81">
        <v>43697.654074074075</v>
      </c>
      <c r="Q37" s="79" t="s">
        <v>295</v>
      </c>
      <c r="R37" s="79"/>
      <c r="S37" s="79"/>
      <c r="T37" s="79"/>
      <c r="U37" s="79"/>
      <c r="V37" s="84" t="s">
        <v>528</v>
      </c>
      <c r="W37" s="81">
        <v>43697.654074074075</v>
      </c>
      <c r="X37" s="84" t="s">
        <v>571</v>
      </c>
      <c r="Y37" s="79"/>
      <c r="Z37" s="79"/>
      <c r="AA37" s="82" t="s">
        <v>678</v>
      </c>
      <c r="AB37" s="79"/>
      <c r="AC37" s="79" t="b">
        <v>0</v>
      </c>
      <c r="AD37" s="79">
        <v>0</v>
      </c>
      <c r="AE37" s="82" t="s">
        <v>751</v>
      </c>
      <c r="AF37" s="79" t="b">
        <v>0</v>
      </c>
      <c r="AG37" s="79" t="s">
        <v>755</v>
      </c>
      <c r="AH37" s="79"/>
      <c r="AI37" s="82" t="s">
        <v>751</v>
      </c>
      <c r="AJ37" s="79" t="b">
        <v>0</v>
      </c>
      <c r="AK37" s="79">
        <v>2</v>
      </c>
      <c r="AL37" s="82" t="s">
        <v>748</v>
      </c>
      <c r="AM37" s="79" t="s">
        <v>763</v>
      </c>
      <c r="AN37" s="79" t="b">
        <v>0</v>
      </c>
      <c r="AO37" s="82" t="s">
        <v>748</v>
      </c>
      <c r="AP37" s="79" t="s">
        <v>176</v>
      </c>
      <c r="AQ37" s="79">
        <v>0</v>
      </c>
      <c r="AR37" s="79">
        <v>0</v>
      </c>
      <c r="AS37" s="79"/>
      <c r="AT37" s="79"/>
      <c r="AU37" s="79"/>
      <c r="AV37" s="79"/>
      <c r="AW37" s="79"/>
      <c r="AX37" s="79"/>
      <c r="AY37" s="79"/>
      <c r="AZ37" s="79"/>
      <c r="BA37">
        <v>2</v>
      </c>
      <c r="BB37" s="78" t="str">
        <f>REPLACE(INDEX(GroupVertices[Group],MATCH(Edges25[[#This Row],[Vertex 1]],GroupVertices[Vertex],0)),1,1,"")</f>
        <v>2</v>
      </c>
      <c r="BC37" s="78" t="str">
        <f>REPLACE(INDEX(GroupVertices[Group],MATCH(Edges25[[#This Row],[Vertex 2]],GroupVertices[Vertex],0)),1,1,"")</f>
        <v>2</v>
      </c>
      <c r="BD37" s="48">
        <v>1</v>
      </c>
      <c r="BE37" s="49">
        <v>4.761904761904762</v>
      </c>
      <c r="BF37" s="48">
        <v>0</v>
      </c>
      <c r="BG37" s="49">
        <v>0</v>
      </c>
      <c r="BH37" s="48">
        <v>0</v>
      </c>
      <c r="BI37" s="49">
        <v>0</v>
      </c>
      <c r="BJ37" s="48">
        <v>20</v>
      </c>
      <c r="BK37" s="49">
        <v>95.23809523809524</v>
      </c>
      <c r="BL37" s="48">
        <v>21</v>
      </c>
    </row>
    <row r="38" spans="1:64" ht="15">
      <c r="A38" s="64" t="s">
        <v>241</v>
      </c>
      <c r="B38" s="64" t="s">
        <v>224</v>
      </c>
      <c r="C38" s="65"/>
      <c r="D38" s="66"/>
      <c r="E38" s="67"/>
      <c r="F38" s="68"/>
      <c r="G38" s="65"/>
      <c r="H38" s="69"/>
      <c r="I38" s="70"/>
      <c r="J38" s="70"/>
      <c r="K38" s="34" t="s">
        <v>65</v>
      </c>
      <c r="L38" s="77">
        <v>42</v>
      </c>
      <c r="M38" s="77"/>
      <c r="N38" s="72"/>
      <c r="O38" s="79" t="s">
        <v>266</v>
      </c>
      <c r="P38" s="81">
        <v>43697.86209490741</v>
      </c>
      <c r="Q38" s="79" t="s">
        <v>297</v>
      </c>
      <c r="R38" s="79"/>
      <c r="S38" s="79"/>
      <c r="T38" s="79"/>
      <c r="U38" s="79"/>
      <c r="V38" s="84" t="s">
        <v>529</v>
      </c>
      <c r="W38" s="81">
        <v>43697.86209490741</v>
      </c>
      <c r="X38" s="84" t="s">
        <v>572</v>
      </c>
      <c r="Y38" s="79"/>
      <c r="Z38" s="79"/>
      <c r="AA38" s="82" t="s">
        <v>679</v>
      </c>
      <c r="AB38" s="79"/>
      <c r="AC38" s="79" t="b">
        <v>0</v>
      </c>
      <c r="AD38" s="79">
        <v>0</v>
      </c>
      <c r="AE38" s="82" t="s">
        <v>751</v>
      </c>
      <c r="AF38" s="79" t="b">
        <v>0</v>
      </c>
      <c r="AG38" s="79" t="s">
        <v>753</v>
      </c>
      <c r="AH38" s="79"/>
      <c r="AI38" s="82" t="s">
        <v>751</v>
      </c>
      <c r="AJ38" s="79" t="b">
        <v>0</v>
      </c>
      <c r="AK38" s="79">
        <v>1</v>
      </c>
      <c r="AL38" s="82" t="s">
        <v>656</v>
      </c>
      <c r="AM38" s="79" t="s">
        <v>769</v>
      </c>
      <c r="AN38" s="79" t="b">
        <v>0</v>
      </c>
      <c r="AO38" s="82" t="s">
        <v>656</v>
      </c>
      <c r="AP38" s="79" t="s">
        <v>176</v>
      </c>
      <c r="AQ38" s="79">
        <v>0</v>
      </c>
      <c r="AR38" s="79">
        <v>0</v>
      </c>
      <c r="AS38" s="79"/>
      <c r="AT38" s="79"/>
      <c r="AU38" s="79"/>
      <c r="AV38" s="79"/>
      <c r="AW38" s="79"/>
      <c r="AX38" s="79"/>
      <c r="AY38" s="79"/>
      <c r="AZ38" s="79"/>
      <c r="BA38">
        <v>3</v>
      </c>
      <c r="BB38" s="78" t="str">
        <f>REPLACE(INDEX(GroupVertices[Group],MATCH(Edges25[[#This Row],[Vertex 1]],GroupVertices[Vertex],0)),1,1,"")</f>
        <v>4</v>
      </c>
      <c r="BC38" s="78" t="str">
        <f>REPLACE(INDEX(GroupVertices[Group],MATCH(Edges25[[#This Row],[Vertex 2]],GroupVertices[Vertex],0)),1,1,"")</f>
        <v>4</v>
      </c>
      <c r="BD38" s="48">
        <v>0</v>
      </c>
      <c r="BE38" s="49">
        <v>0</v>
      </c>
      <c r="BF38" s="48">
        <v>1</v>
      </c>
      <c r="BG38" s="49">
        <v>5.882352941176471</v>
      </c>
      <c r="BH38" s="48">
        <v>0</v>
      </c>
      <c r="BI38" s="49">
        <v>0</v>
      </c>
      <c r="BJ38" s="48">
        <v>16</v>
      </c>
      <c r="BK38" s="49">
        <v>94.11764705882354</v>
      </c>
      <c r="BL38" s="48">
        <v>17</v>
      </c>
    </row>
    <row r="39" spans="1:64" ht="15">
      <c r="A39" s="64" t="s">
        <v>241</v>
      </c>
      <c r="B39" s="64" t="s">
        <v>224</v>
      </c>
      <c r="C39" s="65"/>
      <c r="D39" s="66"/>
      <c r="E39" s="67"/>
      <c r="F39" s="68"/>
      <c r="G39" s="65"/>
      <c r="H39" s="69"/>
      <c r="I39" s="70"/>
      <c r="J39" s="70"/>
      <c r="K39" s="34" t="s">
        <v>65</v>
      </c>
      <c r="L39" s="77">
        <v>43</v>
      </c>
      <c r="M39" s="77"/>
      <c r="N39" s="72"/>
      <c r="O39" s="79" t="s">
        <v>266</v>
      </c>
      <c r="P39" s="81">
        <v>43697.86224537037</v>
      </c>
      <c r="Q39" s="79" t="s">
        <v>298</v>
      </c>
      <c r="R39" s="84" t="s">
        <v>375</v>
      </c>
      <c r="S39" s="79" t="s">
        <v>446</v>
      </c>
      <c r="T39" s="79" t="s">
        <v>462</v>
      </c>
      <c r="U39" s="79"/>
      <c r="V39" s="84" t="s">
        <v>529</v>
      </c>
      <c r="W39" s="81">
        <v>43697.86224537037</v>
      </c>
      <c r="X39" s="84" t="s">
        <v>573</v>
      </c>
      <c r="Y39" s="79"/>
      <c r="Z39" s="79"/>
      <c r="AA39" s="82" t="s">
        <v>680</v>
      </c>
      <c r="AB39" s="79"/>
      <c r="AC39" s="79" t="b">
        <v>0</v>
      </c>
      <c r="AD39" s="79">
        <v>0</v>
      </c>
      <c r="AE39" s="82" t="s">
        <v>751</v>
      </c>
      <c r="AF39" s="79" t="b">
        <v>0</v>
      </c>
      <c r="AG39" s="79" t="s">
        <v>753</v>
      </c>
      <c r="AH39" s="79"/>
      <c r="AI39" s="82" t="s">
        <v>751</v>
      </c>
      <c r="AJ39" s="79" t="b">
        <v>0</v>
      </c>
      <c r="AK39" s="79">
        <v>2</v>
      </c>
      <c r="AL39" s="82" t="s">
        <v>659</v>
      </c>
      <c r="AM39" s="79" t="s">
        <v>769</v>
      </c>
      <c r="AN39" s="79" t="b">
        <v>0</v>
      </c>
      <c r="AO39" s="82" t="s">
        <v>659</v>
      </c>
      <c r="AP39" s="79" t="s">
        <v>176</v>
      </c>
      <c r="AQ39" s="79">
        <v>0</v>
      </c>
      <c r="AR39" s="79">
        <v>0</v>
      </c>
      <c r="AS39" s="79"/>
      <c r="AT39" s="79"/>
      <c r="AU39" s="79"/>
      <c r="AV39" s="79"/>
      <c r="AW39" s="79"/>
      <c r="AX39" s="79"/>
      <c r="AY39" s="79"/>
      <c r="AZ39" s="79"/>
      <c r="BA39">
        <v>3</v>
      </c>
      <c r="BB39" s="78" t="str">
        <f>REPLACE(INDEX(GroupVertices[Group],MATCH(Edges25[[#This Row],[Vertex 1]],GroupVertices[Vertex],0)),1,1,"")</f>
        <v>4</v>
      </c>
      <c r="BC39" s="78" t="str">
        <f>REPLACE(INDEX(GroupVertices[Group],MATCH(Edges25[[#This Row],[Vertex 2]],GroupVertices[Vertex],0)),1,1,"")</f>
        <v>4</v>
      </c>
      <c r="BD39" s="48">
        <v>0</v>
      </c>
      <c r="BE39" s="49">
        <v>0</v>
      </c>
      <c r="BF39" s="48">
        <v>0</v>
      </c>
      <c r="BG39" s="49">
        <v>0</v>
      </c>
      <c r="BH39" s="48">
        <v>0</v>
      </c>
      <c r="BI39" s="49">
        <v>0</v>
      </c>
      <c r="BJ39" s="48">
        <v>15</v>
      </c>
      <c r="BK39" s="49">
        <v>100</v>
      </c>
      <c r="BL39" s="48">
        <v>15</v>
      </c>
    </row>
    <row r="40" spans="1:64" ht="15">
      <c r="A40" s="64" t="s">
        <v>241</v>
      </c>
      <c r="B40" s="64" t="s">
        <v>224</v>
      </c>
      <c r="C40" s="65"/>
      <c r="D40" s="66"/>
      <c r="E40" s="67"/>
      <c r="F40" s="68"/>
      <c r="G40" s="65"/>
      <c r="H40" s="69"/>
      <c r="I40" s="70"/>
      <c r="J40" s="70"/>
      <c r="K40" s="34" t="s">
        <v>65</v>
      </c>
      <c r="L40" s="77">
        <v>44</v>
      </c>
      <c r="M40" s="77"/>
      <c r="N40" s="72"/>
      <c r="O40" s="79" t="s">
        <v>266</v>
      </c>
      <c r="P40" s="81">
        <v>43697.86237268519</v>
      </c>
      <c r="Q40" s="79" t="s">
        <v>299</v>
      </c>
      <c r="R40" s="79"/>
      <c r="S40" s="79"/>
      <c r="T40" s="79" t="s">
        <v>471</v>
      </c>
      <c r="U40" s="79"/>
      <c r="V40" s="84" t="s">
        <v>529</v>
      </c>
      <c r="W40" s="81">
        <v>43697.86237268519</v>
      </c>
      <c r="X40" s="84" t="s">
        <v>574</v>
      </c>
      <c r="Y40" s="79"/>
      <c r="Z40" s="79"/>
      <c r="AA40" s="82" t="s">
        <v>681</v>
      </c>
      <c r="AB40" s="79"/>
      <c r="AC40" s="79" t="b">
        <v>0</v>
      </c>
      <c r="AD40" s="79">
        <v>0</v>
      </c>
      <c r="AE40" s="82" t="s">
        <v>751</v>
      </c>
      <c r="AF40" s="79" t="b">
        <v>0</v>
      </c>
      <c r="AG40" s="79" t="s">
        <v>753</v>
      </c>
      <c r="AH40" s="79"/>
      <c r="AI40" s="82" t="s">
        <v>751</v>
      </c>
      <c r="AJ40" s="79" t="b">
        <v>0</v>
      </c>
      <c r="AK40" s="79">
        <v>1</v>
      </c>
      <c r="AL40" s="82" t="s">
        <v>657</v>
      </c>
      <c r="AM40" s="79" t="s">
        <v>769</v>
      </c>
      <c r="AN40" s="79" t="b">
        <v>0</v>
      </c>
      <c r="AO40" s="82" t="s">
        <v>657</v>
      </c>
      <c r="AP40" s="79" t="s">
        <v>176</v>
      </c>
      <c r="AQ40" s="79">
        <v>0</v>
      </c>
      <c r="AR40" s="79">
        <v>0</v>
      </c>
      <c r="AS40" s="79"/>
      <c r="AT40" s="79"/>
      <c r="AU40" s="79"/>
      <c r="AV40" s="79"/>
      <c r="AW40" s="79"/>
      <c r="AX40" s="79"/>
      <c r="AY40" s="79"/>
      <c r="AZ40" s="79"/>
      <c r="BA40">
        <v>3</v>
      </c>
      <c r="BB40" s="78" t="str">
        <f>REPLACE(INDEX(GroupVertices[Group],MATCH(Edges25[[#This Row],[Vertex 1]],GroupVertices[Vertex],0)),1,1,"")</f>
        <v>4</v>
      </c>
      <c r="BC40" s="78" t="str">
        <f>REPLACE(INDEX(GroupVertices[Group],MATCH(Edges25[[#This Row],[Vertex 2]],GroupVertices[Vertex],0)),1,1,"")</f>
        <v>4</v>
      </c>
      <c r="BD40" s="48">
        <v>2</v>
      </c>
      <c r="BE40" s="49">
        <v>9.090909090909092</v>
      </c>
      <c r="BF40" s="48">
        <v>0</v>
      </c>
      <c r="BG40" s="49">
        <v>0</v>
      </c>
      <c r="BH40" s="48">
        <v>0</v>
      </c>
      <c r="BI40" s="49">
        <v>0</v>
      </c>
      <c r="BJ40" s="48">
        <v>20</v>
      </c>
      <c r="BK40" s="49">
        <v>90.9090909090909</v>
      </c>
      <c r="BL40" s="48">
        <v>22</v>
      </c>
    </row>
    <row r="41" spans="1:64" ht="15">
      <c r="A41" s="64" t="s">
        <v>242</v>
      </c>
      <c r="B41" s="64" t="s">
        <v>256</v>
      </c>
      <c r="C41" s="65"/>
      <c r="D41" s="66"/>
      <c r="E41" s="67"/>
      <c r="F41" s="68"/>
      <c r="G41" s="65"/>
      <c r="H41" s="69"/>
      <c r="I41" s="70"/>
      <c r="J41" s="70"/>
      <c r="K41" s="34" t="s">
        <v>65</v>
      </c>
      <c r="L41" s="77">
        <v>45</v>
      </c>
      <c r="M41" s="77"/>
      <c r="N41" s="72"/>
      <c r="O41" s="79" t="s">
        <v>266</v>
      </c>
      <c r="P41" s="81">
        <v>43698.25633101852</v>
      </c>
      <c r="Q41" s="79" t="s">
        <v>300</v>
      </c>
      <c r="R41" s="84" t="s">
        <v>374</v>
      </c>
      <c r="S41" s="79" t="s">
        <v>446</v>
      </c>
      <c r="T41" s="79" t="s">
        <v>461</v>
      </c>
      <c r="U41" s="79"/>
      <c r="V41" s="84" t="s">
        <v>530</v>
      </c>
      <c r="W41" s="81">
        <v>43698.25633101852</v>
      </c>
      <c r="X41" s="84" t="s">
        <v>575</v>
      </c>
      <c r="Y41" s="79"/>
      <c r="Z41" s="79"/>
      <c r="AA41" s="82" t="s">
        <v>682</v>
      </c>
      <c r="AB41" s="79"/>
      <c r="AC41" s="79" t="b">
        <v>0</v>
      </c>
      <c r="AD41" s="79">
        <v>0</v>
      </c>
      <c r="AE41" s="82" t="s">
        <v>751</v>
      </c>
      <c r="AF41" s="79" t="b">
        <v>0</v>
      </c>
      <c r="AG41" s="79" t="s">
        <v>753</v>
      </c>
      <c r="AH41" s="79"/>
      <c r="AI41" s="82" t="s">
        <v>751</v>
      </c>
      <c r="AJ41" s="79" t="b">
        <v>0</v>
      </c>
      <c r="AK41" s="79">
        <v>2</v>
      </c>
      <c r="AL41" s="82" t="s">
        <v>658</v>
      </c>
      <c r="AM41" s="79" t="s">
        <v>769</v>
      </c>
      <c r="AN41" s="79" t="b">
        <v>0</v>
      </c>
      <c r="AO41" s="82" t="s">
        <v>658</v>
      </c>
      <c r="AP41" s="79" t="s">
        <v>176</v>
      </c>
      <c r="AQ41" s="79">
        <v>0</v>
      </c>
      <c r="AR41" s="79">
        <v>0</v>
      </c>
      <c r="AS41" s="79"/>
      <c r="AT41" s="79"/>
      <c r="AU41" s="79"/>
      <c r="AV41" s="79"/>
      <c r="AW41" s="79"/>
      <c r="AX41" s="79"/>
      <c r="AY41" s="79"/>
      <c r="AZ41" s="79"/>
      <c r="BA41">
        <v>1</v>
      </c>
      <c r="BB41" s="78" t="str">
        <f>REPLACE(INDEX(GroupVertices[Group],MATCH(Edges25[[#This Row],[Vertex 1]],GroupVertices[Vertex],0)),1,1,"")</f>
        <v>4</v>
      </c>
      <c r="BC41" s="78" t="str">
        <f>REPLACE(INDEX(GroupVertices[Group],MATCH(Edges25[[#This Row],[Vertex 2]],GroupVertices[Vertex],0)),1,1,"")</f>
        <v>4</v>
      </c>
      <c r="BD41" s="48">
        <v>0</v>
      </c>
      <c r="BE41" s="49">
        <v>0</v>
      </c>
      <c r="BF41" s="48">
        <v>0</v>
      </c>
      <c r="BG41" s="49">
        <v>0</v>
      </c>
      <c r="BH41" s="48">
        <v>0</v>
      </c>
      <c r="BI41" s="49">
        <v>0</v>
      </c>
      <c r="BJ41" s="48">
        <v>14</v>
      </c>
      <c r="BK41" s="49">
        <v>100</v>
      </c>
      <c r="BL41" s="48">
        <v>14</v>
      </c>
    </row>
    <row r="42" spans="1:64" ht="15">
      <c r="A42" s="64" t="s">
        <v>242</v>
      </c>
      <c r="B42" s="64" t="s">
        <v>224</v>
      </c>
      <c r="C42" s="65"/>
      <c r="D42" s="66"/>
      <c r="E42" s="67"/>
      <c r="F42" s="68"/>
      <c r="G42" s="65"/>
      <c r="H42" s="69"/>
      <c r="I42" s="70"/>
      <c r="J42" s="70"/>
      <c r="K42" s="34" t="s">
        <v>65</v>
      </c>
      <c r="L42" s="77">
        <v>46</v>
      </c>
      <c r="M42" s="77"/>
      <c r="N42" s="72"/>
      <c r="O42" s="79" t="s">
        <v>266</v>
      </c>
      <c r="P42" s="81">
        <v>43698.25628472222</v>
      </c>
      <c r="Q42" s="79" t="s">
        <v>298</v>
      </c>
      <c r="R42" s="84" t="s">
        <v>375</v>
      </c>
      <c r="S42" s="79" t="s">
        <v>446</v>
      </c>
      <c r="T42" s="79" t="s">
        <v>462</v>
      </c>
      <c r="U42" s="79"/>
      <c r="V42" s="84" t="s">
        <v>530</v>
      </c>
      <c r="W42" s="81">
        <v>43698.25628472222</v>
      </c>
      <c r="X42" s="84" t="s">
        <v>576</v>
      </c>
      <c r="Y42" s="79"/>
      <c r="Z42" s="79"/>
      <c r="AA42" s="82" t="s">
        <v>683</v>
      </c>
      <c r="AB42" s="79"/>
      <c r="AC42" s="79" t="b">
        <v>0</v>
      </c>
      <c r="AD42" s="79">
        <v>0</v>
      </c>
      <c r="AE42" s="82" t="s">
        <v>751</v>
      </c>
      <c r="AF42" s="79" t="b">
        <v>0</v>
      </c>
      <c r="AG42" s="79" t="s">
        <v>753</v>
      </c>
      <c r="AH42" s="79"/>
      <c r="AI42" s="82" t="s">
        <v>751</v>
      </c>
      <c r="AJ42" s="79" t="b">
        <v>0</v>
      </c>
      <c r="AK42" s="79">
        <v>2</v>
      </c>
      <c r="AL42" s="82" t="s">
        <v>659</v>
      </c>
      <c r="AM42" s="79" t="s">
        <v>769</v>
      </c>
      <c r="AN42" s="79" t="b">
        <v>0</v>
      </c>
      <c r="AO42" s="82" t="s">
        <v>659</v>
      </c>
      <c r="AP42" s="79" t="s">
        <v>176</v>
      </c>
      <c r="AQ42" s="79">
        <v>0</v>
      </c>
      <c r="AR42" s="79">
        <v>0</v>
      </c>
      <c r="AS42" s="79"/>
      <c r="AT42" s="79"/>
      <c r="AU42" s="79"/>
      <c r="AV42" s="79"/>
      <c r="AW42" s="79"/>
      <c r="AX42" s="79"/>
      <c r="AY42" s="79"/>
      <c r="AZ42" s="79"/>
      <c r="BA42">
        <v>2</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15</v>
      </c>
      <c r="BK42" s="49">
        <v>100</v>
      </c>
      <c r="BL42" s="48">
        <v>15</v>
      </c>
    </row>
    <row r="43" spans="1:64" ht="15">
      <c r="A43" s="64" t="s">
        <v>243</v>
      </c>
      <c r="B43" s="64" t="s">
        <v>244</v>
      </c>
      <c r="C43" s="65"/>
      <c r="D43" s="66"/>
      <c r="E43" s="67"/>
      <c r="F43" s="68"/>
      <c r="G43" s="65"/>
      <c r="H43" s="69"/>
      <c r="I43" s="70"/>
      <c r="J43" s="70"/>
      <c r="K43" s="34" t="s">
        <v>66</v>
      </c>
      <c r="L43" s="77">
        <v>48</v>
      </c>
      <c r="M43" s="77"/>
      <c r="N43" s="72"/>
      <c r="O43" s="79" t="s">
        <v>266</v>
      </c>
      <c r="P43" s="81">
        <v>43698.364583333336</v>
      </c>
      <c r="Q43" s="79" t="s">
        <v>301</v>
      </c>
      <c r="R43" s="84" t="s">
        <v>383</v>
      </c>
      <c r="S43" s="79" t="s">
        <v>450</v>
      </c>
      <c r="T43" s="79" t="s">
        <v>472</v>
      </c>
      <c r="U43" s="84" t="s">
        <v>495</v>
      </c>
      <c r="V43" s="84" t="s">
        <v>495</v>
      </c>
      <c r="W43" s="81">
        <v>43698.364583333336</v>
      </c>
      <c r="X43" s="84" t="s">
        <v>577</v>
      </c>
      <c r="Y43" s="79"/>
      <c r="Z43" s="79"/>
      <c r="AA43" s="82" t="s">
        <v>684</v>
      </c>
      <c r="AB43" s="79"/>
      <c r="AC43" s="79" t="b">
        <v>0</v>
      </c>
      <c r="AD43" s="79">
        <v>2</v>
      </c>
      <c r="AE43" s="82" t="s">
        <v>751</v>
      </c>
      <c r="AF43" s="79" t="b">
        <v>0</v>
      </c>
      <c r="AG43" s="79" t="s">
        <v>753</v>
      </c>
      <c r="AH43" s="79"/>
      <c r="AI43" s="82" t="s">
        <v>751</v>
      </c>
      <c r="AJ43" s="79" t="b">
        <v>0</v>
      </c>
      <c r="AK43" s="79">
        <v>1</v>
      </c>
      <c r="AL43" s="82" t="s">
        <v>751</v>
      </c>
      <c r="AM43" s="79" t="s">
        <v>758</v>
      </c>
      <c r="AN43" s="79" t="b">
        <v>0</v>
      </c>
      <c r="AO43" s="82" t="s">
        <v>684</v>
      </c>
      <c r="AP43" s="79" t="s">
        <v>176</v>
      </c>
      <c r="AQ43" s="79">
        <v>0</v>
      </c>
      <c r="AR43" s="79">
        <v>0</v>
      </c>
      <c r="AS43" s="79"/>
      <c r="AT43" s="79"/>
      <c r="AU43" s="79"/>
      <c r="AV43" s="79"/>
      <c r="AW43" s="79"/>
      <c r="AX43" s="79"/>
      <c r="AY43" s="79"/>
      <c r="AZ43" s="79"/>
      <c r="BA43">
        <v>1</v>
      </c>
      <c r="BB43" s="78" t="str">
        <f>REPLACE(INDEX(GroupVertices[Group],MATCH(Edges25[[#This Row],[Vertex 1]],GroupVertices[Vertex],0)),1,1,"")</f>
        <v>10</v>
      </c>
      <c r="BC43" s="78" t="str">
        <f>REPLACE(INDEX(GroupVertices[Group],MATCH(Edges25[[#This Row],[Vertex 2]],GroupVertices[Vertex],0)),1,1,"")</f>
        <v>10</v>
      </c>
      <c r="BD43" s="48">
        <v>0</v>
      </c>
      <c r="BE43" s="49">
        <v>0</v>
      </c>
      <c r="BF43" s="48">
        <v>0</v>
      </c>
      <c r="BG43" s="49">
        <v>0</v>
      </c>
      <c r="BH43" s="48">
        <v>0</v>
      </c>
      <c r="BI43" s="49">
        <v>0</v>
      </c>
      <c r="BJ43" s="48">
        <v>23</v>
      </c>
      <c r="BK43" s="49">
        <v>100</v>
      </c>
      <c r="BL43" s="48">
        <v>23</v>
      </c>
    </row>
    <row r="44" spans="1:64" ht="15">
      <c r="A44" s="64" t="s">
        <v>244</v>
      </c>
      <c r="B44" s="64" t="s">
        <v>243</v>
      </c>
      <c r="C44" s="65"/>
      <c r="D44" s="66"/>
      <c r="E44" s="67"/>
      <c r="F44" s="68"/>
      <c r="G44" s="65"/>
      <c r="H44" s="69"/>
      <c r="I44" s="70"/>
      <c r="J44" s="70"/>
      <c r="K44" s="34" t="s">
        <v>66</v>
      </c>
      <c r="L44" s="77">
        <v>49</v>
      </c>
      <c r="M44" s="77"/>
      <c r="N44" s="72"/>
      <c r="O44" s="79" t="s">
        <v>266</v>
      </c>
      <c r="P44" s="81">
        <v>43698.388819444444</v>
      </c>
      <c r="Q44" s="79" t="s">
        <v>302</v>
      </c>
      <c r="R44" s="79"/>
      <c r="S44" s="79"/>
      <c r="T44" s="79"/>
      <c r="U44" s="79"/>
      <c r="V44" s="84" t="s">
        <v>531</v>
      </c>
      <c r="W44" s="81">
        <v>43698.388819444444</v>
      </c>
      <c r="X44" s="84" t="s">
        <v>578</v>
      </c>
      <c r="Y44" s="79"/>
      <c r="Z44" s="79"/>
      <c r="AA44" s="82" t="s">
        <v>685</v>
      </c>
      <c r="AB44" s="79"/>
      <c r="AC44" s="79" t="b">
        <v>0</v>
      </c>
      <c r="AD44" s="79">
        <v>0</v>
      </c>
      <c r="AE44" s="82" t="s">
        <v>751</v>
      </c>
      <c r="AF44" s="79" t="b">
        <v>0</v>
      </c>
      <c r="AG44" s="79" t="s">
        <v>753</v>
      </c>
      <c r="AH44" s="79"/>
      <c r="AI44" s="82" t="s">
        <v>751</v>
      </c>
      <c r="AJ44" s="79" t="b">
        <v>0</v>
      </c>
      <c r="AK44" s="79">
        <v>1</v>
      </c>
      <c r="AL44" s="82" t="s">
        <v>684</v>
      </c>
      <c r="AM44" s="79" t="s">
        <v>759</v>
      </c>
      <c r="AN44" s="79" t="b">
        <v>0</v>
      </c>
      <c r="AO44" s="82" t="s">
        <v>684</v>
      </c>
      <c r="AP44" s="79" t="s">
        <v>176</v>
      </c>
      <c r="AQ44" s="79">
        <v>0</v>
      </c>
      <c r="AR44" s="79">
        <v>0</v>
      </c>
      <c r="AS44" s="79"/>
      <c r="AT44" s="79"/>
      <c r="AU44" s="79"/>
      <c r="AV44" s="79"/>
      <c r="AW44" s="79"/>
      <c r="AX44" s="79"/>
      <c r="AY44" s="79"/>
      <c r="AZ44" s="79"/>
      <c r="BA44">
        <v>1</v>
      </c>
      <c r="BB44" s="78" t="str">
        <f>REPLACE(INDEX(GroupVertices[Group],MATCH(Edges25[[#This Row],[Vertex 1]],GroupVertices[Vertex],0)),1,1,"")</f>
        <v>10</v>
      </c>
      <c r="BC44" s="78" t="str">
        <f>REPLACE(INDEX(GroupVertices[Group],MATCH(Edges25[[#This Row],[Vertex 2]],GroupVertices[Vertex],0)),1,1,"")</f>
        <v>10</v>
      </c>
      <c r="BD44" s="48">
        <v>0</v>
      </c>
      <c r="BE44" s="49">
        <v>0</v>
      </c>
      <c r="BF44" s="48">
        <v>0</v>
      </c>
      <c r="BG44" s="49">
        <v>0</v>
      </c>
      <c r="BH44" s="48">
        <v>0</v>
      </c>
      <c r="BI44" s="49">
        <v>0</v>
      </c>
      <c r="BJ44" s="48">
        <v>18</v>
      </c>
      <c r="BK44" s="49">
        <v>100</v>
      </c>
      <c r="BL44" s="48">
        <v>18</v>
      </c>
    </row>
    <row r="45" spans="1:64" ht="15">
      <c r="A45" s="64" t="s">
        <v>245</v>
      </c>
      <c r="B45" s="64" t="s">
        <v>250</v>
      </c>
      <c r="C45" s="65"/>
      <c r="D45" s="66"/>
      <c r="E45" s="67"/>
      <c r="F45" s="68"/>
      <c r="G45" s="65"/>
      <c r="H45" s="69"/>
      <c r="I45" s="70"/>
      <c r="J45" s="70"/>
      <c r="K45" s="34" t="s">
        <v>65</v>
      </c>
      <c r="L45" s="77">
        <v>50</v>
      </c>
      <c r="M45" s="77"/>
      <c r="N45" s="72"/>
      <c r="O45" s="79" t="s">
        <v>266</v>
      </c>
      <c r="P45" s="81">
        <v>43698.58928240741</v>
      </c>
      <c r="Q45" s="79" t="s">
        <v>303</v>
      </c>
      <c r="R45" s="79"/>
      <c r="S45" s="79"/>
      <c r="T45" s="79"/>
      <c r="U45" s="79"/>
      <c r="V45" s="84" t="s">
        <v>532</v>
      </c>
      <c r="W45" s="81">
        <v>43698.58928240741</v>
      </c>
      <c r="X45" s="84" t="s">
        <v>579</v>
      </c>
      <c r="Y45" s="79"/>
      <c r="Z45" s="79"/>
      <c r="AA45" s="82" t="s">
        <v>686</v>
      </c>
      <c r="AB45" s="79"/>
      <c r="AC45" s="79" t="b">
        <v>0</v>
      </c>
      <c r="AD45" s="79">
        <v>0</v>
      </c>
      <c r="AE45" s="82" t="s">
        <v>751</v>
      </c>
      <c r="AF45" s="79" t="b">
        <v>0</v>
      </c>
      <c r="AG45" s="79" t="s">
        <v>752</v>
      </c>
      <c r="AH45" s="79"/>
      <c r="AI45" s="82" t="s">
        <v>751</v>
      </c>
      <c r="AJ45" s="79" t="b">
        <v>0</v>
      </c>
      <c r="AK45" s="79">
        <v>0</v>
      </c>
      <c r="AL45" s="82" t="s">
        <v>749</v>
      </c>
      <c r="AM45" s="79" t="s">
        <v>763</v>
      </c>
      <c r="AN45" s="79" t="b">
        <v>0</v>
      </c>
      <c r="AO45" s="82" t="s">
        <v>749</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v>0</v>
      </c>
      <c r="BE45" s="49">
        <v>0</v>
      </c>
      <c r="BF45" s="48">
        <v>0</v>
      </c>
      <c r="BG45" s="49">
        <v>0</v>
      </c>
      <c r="BH45" s="48">
        <v>0</v>
      </c>
      <c r="BI45" s="49">
        <v>0</v>
      </c>
      <c r="BJ45" s="48">
        <v>20</v>
      </c>
      <c r="BK45" s="49">
        <v>100</v>
      </c>
      <c r="BL45" s="48">
        <v>20</v>
      </c>
    </row>
    <row r="46" spans="1:64" ht="15">
      <c r="A46" s="64" t="s">
        <v>246</v>
      </c>
      <c r="B46" s="64" t="s">
        <v>257</v>
      </c>
      <c r="C46" s="65"/>
      <c r="D46" s="66"/>
      <c r="E46" s="67"/>
      <c r="F46" s="68"/>
      <c r="G46" s="65"/>
      <c r="H46" s="69"/>
      <c r="I46" s="70"/>
      <c r="J46" s="70"/>
      <c r="K46" s="34" t="s">
        <v>65</v>
      </c>
      <c r="L46" s="77">
        <v>51</v>
      </c>
      <c r="M46" s="77"/>
      <c r="N46" s="72"/>
      <c r="O46" s="79" t="s">
        <v>266</v>
      </c>
      <c r="P46" s="81">
        <v>43698.66679398148</v>
      </c>
      <c r="Q46" s="79" t="s">
        <v>304</v>
      </c>
      <c r="R46" s="84" t="s">
        <v>384</v>
      </c>
      <c r="S46" s="79" t="s">
        <v>451</v>
      </c>
      <c r="T46" s="79" t="s">
        <v>473</v>
      </c>
      <c r="U46" s="84" t="s">
        <v>496</v>
      </c>
      <c r="V46" s="84" t="s">
        <v>496</v>
      </c>
      <c r="W46" s="81">
        <v>43698.66679398148</v>
      </c>
      <c r="X46" s="84" t="s">
        <v>580</v>
      </c>
      <c r="Y46" s="79"/>
      <c r="Z46" s="79"/>
      <c r="AA46" s="82" t="s">
        <v>687</v>
      </c>
      <c r="AB46" s="79"/>
      <c r="AC46" s="79" t="b">
        <v>0</v>
      </c>
      <c r="AD46" s="79">
        <v>0</v>
      </c>
      <c r="AE46" s="82" t="s">
        <v>751</v>
      </c>
      <c r="AF46" s="79" t="b">
        <v>0</v>
      </c>
      <c r="AG46" s="79" t="s">
        <v>752</v>
      </c>
      <c r="AH46" s="79"/>
      <c r="AI46" s="82" t="s">
        <v>751</v>
      </c>
      <c r="AJ46" s="79" t="b">
        <v>0</v>
      </c>
      <c r="AK46" s="79">
        <v>0</v>
      </c>
      <c r="AL46" s="82" t="s">
        <v>751</v>
      </c>
      <c r="AM46" s="79" t="s">
        <v>770</v>
      </c>
      <c r="AN46" s="79" t="b">
        <v>0</v>
      </c>
      <c r="AO46" s="82" t="s">
        <v>687</v>
      </c>
      <c r="AP46" s="79" t="s">
        <v>176</v>
      </c>
      <c r="AQ46" s="79">
        <v>0</v>
      </c>
      <c r="AR46" s="79">
        <v>0</v>
      </c>
      <c r="AS46" s="79"/>
      <c r="AT46" s="79"/>
      <c r="AU46" s="79"/>
      <c r="AV46" s="79"/>
      <c r="AW46" s="79"/>
      <c r="AX46" s="79"/>
      <c r="AY46" s="79"/>
      <c r="AZ46" s="79"/>
      <c r="BA46">
        <v>1</v>
      </c>
      <c r="BB46" s="78" t="str">
        <f>REPLACE(INDEX(GroupVertices[Group],MATCH(Edges25[[#This Row],[Vertex 1]],GroupVertices[Vertex],0)),1,1,"")</f>
        <v>7</v>
      </c>
      <c r="BC46" s="78" t="str">
        <f>REPLACE(INDEX(GroupVertices[Group],MATCH(Edges25[[#This Row],[Vertex 2]],GroupVertices[Vertex],0)),1,1,"")</f>
        <v>7</v>
      </c>
      <c r="BD46" s="48">
        <v>0</v>
      </c>
      <c r="BE46" s="49">
        <v>0</v>
      </c>
      <c r="BF46" s="48">
        <v>1</v>
      </c>
      <c r="BG46" s="49">
        <v>3.225806451612903</v>
      </c>
      <c r="BH46" s="48">
        <v>0</v>
      </c>
      <c r="BI46" s="49">
        <v>0</v>
      </c>
      <c r="BJ46" s="48">
        <v>30</v>
      </c>
      <c r="BK46" s="49">
        <v>96.7741935483871</v>
      </c>
      <c r="BL46" s="48">
        <v>31</v>
      </c>
    </row>
    <row r="47" spans="1:64" ht="15">
      <c r="A47" s="64" t="s">
        <v>246</v>
      </c>
      <c r="B47" s="64" t="s">
        <v>246</v>
      </c>
      <c r="C47" s="65"/>
      <c r="D47" s="66"/>
      <c r="E47" s="67"/>
      <c r="F47" s="68"/>
      <c r="G47" s="65"/>
      <c r="H47" s="69"/>
      <c r="I47" s="70"/>
      <c r="J47" s="70"/>
      <c r="K47" s="34" t="s">
        <v>65</v>
      </c>
      <c r="L47" s="77">
        <v>52</v>
      </c>
      <c r="M47" s="77"/>
      <c r="N47" s="72"/>
      <c r="O47" s="79" t="s">
        <v>176</v>
      </c>
      <c r="P47" s="81">
        <v>43691.83362268518</v>
      </c>
      <c r="Q47" s="79" t="s">
        <v>305</v>
      </c>
      <c r="R47" s="84" t="s">
        <v>385</v>
      </c>
      <c r="S47" s="79" t="s">
        <v>451</v>
      </c>
      <c r="T47" s="79" t="s">
        <v>474</v>
      </c>
      <c r="U47" s="84" t="s">
        <v>497</v>
      </c>
      <c r="V47" s="84" t="s">
        <v>497</v>
      </c>
      <c r="W47" s="81">
        <v>43691.83362268518</v>
      </c>
      <c r="X47" s="84" t="s">
        <v>581</v>
      </c>
      <c r="Y47" s="79"/>
      <c r="Z47" s="79"/>
      <c r="AA47" s="82" t="s">
        <v>688</v>
      </c>
      <c r="AB47" s="79"/>
      <c r="AC47" s="79" t="b">
        <v>0</v>
      </c>
      <c r="AD47" s="79">
        <v>1</v>
      </c>
      <c r="AE47" s="82" t="s">
        <v>751</v>
      </c>
      <c r="AF47" s="79" t="b">
        <v>0</v>
      </c>
      <c r="AG47" s="79" t="s">
        <v>752</v>
      </c>
      <c r="AH47" s="79"/>
      <c r="AI47" s="82" t="s">
        <v>751</v>
      </c>
      <c r="AJ47" s="79" t="b">
        <v>0</v>
      </c>
      <c r="AK47" s="79">
        <v>1</v>
      </c>
      <c r="AL47" s="82" t="s">
        <v>751</v>
      </c>
      <c r="AM47" s="79" t="s">
        <v>770</v>
      </c>
      <c r="AN47" s="79" t="b">
        <v>0</v>
      </c>
      <c r="AO47" s="82" t="s">
        <v>688</v>
      </c>
      <c r="AP47" s="79" t="s">
        <v>176</v>
      </c>
      <c r="AQ47" s="79">
        <v>0</v>
      </c>
      <c r="AR47" s="79">
        <v>0</v>
      </c>
      <c r="AS47" s="79"/>
      <c r="AT47" s="79"/>
      <c r="AU47" s="79"/>
      <c r="AV47" s="79"/>
      <c r="AW47" s="79"/>
      <c r="AX47" s="79"/>
      <c r="AY47" s="79"/>
      <c r="AZ47" s="79"/>
      <c r="BA47">
        <v>1</v>
      </c>
      <c r="BB47" s="78" t="str">
        <f>REPLACE(INDEX(GroupVertices[Group],MATCH(Edges25[[#This Row],[Vertex 1]],GroupVertices[Vertex],0)),1,1,"")</f>
        <v>7</v>
      </c>
      <c r="BC47" s="78" t="str">
        <f>REPLACE(INDEX(GroupVertices[Group],MATCH(Edges25[[#This Row],[Vertex 2]],GroupVertices[Vertex],0)),1,1,"")</f>
        <v>7</v>
      </c>
      <c r="BD47" s="48">
        <v>0</v>
      </c>
      <c r="BE47" s="49">
        <v>0</v>
      </c>
      <c r="BF47" s="48">
        <v>0</v>
      </c>
      <c r="BG47" s="49">
        <v>0</v>
      </c>
      <c r="BH47" s="48">
        <v>0</v>
      </c>
      <c r="BI47" s="49">
        <v>0</v>
      </c>
      <c r="BJ47" s="48">
        <v>36</v>
      </c>
      <c r="BK47" s="49">
        <v>100</v>
      </c>
      <c r="BL47" s="48">
        <v>36</v>
      </c>
    </row>
    <row r="48" spans="1:64" ht="15">
      <c r="A48" s="64" t="s">
        <v>247</v>
      </c>
      <c r="B48" s="64" t="s">
        <v>248</v>
      </c>
      <c r="C48" s="65"/>
      <c r="D48" s="66"/>
      <c r="E48" s="67"/>
      <c r="F48" s="68"/>
      <c r="G48" s="65"/>
      <c r="H48" s="69"/>
      <c r="I48" s="70"/>
      <c r="J48" s="70"/>
      <c r="K48" s="34" t="s">
        <v>66</v>
      </c>
      <c r="L48" s="77">
        <v>53</v>
      </c>
      <c r="M48" s="77"/>
      <c r="N48" s="72"/>
      <c r="O48" s="79" t="s">
        <v>266</v>
      </c>
      <c r="P48" s="81">
        <v>43690.40498842593</v>
      </c>
      <c r="Q48" s="79" t="s">
        <v>306</v>
      </c>
      <c r="R48" s="84" t="s">
        <v>386</v>
      </c>
      <c r="S48" s="79" t="s">
        <v>441</v>
      </c>
      <c r="T48" s="79" t="s">
        <v>467</v>
      </c>
      <c r="U48" s="79"/>
      <c r="V48" s="84" t="s">
        <v>533</v>
      </c>
      <c r="W48" s="81">
        <v>43690.40498842593</v>
      </c>
      <c r="X48" s="84" t="s">
        <v>582</v>
      </c>
      <c r="Y48" s="79"/>
      <c r="Z48" s="79"/>
      <c r="AA48" s="82" t="s">
        <v>689</v>
      </c>
      <c r="AB48" s="79"/>
      <c r="AC48" s="79" t="b">
        <v>0</v>
      </c>
      <c r="AD48" s="79">
        <v>0</v>
      </c>
      <c r="AE48" s="82" t="s">
        <v>751</v>
      </c>
      <c r="AF48" s="79" t="b">
        <v>0</v>
      </c>
      <c r="AG48" s="79" t="s">
        <v>752</v>
      </c>
      <c r="AH48" s="79"/>
      <c r="AI48" s="82" t="s">
        <v>751</v>
      </c>
      <c r="AJ48" s="79" t="b">
        <v>0</v>
      </c>
      <c r="AK48" s="79">
        <v>1</v>
      </c>
      <c r="AL48" s="82" t="s">
        <v>690</v>
      </c>
      <c r="AM48" s="79" t="s">
        <v>759</v>
      </c>
      <c r="AN48" s="79" t="b">
        <v>0</v>
      </c>
      <c r="AO48" s="82" t="s">
        <v>690</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8</v>
      </c>
      <c r="BK48" s="49">
        <v>100</v>
      </c>
      <c r="BL48" s="48">
        <v>8</v>
      </c>
    </row>
    <row r="49" spans="1:64" ht="15">
      <c r="A49" s="64" t="s">
        <v>248</v>
      </c>
      <c r="B49" s="64" t="s">
        <v>247</v>
      </c>
      <c r="C49" s="65"/>
      <c r="D49" s="66"/>
      <c r="E49" s="67"/>
      <c r="F49" s="68"/>
      <c r="G49" s="65"/>
      <c r="H49" s="69"/>
      <c r="I49" s="70"/>
      <c r="J49" s="70"/>
      <c r="K49" s="34" t="s">
        <v>66</v>
      </c>
      <c r="L49" s="77">
        <v>54</v>
      </c>
      <c r="M49" s="77"/>
      <c r="N49" s="72"/>
      <c r="O49" s="79" t="s">
        <v>266</v>
      </c>
      <c r="P49" s="81">
        <v>43680.04861111111</v>
      </c>
      <c r="Q49" s="79" t="s">
        <v>307</v>
      </c>
      <c r="R49" s="84" t="s">
        <v>386</v>
      </c>
      <c r="S49" s="79" t="s">
        <v>441</v>
      </c>
      <c r="T49" s="79" t="s">
        <v>467</v>
      </c>
      <c r="U49" s="79"/>
      <c r="V49" s="84" t="s">
        <v>534</v>
      </c>
      <c r="W49" s="81">
        <v>43680.04861111111</v>
      </c>
      <c r="X49" s="84" t="s">
        <v>583</v>
      </c>
      <c r="Y49" s="79"/>
      <c r="Z49" s="79"/>
      <c r="AA49" s="82" t="s">
        <v>690</v>
      </c>
      <c r="AB49" s="79"/>
      <c r="AC49" s="79" t="b">
        <v>0</v>
      </c>
      <c r="AD49" s="79">
        <v>1</v>
      </c>
      <c r="AE49" s="82" t="s">
        <v>751</v>
      </c>
      <c r="AF49" s="79" t="b">
        <v>0</v>
      </c>
      <c r="AG49" s="79" t="s">
        <v>752</v>
      </c>
      <c r="AH49" s="79"/>
      <c r="AI49" s="82" t="s">
        <v>751</v>
      </c>
      <c r="AJ49" s="79" t="b">
        <v>0</v>
      </c>
      <c r="AK49" s="79">
        <v>1</v>
      </c>
      <c r="AL49" s="82" t="s">
        <v>751</v>
      </c>
      <c r="AM49" s="79" t="s">
        <v>771</v>
      </c>
      <c r="AN49" s="79" t="b">
        <v>0</v>
      </c>
      <c r="AO49" s="82" t="s">
        <v>690</v>
      </c>
      <c r="AP49" s="79" t="s">
        <v>773</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6</v>
      </c>
      <c r="BK49" s="49">
        <v>100</v>
      </c>
      <c r="BL49" s="48">
        <v>6</v>
      </c>
    </row>
    <row r="50" spans="1:64" ht="15">
      <c r="A50" s="64" t="s">
        <v>248</v>
      </c>
      <c r="B50" s="64" t="s">
        <v>258</v>
      </c>
      <c r="C50" s="65"/>
      <c r="D50" s="66"/>
      <c r="E50" s="67"/>
      <c r="F50" s="68"/>
      <c r="G50" s="65"/>
      <c r="H50" s="69"/>
      <c r="I50" s="70"/>
      <c r="J50" s="70"/>
      <c r="K50" s="34" t="s">
        <v>65</v>
      </c>
      <c r="L50" s="77">
        <v>55</v>
      </c>
      <c r="M50" s="77"/>
      <c r="N50" s="72"/>
      <c r="O50" s="79" t="s">
        <v>266</v>
      </c>
      <c r="P50" s="81">
        <v>43685.382372685184</v>
      </c>
      <c r="Q50" s="79" t="s">
        <v>308</v>
      </c>
      <c r="R50" s="84" t="s">
        <v>387</v>
      </c>
      <c r="S50" s="79" t="s">
        <v>441</v>
      </c>
      <c r="T50" s="79" t="s">
        <v>475</v>
      </c>
      <c r="U50" s="79"/>
      <c r="V50" s="84" t="s">
        <v>534</v>
      </c>
      <c r="W50" s="81">
        <v>43685.382372685184</v>
      </c>
      <c r="X50" s="84" t="s">
        <v>584</v>
      </c>
      <c r="Y50" s="79"/>
      <c r="Z50" s="79"/>
      <c r="AA50" s="82" t="s">
        <v>691</v>
      </c>
      <c r="AB50" s="79"/>
      <c r="AC50" s="79" t="b">
        <v>0</v>
      </c>
      <c r="AD50" s="79">
        <v>0</v>
      </c>
      <c r="AE50" s="82" t="s">
        <v>751</v>
      </c>
      <c r="AF50" s="79" t="b">
        <v>0</v>
      </c>
      <c r="AG50" s="79" t="s">
        <v>752</v>
      </c>
      <c r="AH50" s="79"/>
      <c r="AI50" s="82" t="s">
        <v>751</v>
      </c>
      <c r="AJ50" s="79" t="b">
        <v>0</v>
      </c>
      <c r="AK50" s="79">
        <v>0</v>
      </c>
      <c r="AL50" s="82" t="s">
        <v>751</v>
      </c>
      <c r="AM50" s="79" t="s">
        <v>771</v>
      </c>
      <c r="AN50" s="79" t="b">
        <v>0</v>
      </c>
      <c r="AO50" s="82" t="s">
        <v>691</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12.5</v>
      </c>
      <c r="BF50" s="48">
        <v>0</v>
      </c>
      <c r="BG50" s="49">
        <v>0</v>
      </c>
      <c r="BH50" s="48">
        <v>0</v>
      </c>
      <c r="BI50" s="49">
        <v>0</v>
      </c>
      <c r="BJ50" s="48">
        <v>7</v>
      </c>
      <c r="BK50" s="49">
        <v>87.5</v>
      </c>
      <c r="BL50" s="48">
        <v>8</v>
      </c>
    </row>
    <row r="51" spans="1:64" ht="15">
      <c r="A51" s="64" t="s">
        <v>248</v>
      </c>
      <c r="B51" s="64" t="s">
        <v>259</v>
      </c>
      <c r="C51" s="65"/>
      <c r="D51" s="66"/>
      <c r="E51" s="67"/>
      <c r="F51" s="68"/>
      <c r="G51" s="65"/>
      <c r="H51" s="69"/>
      <c r="I51" s="70"/>
      <c r="J51" s="70"/>
      <c r="K51" s="34" t="s">
        <v>65</v>
      </c>
      <c r="L51" s="77">
        <v>56</v>
      </c>
      <c r="M51" s="77"/>
      <c r="N51" s="72"/>
      <c r="O51" s="79" t="s">
        <v>266</v>
      </c>
      <c r="P51" s="81">
        <v>43687.72699074074</v>
      </c>
      <c r="Q51" s="79" t="s">
        <v>309</v>
      </c>
      <c r="R51" s="84" t="s">
        <v>388</v>
      </c>
      <c r="S51" s="79" t="s">
        <v>441</v>
      </c>
      <c r="T51" s="79" t="s">
        <v>467</v>
      </c>
      <c r="U51" s="79"/>
      <c r="V51" s="84" t="s">
        <v>534</v>
      </c>
      <c r="W51" s="81">
        <v>43687.72699074074</v>
      </c>
      <c r="X51" s="84" t="s">
        <v>585</v>
      </c>
      <c r="Y51" s="79"/>
      <c r="Z51" s="79"/>
      <c r="AA51" s="82" t="s">
        <v>692</v>
      </c>
      <c r="AB51" s="79"/>
      <c r="AC51" s="79" t="b">
        <v>0</v>
      </c>
      <c r="AD51" s="79">
        <v>0</v>
      </c>
      <c r="AE51" s="82" t="s">
        <v>751</v>
      </c>
      <c r="AF51" s="79" t="b">
        <v>0</v>
      </c>
      <c r="AG51" s="79" t="s">
        <v>752</v>
      </c>
      <c r="AH51" s="79"/>
      <c r="AI51" s="82" t="s">
        <v>751</v>
      </c>
      <c r="AJ51" s="79" t="b">
        <v>0</v>
      </c>
      <c r="AK51" s="79">
        <v>0</v>
      </c>
      <c r="AL51" s="82" t="s">
        <v>751</v>
      </c>
      <c r="AM51" s="79" t="s">
        <v>771</v>
      </c>
      <c r="AN51" s="79" t="b">
        <v>0</v>
      </c>
      <c r="AO51" s="82" t="s">
        <v>692</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6</v>
      </c>
      <c r="BK51" s="49">
        <v>100</v>
      </c>
      <c r="BL51" s="48">
        <v>6</v>
      </c>
    </row>
    <row r="52" spans="1:64" ht="15">
      <c r="A52" s="64" t="s">
        <v>248</v>
      </c>
      <c r="B52" s="64" t="s">
        <v>260</v>
      </c>
      <c r="C52" s="65"/>
      <c r="D52" s="66"/>
      <c r="E52" s="67"/>
      <c r="F52" s="68"/>
      <c r="G52" s="65"/>
      <c r="H52" s="69"/>
      <c r="I52" s="70"/>
      <c r="J52" s="70"/>
      <c r="K52" s="34" t="s">
        <v>65</v>
      </c>
      <c r="L52" s="77">
        <v>57</v>
      </c>
      <c r="M52" s="77"/>
      <c r="N52" s="72"/>
      <c r="O52" s="79" t="s">
        <v>266</v>
      </c>
      <c r="P52" s="81">
        <v>43689.96604166667</v>
      </c>
      <c r="Q52" s="79" t="s">
        <v>310</v>
      </c>
      <c r="R52" s="84" t="s">
        <v>389</v>
      </c>
      <c r="S52" s="79" t="s">
        <v>441</v>
      </c>
      <c r="T52" s="79" t="s">
        <v>476</v>
      </c>
      <c r="U52" s="79"/>
      <c r="V52" s="84" t="s">
        <v>534</v>
      </c>
      <c r="W52" s="81">
        <v>43689.96604166667</v>
      </c>
      <c r="X52" s="84" t="s">
        <v>586</v>
      </c>
      <c r="Y52" s="79"/>
      <c r="Z52" s="79"/>
      <c r="AA52" s="82" t="s">
        <v>693</v>
      </c>
      <c r="AB52" s="79"/>
      <c r="AC52" s="79" t="b">
        <v>0</v>
      </c>
      <c r="AD52" s="79">
        <v>0</v>
      </c>
      <c r="AE52" s="82" t="s">
        <v>751</v>
      </c>
      <c r="AF52" s="79" t="b">
        <v>0</v>
      </c>
      <c r="AG52" s="79" t="s">
        <v>752</v>
      </c>
      <c r="AH52" s="79"/>
      <c r="AI52" s="82" t="s">
        <v>751</v>
      </c>
      <c r="AJ52" s="79" t="b">
        <v>0</v>
      </c>
      <c r="AK52" s="79">
        <v>0</v>
      </c>
      <c r="AL52" s="82" t="s">
        <v>751</v>
      </c>
      <c r="AM52" s="79" t="s">
        <v>771</v>
      </c>
      <c r="AN52" s="79" t="b">
        <v>0</v>
      </c>
      <c r="AO52" s="82" t="s">
        <v>693</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14.285714285714286</v>
      </c>
      <c r="BF52" s="48">
        <v>0</v>
      </c>
      <c r="BG52" s="49">
        <v>0</v>
      </c>
      <c r="BH52" s="48">
        <v>0</v>
      </c>
      <c r="BI52" s="49">
        <v>0</v>
      </c>
      <c r="BJ52" s="48">
        <v>6</v>
      </c>
      <c r="BK52" s="49">
        <v>85.71428571428571</v>
      </c>
      <c r="BL52" s="48">
        <v>7</v>
      </c>
    </row>
    <row r="53" spans="1:64" ht="15">
      <c r="A53" s="64" t="s">
        <v>248</v>
      </c>
      <c r="B53" s="64" t="s">
        <v>261</v>
      </c>
      <c r="C53" s="65"/>
      <c r="D53" s="66"/>
      <c r="E53" s="67"/>
      <c r="F53" s="68"/>
      <c r="G53" s="65"/>
      <c r="H53" s="69"/>
      <c r="I53" s="70"/>
      <c r="J53" s="70"/>
      <c r="K53" s="34" t="s">
        <v>65</v>
      </c>
      <c r="L53" s="77">
        <v>58</v>
      </c>
      <c r="M53" s="77"/>
      <c r="N53" s="72"/>
      <c r="O53" s="79" t="s">
        <v>266</v>
      </c>
      <c r="P53" s="81">
        <v>43691.810625</v>
      </c>
      <c r="Q53" s="79" t="s">
        <v>311</v>
      </c>
      <c r="R53" s="84" t="s">
        <v>390</v>
      </c>
      <c r="S53" s="79" t="s">
        <v>441</v>
      </c>
      <c r="T53" s="79" t="s">
        <v>467</v>
      </c>
      <c r="U53" s="79"/>
      <c r="V53" s="84" t="s">
        <v>534</v>
      </c>
      <c r="W53" s="81">
        <v>43691.810625</v>
      </c>
      <c r="X53" s="84" t="s">
        <v>587</v>
      </c>
      <c r="Y53" s="79"/>
      <c r="Z53" s="79"/>
      <c r="AA53" s="82" t="s">
        <v>694</v>
      </c>
      <c r="AB53" s="79"/>
      <c r="AC53" s="79" t="b">
        <v>0</v>
      </c>
      <c r="AD53" s="79">
        <v>0</v>
      </c>
      <c r="AE53" s="82" t="s">
        <v>751</v>
      </c>
      <c r="AF53" s="79" t="b">
        <v>0</v>
      </c>
      <c r="AG53" s="79" t="s">
        <v>752</v>
      </c>
      <c r="AH53" s="79"/>
      <c r="AI53" s="82" t="s">
        <v>751</v>
      </c>
      <c r="AJ53" s="79" t="b">
        <v>0</v>
      </c>
      <c r="AK53" s="79">
        <v>0</v>
      </c>
      <c r="AL53" s="82" t="s">
        <v>751</v>
      </c>
      <c r="AM53" s="79" t="s">
        <v>771</v>
      </c>
      <c r="AN53" s="79" t="b">
        <v>0</v>
      </c>
      <c r="AO53" s="82" t="s">
        <v>694</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9</v>
      </c>
      <c r="BK53" s="49">
        <v>100</v>
      </c>
      <c r="BL53" s="48">
        <v>9</v>
      </c>
    </row>
    <row r="54" spans="1:64" ht="15">
      <c r="A54" s="64" t="s">
        <v>248</v>
      </c>
      <c r="B54" s="64" t="s">
        <v>262</v>
      </c>
      <c r="C54" s="65"/>
      <c r="D54" s="66"/>
      <c r="E54" s="67"/>
      <c r="F54" s="68"/>
      <c r="G54" s="65"/>
      <c r="H54" s="69"/>
      <c r="I54" s="70"/>
      <c r="J54" s="70"/>
      <c r="K54" s="34" t="s">
        <v>65</v>
      </c>
      <c r="L54" s="77">
        <v>59</v>
      </c>
      <c r="M54" s="77"/>
      <c r="N54" s="72"/>
      <c r="O54" s="79" t="s">
        <v>266</v>
      </c>
      <c r="P54" s="81">
        <v>43693.727430555555</v>
      </c>
      <c r="Q54" s="79" t="s">
        <v>312</v>
      </c>
      <c r="R54" s="84" t="s">
        <v>391</v>
      </c>
      <c r="S54" s="79" t="s">
        <v>441</v>
      </c>
      <c r="T54" s="79" t="s">
        <v>467</v>
      </c>
      <c r="U54" s="79"/>
      <c r="V54" s="84" t="s">
        <v>534</v>
      </c>
      <c r="W54" s="81">
        <v>43693.727430555555</v>
      </c>
      <c r="X54" s="84" t="s">
        <v>588</v>
      </c>
      <c r="Y54" s="79"/>
      <c r="Z54" s="79"/>
      <c r="AA54" s="82" t="s">
        <v>695</v>
      </c>
      <c r="AB54" s="79"/>
      <c r="AC54" s="79" t="b">
        <v>0</v>
      </c>
      <c r="AD54" s="79">
        <v>0</v>
      </c>
      <c r="AE54" s="82" t="s">
        <v>751</v>
      </c>
      <c r="AF54" s="79" t="b">
        <v>0</v>
      </c>
      <c r="AG54" s="79" t="s">
        <v>752</v>
      </c>
      <c r="AH54" s="79"/>
      <c r="AI54" s="82" t="s">
        <v>751</v>
      </c>
      <c r="AJ54" s="79" t="b">
        <v>0</v>
      </c>
      <c r="AK54" s="79">
        <v>0</v>
      </c>
      <c r="AL54" s="82" t="s">
        <v>751</v>
      </c>
      <c r="AM54" s="79" t="s">
        <v>771</v>
      </c>
      <c r="AN54" s="79" t="b">
        <v>0</v>
      </c>
      <c r="AO54" s="82" t="s">
        <v>695</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7</v>
      </c>
      <c r="BK54" s="49">
        <v>100</v>
      </c>
      <c r="BL54" s="48">
        <v>7</v>
      </c>
    </row>
    <row r="55" spans="1:64" ht="15">
      <c r="A55" s="64" t="s">
        <v>248</v>
      </c>
      <c r="B55" s="64" t="s">
        <v>263</v>
      </c>
      <c r="C55" s="65"/>
      <c r="D55" s="66"/>
      <c r="E55" s="67"/>
      <c r="F55" s="68"/>
      <c r="G55" s="65"/>
      <c r="H55" s="69"/>
      <c r="I55" s="70"/>
      <c r="J55" s="70"/>
      <c r="K55" s="34" t="s">
        <v>65</v>
      </c>
      <c r="L55" s="77">
        <v>60</v>
      </c>
      <c r="M55" s="77"/>
      <c r="N55" s="72"/>
      <c r="O55" s="79" t="s">
        <v>266</v>
      </c>
      <c r="P55" s="81">
        <v>43685.965729166666</v>
      </c>
      <c r="Q55" s="79" t="s">
        <v>313</v>
      </c>
      <c r="R55" s="84" t="s">
        <v>392</v>
      </c>
      <c r="S55" s="79" t="s">
        <v>441</v>
      </c>
      <c r="T55" s="79" t="s">
        <v>467</v>
      </c>
      <c r="U55" s="79"/>
      <c r="V55" s="84" t="s">
        <v>534</v>
      </c>
      <c r="W55" s="81">
        <v>43685.965729166666</v>
      </c>
      <c r="X55" s="84" t="s">
        <v>589</v>
      </c>
      <c r="Y55" s="79"/>
      <c r="Z55" s="79"/>
      <c r="AA55" s="82" t="s">
        <v>696</v>
      </c>
      <c r="AB55" s="79"/>
      <c r="AC55" s="79" t="b">
        <v>0</v>
      </c>
      <c r="AD55" s="79">
        <v>0</v>
      </c>
      <c r="AE55" s="82" t="s">
        <v>751</v>
      </c>
      <c r="AF55" s="79" t="b">
        <v>0</v>
      </c>
      <c r="AG55" s="79" t="s">
        <v>752</v>
      </c>
      <c r="AH55" s="79"/>
      <c r="AI55" s="82" t="s">
        <v>751</v>
      </c>
      <c r="AJ55" s="79" t="b">
        <v>0</v>
      </c>
      <c r="AK55" s="79">
        <v>0</v>
      </c>
      <c r="AL55" s="82" t="s">
        <v>751</v>
      </c>
      <c r="AM55" s="79" t="s">
        <v>771</v>
      </c>
      <c r="AN55" s="79" t="b">
        <v>0</v>
      </c>
      <c r="AO55" s="82" t="s">
        <v>696</v>
      </c>
      <c r="AP55" s="79" t="s">
        <v>176</v>
      </c>
      <c r="AQ55" s="79">
        <v>0</v>
      </c>
      <c r="AR55" s="79">
        <v>0</v>
      </c>
      <c r="AS55" s="79"/>
      <c r="AT55" s="79"/>
      <c r="AU55" s="79"/>
      <c r="AV55" s="79"/>
      <c r="AW55" s="79"/>
      <c r="AX55" s="79"/>
      <c r="AY55" s="79"/>
      <c r="AZ55" s="79"/>
      <c r="BA55">
        <v>2</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6</v>
      </c>
      <c r="BK55" s="49">
        <v>100</v>
      </c>
      <c r="BL55" s="48">
        <v>6</v>
      </c>
    </row>
    <row r="56" spans="1:64" ht="15">
      <c r="A56" s="64" t="s">
        <v>248</v>
      </c>
      <c r="B56" s="64" t="s">
        <v>263</v>
      </c>
      <c r="C56" s="65"/>
      <c r="D56" s="66"/>
      <c r="E56" s="67"/>
      <c r="F56" s="68"/>
      <c r="G56" s="65"/>
      <c r="H56" s="69"/>
      <c r="I56" s="70"/>
      <c r="J56" s="70"/>
      <c r="K56" s="34" t="s">
        <v>65</v>
      </c>
      <c r="L56" s="77">
        <v>61</v>
      </c>
      <c r="M56" s="77"/>
      <c r="N56" s="72"/>
      <c r="O56" s="79" t="s">
        <v>266</v>
      </c>
      <c r="P56" s="81">
        <v>43696.29571759259</v>
      </c>
      <c r="Q56" s="79" t="s">
        <v>314</v>
      </c>
      <c r="R56" s="84" t="s">
        <v>393</v>
      </c>
      <c r="S56" s="79" t="s">
        <v>441</v>
      </c>
      <c r="T56" s="79" t="s">
        <v>477</v>
      </c>
      <c r="U56" s="79"/>
      <c r="V56" s="84" t="s">
        <v>534</v>
      </c>
      <c r="W56" s="81">
        <v>43696.29571759259</v>
      </c>
      <c r="X56" s="84" t="s">
        <v>590</v>
      </c>
      <c r="Y56" s="79"/>
      <c r="Z56" s="79"/>
      <c r="AA56" s="82" t="s">
        <v>697</v>
      </c>
      <c r="AB56" s="79"/>
      <c r="AC56" s="79" t="b">
        <v>0</v>
      </c>
      <c r="AD56" s="79">
        <v>0</v>
      </c>
      <c r="AE56" s="82" t="s">
        <v>751</v>
      </c>
      <c r="AF56" s="79" t="b">
        <v>0</v>
      </c>
      <c r="AG56" s="79" t="s">
        <v>752</v>
      </c>
      <c r="AH56" s="79"/>
      <c r="AI56" s="82" t="s">
        <v>751</v>
      </c>
      <c r="AJ56" s="79" t="b">
        <v>0</v>
      </c>
      <c r="AK56" s="79">
        <v>0</v>
      </c>
      <c r="AL56" s="82" t="s">
        <v>751</v>
      </c>
      <c r="AM56" s="79" t="s">
        <v>771</v>
      </c>
      <c r="AN56" s="79" t="b">
        <v>0</v>
      </c>
      <c r="AO56" s="82" t="s">
        <v>697</v>
      </c>
      <c r="AP56" s="79" t="s">
        <v>176</v>
      </c>
      <c r="AQ56" s="79">
        <v>0</v>
      </c>
      <c r="AR56" s="79">
        <v>0</v>
      </c>
      <c r="AS56" s="79"/>
      <c r="AT56" s="79"/>
      <c r="AU56" s="79"/>
      <c r="AV56" s="79"/>
      <c r="AW56" s="79"/>
      <c r="AX56" s="79"/>
      <c r="AY56" s="79"/>
      <c r="AZ56" s="79"/>
      <c r="BA56">
        <v>2</v>
      </c>
      <c r="BB56" s="78" t="str">
        <f>REPLACE(INDEX(GroupVertices[Group],MATCH(Edges25[[#This Row],[Vertex 1]],GroupVertices[Vertex],0)),1,1,"")</f>
        <v>1</v>
      </c>
      <c r="BC56" s="78" t="str">
        <f>REPLACE(INDEX(GroupVertices[Group],MATCH(Edges25[[#This Row],[Vertex 2]],GroupVertices[Vertex],0)),1,1,"")</f>
        <v>1</v>
      </c>
      <c r="BD56" s="48">
        <v>1</v>
      </c>
      <c r="BE56" s="49">
        <v>14.285714285714286</v>
      </c>
      <c r="BF56" s="48">
        <v>0</v>
      </c>
      <c r="BG56" s="49">
        <v>0</v>
      </c>
      <c r="BH56" s="48">
        <v>0</v>
      </c>
      <c r="BI56" s="49">
        <v>0</v>
      </c>
      <c r="BJ56" s="48">
        <v>6</v>
      </c>
      <c r="BK56" s="49">
        <v>85.71428571428571</v>
      </c>
      <c r="BL56" s="48">
        <v>7</v>
      </c>
    </row>
    <row r="57" spans="1:64" ht="15">
      <c r="A57" s="64" t="s">
        <v>248</v>
      </c>
      <c r="B57" s="64" t="s">
        <v>264</v>
      </c>
      <c r="C57" s="65"/>
      <c r="D57" s="66"/>
      <c r="E57" s="67"/>
      <c r="F57" s="68"/>
      <c r="G57" s="65"/>
      <c r="H57" s="69"/>
      <c r="I57" s="70"/>
      <c r="J57" s="70"/>
      <c r="K57" s="34" t="s">
        <v>65</v>
      </c>
      <c r="L57" s="77">
        <v>62</v>
      </c>
      <c r="M57" s="77"/>
      <c r="N57" s="72"/>
      <c r="O57" s="79" t="s">
        <v>266</v>
      </c>
      <c r="P57" s="81">
        <v>43697.587476851855</v>
      </c>
      <c r="Q57" s="79" t="s">
        <v>315</v>
      </c>
      <c r="R57" s="84" t="s">
        <v>394</v>
      </c>
      <c r="S57" s="79" t="s">
        <v>441</v>
      </c>
      <c r="T57" s="79" t="s">
        <v>478</v>
      </c>
      <c r="U57" s="79"/>
      <c r="V57" s="84" t="s">
        <v>534</v>
      </c>
      <c r="W57" s="81">
        <v>43697.587476851855</v>
      </c>
      <c r="X57" s="84" t="s">
        <v>591</v>
      </c>
      <c r="Y57" s="79"/>
      <c r="Z57" s="79"/>
      <c r="AA57" s="82" t="s">
        <v>698</v>
      </c>
      <c r="AB57" s="79"/>
      <c r="AC57" s="79" t="b">
        <v>0</v>
      </c>
      <c r="AD57" s="79">
        <v>0</v>
      </c>
      <c r="AE57" s="82" t="s">
        <v>751</v>
      </c>
      <c r="AF57" s="79" t="b">
        <v>0</v>
      </c>
      <c r="AG57" s="79" t="s">
        <v>752</v>
      </c>
      <c r="AH57" s="79"/>
      <c r="AI57" s="82" t="s">
        <v>751</v>
      </c>
      <c r="AJ57" s="79" t="b">
        <v>0</v>
      </c>
      <c r="AK57" s="79">
        <v>0</v>
      </c>
      <c r="AL57" s="82" t="s">
        <v>751</v>
      </c>
      <c r="AM57" s="79" t="s">
        <v>771</v>
      </c>
      <c r="AN57" s="79" t="b">
        <v>0</v>
      </c>
      <c r="AO57" s="82" t="s">
        <v>698</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12.5</v>
      </c>
      <c r="BF57" s="48">
        <v>0</v>
      </c>
      <c r="BG57" s="49">
        <v>0</v>
      </c>
      <c r="BH57" s="48">
        <v>0</v>
      </c>
      <c r="BI57" s="49">
        <v>0</v>
      </c>
      <c r="BJ57" s="48">
        <v>7</v>
      </c>
      <c r="BK57" s="49">
        <v>87.5</v>
      </c>
      <c r="BL57" s="48">
        <v>8</v>
      </c>
    </row>
    <row r="58" spans="1:64" ht="15">
      <c r="A58" s="64" t="s">
        <v>248</v>
      </c>
      <c r="B58" s="64" t="s">
        <v>265</v>
      </c>
      <c r="C58" s="65"/>
      <c r="D58" s="66"/>
      <c r="E58" s="67"/>
      <c r="F58" s="68"/>
      <c r="G58" s="65"/>
      <c r="H58" s="69"/>
      <c r="I58" s="70"/>
      <c r="J58" s="70"/>
      <c r="K58" s="34" t="s">
        <v>65</v>
      </c>
      <c r="L58" s="77">
        <v>63</v>
      </c>
      <c r="M58" s="77"/>
      <c r="N58" s="72"/>
      <c r="O58" s="79" t="s">
        <v>266</v>
      </c>
      <c r="P58" s="81">
        <v>43698.67503472222</v>
      </c>
      <c r="Q58" s="79" t="s">
        <v>316</v>
      </c>
      <c r="R58" s="84" t="s">
        <v>395</v>
      </c>
      <c r="S58" s="79" t="s">
        <v>441</v>
      </c>
      <c r="T58" s="79" t="s">
        <v>467</v>
      </c>
      <c r="U58" s="79"/>
      <c r="V58" s="84" t="s">
        <v>534</v>
      </c>
      <c r="W58" s="81">
        <v>43698.67503472222</v>
      </c>
      <c r="X58" s="84" t="s">
        <v>592</v>
      </c>
      <c r="Y58" s="79"/>
      <c r="Z58" s="79"/>
      <c r="AA58" s="82" t="s">
        <v>699</v>
      </c>
      <c r="AB58" s="79"/>
      <c r="AC58" s="79" t="b">
        <v>0</v>
      </c>
      <c r="AD58" s="79">
        <v>0</v>
      </c>
      <c r="AE58" s="82" t="s">
        <v>751</v>
      </c>
      <c r="AF58" s="79" t="b">
        <v>0</v>
      </c>
      <c r="AG58" s="79" t="s">
        <v>752</v>
      </c>
      <c r="AH58" s="79"/>
      <c r="AI58" s="82" t="s">
        <v>751</v>
      </c>
      <c r="AJ58" s="79" t="b">
        <v>0</v>
      </c>
      <c r="AK58" s="79">
        <v>0</v>
      </c>
      <c r="AL58" s="82" t="s">
        <v>751</v>
      </c>
      <c r="AM58" s="79" t="s">
        <v>771</v>
      </c>
      <c r="AN58" s="79" t="b">
        <v>0</v>
      </c>
      <c r="AO58" s="82" t="s">
        <v>699</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10</v>
      </c>
      <c r="BK58" s="49">
        <v>100</v>
      </c>
      <c r="BL58" s="48">
        <v>10</v>
      </c>
    </row>
    <row r="59" spans="1:64" ht="15">
      <c r="A59" s="64" t="s">
        <v>248</v>
      </c>
      <c r="B59" s="64" t="s">
        <v>248</v>
      </c>
      <c r="C59" s="65"/>
      <c r="D59" s="66"/>
      <c r="E59" s="67"/>
      <c r="F59" s="68"/>
      <c r="G59" s="65"/>
      <c r="H59" s="69"/>
      <c r="I59" s="70"/>
      <c r="J59" s="70"/>
      <c r="K59" s="34" t="s">
        <v>65</v>
      </c>
      <c r="L59" s="77">
        <v>64</v>
      </c>
      <c r="M59" s="77"/>
      <c r="N59" s="72"/>
      <c r="O59" s="79" t="s">
        <v>176</v>
      </c>
      <c r="P59" s="81">
        <v>43685.04900462963</v>
      </c>
      <c r="Q59" s="79" t="s">
        <v>317</v>
      </c>
      <c r="R59" s="84" t="s">
        <v>396</v>
      </c>
      <c r="S59" s="79" t="s">
        <v>441</v>
      </c>
      <c r="T59" s="79" t="s">
        <v>467</v>
      </c>
      <c r="U59" s="79"/>
      <c r="V59" s="84" t="s">
        <v>534</v>
      </c>
      <c r="W59" s="81">
        <v>43685.04900462963</v>
      </c>
      <c r="X59" s="84" t="s">
        <v>593</v>
      </c>
      <c r="Y59" s="79"/>
      <c r="Z59" s="79"/>
      <c r="AA59" s="82" t="s">
        <v>700</v>
      </c>
      <c r="AB59" s="79"/>
      <c r="AC59" s="79" t="b">
        <v>0</v>
      </c>
      <c r="AD59" s="79">
        <v>0</v>
      </c>
      <c r="AE59" s="82" t="s">
        <v>751</v>
      </c>
      <c r="AF59" s="79" t="b">
        <v>0</v>
      </c>
      <c r="AG59" s="79" t="s">
        <v>752</v>
      </c>
      <c r="AH59" s="79"/>
      <c r="AI59" s="82" t="s">
        <v>751</v>
      </c>
      <c r="AJ59" s="79" t="b">
        <v>0</v>
      </c>
      <c r="AK59" s="79">
        <v>0</v>
      </c>
      <c r="AL59" s="82" t="s">
        <v>751</v>
      </c>
      <c r="AM59" s="79" t="s">
        <v>771</v>
      </c>
      <c r="AN59" s="79" t="b">
        <v>0</v>
      </c>
      <c r="AO59" s="82" t="s">
        <v>700</v>
      </c>
      <c r="AP59" s="79" t="s">
        <v>176</v>
      </c>
      <c r="AQ59" s="79">
        <v>0</v>
      </c>
      <c r="AR59" s="79">
        <v>0</v>
      </c>
      <c r="AS59" s="79"/>
      <c r="AT59" s="79"/>
      <c r="AU59" s="79"/>
      <c r="AV59" s="79"/>
      <c r="AW59" s="79"/>
      <c r="AX59" s="79"/>
      <c r="AY59" s="79"/>
      <c r="AZ59" s="79"/>
      <c r="BA59">
        <v>43</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9</v>
      </c>
      <c r="BK59" s="49">
        <v>100</v>
      </c>
      <c r="BL59" s="48">
        <v>9</v>
      </c>
    </row>
    <row r="60" spans="1:64" ht="15">
      <c r="A60" s="64" t="s">
        <v>248</v>
      </c>
      <c r="B60" s="64" t="s">
        <v>248</v>
      </c>
      <c r="C60" s="65"/>
      <c r="D60" s="66"/>
      <c r="E60" s="67"/>
      <c r="F60" s="68"/>
      <c r="G60" s="65"/>
      <c r="H60" s="69"/>
      <c r="I60" s="70"/>
      <c r="J60" s="70"/>
      <c r="K60" s="34" t="s">
        <v>65</v>
      </c>
      <c r="L60" s="77">
        <v>65</v>
      </c>
      <c r="M60" s="77"/>
      <c r="N60" s="72"/>
      <c r="O60" s="79" t="s">
        <v>176</v>
      </c>
      <c r="P60" s="81">
        <v>43686.175474537034</v>
      </c>
      <c r="Q60" s="79" t="s">
        <v>318</v>
      </c>
      <c r="R60" s="84" t="s">
        <v>397</v>
      </c>
      <c r="S60" s="79" t="s">
        <v>441</v>
      </c>
      <c r="T60" s="79" t="s">
        <v>479</v>
      </c>
      <c r="U60" s="79"/>
      <c r="V60" s="84" t="s">
        <v>534</v>
      </c>
      <c r="W60" s="81">
        <v>43686.175474537034</v>
      </c>
      <c r="X60" s="84" t="s">
        <v>594</v>
      </c>
      <c r="Y60" s="79"/>
      <c r="Z60" s="79"/>
      <c r="AA60" s="82" t="s">
        <v>701</v>
      </c>
      <c r="AB60" s="79"/>
      <c r="AC60" s="79" t="b">
        <v>0</v>
      </c>
      <c r="AD60" s="79">
        <v>0</v>
      </c>
      <c r="AE60" s="82" t="s">
        <v>751</v>
      </c>
      <c r="AF60" s="79" t="b">
        <v>0</v>
      </c>
      <c r="AG60" s="79" t="s">
        <v>752</v>
      </c>
      <c r="AH60" s="79"/>
      <c r="AI60" s="82" t="s">
        <v>751</v>
      </c>
      <c r="AJ60" s="79" t="b">
        <v>0</v>
      </c>
      <c r="AK60" s="79">
        <v>0</v>
      </c>
      <c r="AL60" s="82" t="s">
        <v>751</v>
      </c>
      <c r="AM60" s="79" t="s">
        <v>771</v>
      </c>
      <c r="AN60" s="79" t="b">
        <v>0</v>
      </c>
      <c r="AO60" s="82" t="s">
        <v>701</v>
      </c>
      <c r="AP60" s="79" t="s">
        <v>176</v>
      </c>
      <c r="AQ60" s="79">
        <v>0</v>
      </c>
      <c r="AR60" s="79">
        <v>0</v>
      </c>
      <c r="AS60" s="79"/>
      <c r="AT60" s="79"/>
      <c r="AU60" s="79"/>
      <c r="AV60" s="79"/>
      <c r="AW60" s="79"/>
      <c r="AX60" s="79"/>
      <c r="AY60" s="79"/>
      <c r="AZ60" s="79"/>
      <c r="BA60">
        <v>43</v>
      </c>
      <c r="BB60" s="78" t="str">
        <f>REPLACE(INDEX(GroupVertices[Group],MATCH(Edges25[[#This Row],[Vertex 1]],GroupVertices[Vertex],0)),1,1,"")</f>
        <v>1</v>
      </c>
      <c r="BC60" s="78" t="str">
        <f>REPLACE(INDEX(GroupVertices[Group],MATCH(Edges25[[#This Row],[Vertex 2]],GroupVertices[Vertex],0)),1,1,"")</f>
        <v>1</v>
      </c>
      <c r="BD60" s="48">
        <v>1</v>
      </c>
      <c r="BE60" s="49">
        <v>10</v>
      </c>
      <c r="BF60" s="48">
        <v>0</v>
      </c>
      <c r="BG60" s="49">
        <v>0</v>
      </c>
      <c r="BH60" s="48">
        <v>0</v>
      </c>
      <c r="BI60" s="49">
        <v>0</v>
      </c>
      <c r="BJ60" s="48">
        <v>9</v>
      </c>
      <c r="BK60" s="49">
        <v>90</v>
      </c>
      <c r="BL60" s="48">
        <v>10</v>
      </c>
    </row>
    <row r="61" spans="1:64" ht="15">
      <c r="A61" s="64" t="s">
        <v>248</v>
      </c>
      <c r="B61" s="64" t="s">
        <v>248</v>
      </c>
      <c r="C61" s="65"/>
      <c r="D61" s="66"/>
      <c r="E61" s="67"/>
      <c r="F61" s="68"/>
      <c r="G61" s="65"/>
      <c r="H61" s="69"/>
      <c r="I61" s="70"/>
      <c r="J61" s="70"/>
      <c r="K61" s="34" t="s">
        <v>65</v>
      </c>
      <c r="L61" s="77">
        <v>66</v>
      </c>
      <c r="M61" s="77"/>
      <c r="N61" s="72"/>
      <c r="O61" s="79" t="s">
        <v>176</v>
      </c>
      <c r="P61" s="81">
        <v>43686.351875</v>
      </c>
      <c r="Q61" s="79" t="s">
        <v>319</v>
      </c>
      <c r="R61" s="84" t="s">
        <v>398</v>
      </c>
      <c r="S61" s="79" t="s">
        <v>441</v>
      </c>
      <c r="T61" s="79" t="s">
        <v>467</v>
      </c>
      <c r="U61" s="79"/>
      <c r="V61" s="84" t="s">
        <v>534</v>
      </c>
      <c r="W61" s="81">
        <v>43686.351875</v>
      </c>
      <c r="X61" s="84" t="s">
        <v>595</v>
      </c>
      <c r="Y61" s="79"/>
      <c r="Z61" s="79"/>
      <c r="AA61" s="82" t="s">
        <v>702</v>
      </c>
      <c r="AB61" s="79"/>
      <c r="AC61" s="79" t="b">
        <v>0</v>
      </c>
      <c r="AD61" s="79">
        <v>0</v>
      </c>
      <c r="AE61" s="82" t="s">
        <v>751</v>
      </c>
      <c r="AF61" s="79" t="b">
        <v>0</v>
      </c>
      <c r="AG61" s="79" t="s">
        <v>752</v>
      </c>
      <c r="AH61" s="79"/>
      <c r="AI61" s="82" t="s">
        <v>751</v>
      </c>
      <c r="AJ61" s="79" t="b">
        <v>0</v>
      </c>
      <c r="AK61" s="79">
        <v>0</v>
      </c>
      <c r="AL61" s="82" t="s">
        <v>751</v>
      </c>
      <c r="AM61" s="79" t="s">
        <v>771</v>
      </c>
      <c r="AN61" s="79" t="b">
        <v>0</v>
      </c>
      <c r="AO61" s="82" t="s">
        <v>702</v>
      </c>
      <c r="AP61" s="79" t="s">
        <v>176</v>
      </c>
      <c r="AQ61" s="79">
        <v>0</v>
      </c>
      <c r="AR61" s="79">
        <v>0</v>
      </c>
      <c r="AS61" s="79"/>
      <c r="AT61" s="79"/>
      <c r="AU61" s="79"/>
      <c r="AV61" s="79"/>
      <c r="AW61" s="79"/>
      <c r="AX61" s="79"/>
      <c r="AY61" s="79"/>
      <c r="AZ61" s="79"/>
      <c r="BA61">
        <v>43</v>
      </c>
      <c r="BB61" s="78" t="str">
        <f>REPLACE(INDEX(GroupVertices[Group],MATCH(Edges25[[#This Row],[Vertex 1]],GroupVertices[Vertex],0)),1,1,"")</f>
        <v>1</v>
      </c>
      <c r="BC61" s="78" t="str">
        <f>REPLACE(INDEX(GroupVertices[Group],MATCH(Edges25[[#This Row],[Vertex 2]],GroupVertices[Vertex],0)),1,1,"")</f>
        <v>1</v>
      </c>
      <c r="BD61" s="48">
        <v>1</v>
      </c>
      <c r="BE61" s="49">
        <v>10</v>
      </c>
      <c r="BF61" s="48">
        <v>0</v>
      </c>
      <c r="BG61" s="49">
        <v>0</v>
      </c>
      <c r="BH61" s="48">
        <v>0</v>
      </c>
      <c r="BI61" s="49">
        <v>0</v>
      </c>
      <c r="BJ61" s="48">
        <v>9</v>
      </c>
      <c r="BK61" s="49">
        <v>90</v>
      </c>
      <c r="BL61" s="48">
        <v>10</v>
      </c>
    </row>
    <row r="62" spans="1:64" ht="15">
      <c r="A62" s="64" t="s">
        <v>248</v>
      </c>
      <c r="B62" s="64" t="s">
        <v>248</v>
      </c>
      <c r="C62" s="65"/>
      <c r="D62" s="66"/>
      <c r="E62" s="67"/>
      <c r="F62" s="68"/>
      <c r="G62" s="65"/>
      <c r="H62" s="69"/>
      <c r="I62" s="70"/>
      <c r="J62" s="70"/>
      <c r="K62" s="34" t="s">
        <v>65</v>
      </c>
      <c r="L62" s="77">
        <v>67</v>
      </c>
      <c r="M62" s="77"/>
      <c r="N62" s="72"/>
      <c r="O62" s="79" t="s">
        <v>176</v>
      </c>
      <c r="P62" s="81">
        <v>43686.88247685185</v>
      </c>
      <c r="Q62" s="79" t="s">
        <v>320</v>
      </c>
      <c r="R62" s="84" t="s">
        <v>399</v>
      </c>
      <c r="S62" s="79" t="s">
        <v>441</v>
      </c>
      <c r="T62" s="79" t="s">
        <v>467</v>
      </c>
      <c r="U62" s="79"/>
      <c r="V62" s="84" t="s">
        <v>534</v>
      </c>
      <c r="W62" s="81">
        <v>43686.88247685185</v>
      </c>
      <c r="X62" s="84" t="s">
        <v>596</v>
      </c>
      <c r="Y62" s="79"/>
      <c r="Z62" s="79"/>
      <c r="AA62" s="82" t="s">
        <v>703</v>
      </c>
      <c r="AB62" s="79"/>
      <c r="AC62" s="79" t="b">
        <v>0</v>
      </c>
      <c r="AD62" s="79">
        <v>0</v>
      </c>
      <c r="AE62" s="82" t="s">
        <v>751</v>
      </c>
      <c r="AF62" s="79" t="b">
        <v>0</v>
      </c>
      <c r="AG62" s="79" t="s">
        <v>752</v>
      </c>
      <c r="AH62" s="79"/>
      <c r="AI62" s="82" t="s">
        <v>751</v>
      </c>
      <c r="AJ62" s="79" t="b">
        <v>0</v>
      </c>
      <c r="AK62" s="79">
        <v>0</v>
      </c>
      <c r="AL62" s="82" t="s">
        <v>751</v>
      </c>
      <c r="AM62" s="79" t="s">
        <v>771</v>
      </c>
      <c r="AN62" s="79" t="b">
        <v>0</v>
      </c>
      <c r="AO62" s="82" t="s">
        <v>703</v>
      </c>
      <c r="AP62" s="79" t="s">
        <v>176</v>
      </c>
      <c r="AQ62" s="79">
        <v>0</v>
      </c>
      <c r="AR62" s="79">
        <v>0</v>
      </c>
      <c r="AS62" s="79"/>
      <c r="AT62" s="79"/>
      <c r="AU62" s="79"/>
      <c r="AV62" s="79"/>
      <c r="AW62" s="79"/>
      <c r="AX62" s="79"/>
      <c r="AY62" s="79"/>
      <c r="AZ62" s="79"/>
      <c r="BA62">
        <v>43</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9</v>
      </c>
      <c r="BK62" s="49">
        <v>100</v>
      </c>
      <c r="BL62" s="48">
        <v>9</v>
      </c>
    </row>
    <row r="63" spans="1:64" ht="15">
      <c r="A63" s="64" t="s">
        <v>248</v>
      </c>
      <c r="B63" s="64" t="s">
        <v>248</v>
      </c>
      <c r="C63" s="65"/>
      <c r="D63" s="66"/>
      <c r="E63" s="67"/>
      <c r="F63" s="68"/>
      <c r="G63" s="65"/>
      <c r="H63" s="69"/>
      <c r="I63" s="70"/>
      <c r="J63" s="70"/>
      <c r="K63" s="34" t="s">
        <v>65</v>
      </c>
      <c r="L63" s="77">
        <v>68</v>
      </c>
      <c r="M63" s="77"/>
      <c r="N63" s="72"/>
      <c r="O63" s="79" t="s">
        <v>176</v>
      </c>
      <c r="P63" s="81">
        <v>43686.96581018518</v>
      </c>
      <c r="Q63" s="79" t="s">
        <v>321</v>
      </c>
      <c r="R63" s="84" t="s">
        <v>400</v>
      </c>
      <c r="S63" s="79" t="s">
        <v>441</v>
      </c>
      <c r="T63" s="79" t="s">
        <v>477</v>
      </c>
      <c r="U63" s="79"/>
      <c r="V63" s="84" t="s">
        <v>534</v>
      </c>
      <c r="W63" s="81">
        <v>43686.96581018518</v>
      </c>
      <c r="X63" s="84" t="s">
        <v>597</v>
      </c>
      <c r="Y63" s="79"/>
      <c r="Z63" s="79"/>
      <c r="AA63" s="82" t="s">
        <v>704</v>
      </c>
      <c r="AB63" s="79"/>
      <c r="AC63" s="79" t="b">
        <v>0</v>
      </c>
      <c r="AD63" s="79">
        <v>0</v>
      </c>
      <c r="AE63" s="82" t="s">
        <v>751</v>
      </c>
      <c r="AF63" s="79" t="b">
        <v>0</v>
      </c>
      <c r="AG63" s="79" t="s">
        <v>752</v>
      </c>
      <c r="AH63" s="79"/>
      <c r="AI63" s="82" t="s">
        <v>751</v>
      </c>
      <c r="AJ63" s="79" t="b">
        <v>0</v>
      </c>
      <c r="AK63" s="79">
        <v>0</v>
      </c>
      <c r="AL63" s="82" t="s">
        <v>751</v>
      </c>
      <c r="AM63" s="79" t="s">
        <v>771</v>
      </c>
      <c r="AN63" s="79" t="b">
        <v>0</v>
      </c>
      <c r="AO63" s="82" t="s">
        <v>704</v>
      </c>
      <c r="AP63" s="79" t="s">
        <v>176</v>
      </c>
      <c r="AQ63" s="79">
        <v>0</v>
      </c>
      <c r="AR63" s="79">
        <v>0</v>
      </c>
      <c r="AS63" s="79"/>
      <c r="AT63" s="79"/>
      <c r="AU63" s="79"/>
      <c r="AV63" s="79"/>
      <c r="AW63" s="79"/>
      <c r="AX63" s="79"/>
      <c r="AY63" s="79"/>
      <c r="AZ63" s="79"/>
      <c r="BA63">
        <v>43</v>
      </c>
      <c r="BB63" s="78" t="str">
        <f>REPLACE(INDEX(GroupVertices[Group],MATCH(Edges25[[#This Row],[Vertex 1]],GroupVertices[Vertex],0)),1,1,"")</f>
        <v>1</v>
      </c>
      <c r="BC63" s="78" t="str">
        <f>REPLACE(INDEX(GroupVertices[Group],MATCH(Edges25[[#This Row],[Vertex 2]],GroupVertices[Vertex],0)),1,1,"")</f>
        <v>1</v>
      </c>
      <c r="BD63" s="48">
        <v>1</v>
      </c>
      <c r="BE63" s="49">
        <v>11.11111111111111</v>
      </c>
      <c r="BF63" s="48">
        <v>0</v>
      </c>
      <c r="BG63" s="49">
        <v>0</v>
      </c>
      <c r="BH63" s="48">
        <v>0</v>
      </c>
      <c r="BI63" s="49">
        <v>0</v>
      </c>
      <c r="BJ63" s="48">
        <v>8</v>
      </c>
      <c r="BK63" s="49">
        <v>88.88888888888889</v>
      </c>
      <c r="BL63" s="48">
        <v>9</v>
      </c>
    </row>
    <row r="64" spans="1:64" ht="15">
      <c r="A64" s="64" t="s">
        <v>248</v>
      </c>
      <c r="B64" s="64" t="s">
        <v>248</v>
      </c>
      <c r="C64" s="65"/>
      <c r="D64" s="66"/>
      <c r="E64" s="67"/>
      <c r="F64" s="68"/>
      <c r="G64" s="65"/>
      <c r="H64" s="69"/>
      <c r="I64" s="70"/>
      <c r="J64" s="70"/>
      <c r="K64" s="34" t="s">
        <v>65</v>
      </c>
      <c r="L64" s="77">
        <v>69</v>
      </c>
      <c r="M64" s="77"/>
      <c r="N64" s="72"/>
      <c r="O64" s="79" t="s">
        <v>176</v>
      </c>
      <c r="P64" s="81">
        <v>43687.12834490741</v>
      </c>
      <c r="Q64" s="79" t="s">
        <v>322</v>
      </c>
      <c r="R64" s="84" t="s">
        <v>401</v>
      </c>
      <c r="S64" s="79" t="s">
        <v>441</v>
      </c>
      <c r="T64" s="79" t="s">
        <v>467</v>
      </c>
      <c r="U64" s="79"/>
      <c r="V64" s="84" t="s">
        <v>534</v>
      </c>
      <c r="W64" s="81">
        <v>43687.12834490741</v>
      </c>
      <c r="X64" s="84" t="s">
        <v>598</v>
      </c>
      <c r="Y64" s="79"/>
      <c r="Z64" s="79"/>
      <c r="AA64" s="82" t="s">
        <v>705</v>
      </c>
      <c r="AB64" s="79"/>
      <c r="AC64" s="79" t="b">
        <v>0</v>
      </c>
      <c r="AD64" s="79">
        <v>0</v>
      </c>
      <c r="AE64" s="82" t="s">
        <v>751</v>
      </c>
      <c r="AF64" s="79" t="b">
        <v>0</v>
      </c>
      <c r="AG64" s="79" t="s">
        <v>752</v>
      </c>
      <c r="AH64" s="79"/>
      <c r="AI64" s="82" t="s">
        <v>751</v>
      </c>
      <c r="AJ64" s="79" t="b">
        <v>0</v>
      </c>
      <c r="AK64" s="79">
        <v>0</v>
      </c>
      <c r="AL64" s="82" t="s">
        <v>751</v>
      </c>
      <c r="AM64" s="79" t="s">
        <v>771</v>
      </c>
      <c r="AN64" s="79" t="b">
        <v>0</v>
      </c>
      <c r="AO64" s="82" t="s">
        <v>705</v>
      </c>
      <c r="AP64" s="79" t="s">
        <v>176</v>
      </c>
      <c r="AQ64" s="79">
        <v>0</v>
      </c>
      <c r="AR64" s="79">
        <v>0</v>
      </c>
      <c r="AS64" s="79"/>
      <c r="AT64" s="79"/>
      <c r="AU64" s="79"/>
      <c r="AV64" s="79"/>
      <c r="AW64" s="79"/>
      <c r="AX64" s="79"/>
      <c r="AY64" s="79"/>
      <c r="AZ64" s="79"/>
      <c r="BA64">
        <v>43</v>
      </c>
      <c r="BB64" s="78" t="str">
        <f>REPLACE(INDEX(GroupVertices[Group],MATCH(Edges25[[#This Row],[Vertex 1]],GroupVertices[Vertex],0)),1,1,"")</f>
        <v>1</v>
      </c>
      <c r="BC64" s="78" t="str">
        <f>REPLACE(INDEX(GroupVertices[Group],MATCH(Edges25[[#This Row],[Vertex 2]],GroupVertices[Vertex],0)),1,1,"")</f>
        <v>1</v>
      </c>
      <c r="BD64" s="48">
        <v>1</v>
      </c>
      <c r="BE64" s="49">
        <v>11.11111111111111</v>
      </c>
      <c r="BF64" s="48">
        <v>0</v>
      </c>
      <c r="BG64" s="49">
        <v>0</v>
      </c>
      <c r="BH64" s="48">
        <v>0</v>
      </c>
      <c r="BI64" s="49">
        <v>0</v>
      </c>
      <c r="BJ64" s="48">
        <v>8</v>
      </c>
      <c r="BK64" s="49">
        <v>88.88888888888889</v>
      </c>
      <c r="BL64" s="48">
        <v>9</v>
      </c>
    </row>
    <row r="65" spans="1:64" ht="15">
      <c r="A65" s="64" t="s">
        <v>248</v>
      </c>
      <c r="B65" s="64" t="s">
        <v>248</v>
      </c>
      <c r="C65" s="65"/>
      <c r="D65" s="66"/>
      <c r="E65" s="67"/>
      <c r="F65" s="68"/>
      <c r="G65" s="65"/>
      <c r="H65" s="69"/>
      <c r="I65" s="70"/>
      <c r="J65" s="70"/>
      <c r="K65" s="34" t="s">
        <v>65</v>
      </c>
      <c r="L65" s="77">
        <v>70</v>
      </c>
      <c r="M65" s="77"/>
      <c r="N65" s="72"/>
      <c r="O65" s="79" t="s">
        <v>176</v>
      </c>
      <c r="P65" s="81">
        <v>43687.42003472222</v>
      </c>
      <c r="Q65" s="79" t="s">
        <v>323</v>
      </c>
      <c r="R65" s="84" t="s">
        <v>402</v>
      </c>
      <c r="S65" s="79" t="s">
        <v>441</v>
      </c>
      <c r="T65" s="79" t="s">
        <v>467</v>
      </c>
      <c r="U65" s="79"/>
      <c r="V65" s="84" t="s">
        <v>534</v>
      </c>
      <c r="W65" s="81">
        <v>43687.42003472222</v>
      </c>
      <c r="X65" s="84" t="s">
        <v>599</v>
      </c>
      <c r="Y65" s="79"/>
      <c r="Z65" s="79"/>
      <c r="AA65" s="82" t="s">
        <v>706</v>
      </c>
      <c r="AB65" s="79"/>
      <c r="AC65" s="79" t="b">
        <v>0</v>
      </c>
      <c r="AD65" s="79">
        <v>0</v>
      </c>
      <c r="AE65" s="82" t="s">
        <v>751</v>
      </c>
      <c r="AF65" s="79" t="b">
        <v>0</v>
      </c>
      <c r="AG65" s="79" t="s">
        <v>752</v>
      </c>
      <c r="AH65" s="79"/>
      <c r="AI65" s="82" t="s">
        <v>751</v>
      </c>
      <c r="AJ65" s="79" t="b">
        <v>0</v>
      </c>
      <c r="AK65" s="79">
        <v>0</v>
      </c>
      <c r="AL65" s="82" t="s">
        <v>751</v>
      </c>
      <c r="AM65" s="79" t="s">
        <v>771</v>
      </c>
      <c r="AN65" s="79" t="b">
        <v>0</v>
      </c>
      <c r="AO65" s="82" t="s">
        <v>706</v>
      </c>
      <c r="AP65" s="79" t="s">
        <v>176</v>
      </c>
      <c r="AQ65" s="79">
        <v>0</v>
      </c>
      <c r="AR65" s="79">
        <v>0</v>
      </c>
      <c r="AS65" s="79"/>
      <c r="AT65" s="79"/>
      <c r="AU65" s="79"/>
      <c r="AV65" s="79"/>
      <c r="AW65" s="79"/>
      <c r="AX65" s="79"/>
      <c r="AY65" s="79"/>
      <c r="AZ65" s="79"/>
      <c r="BA65">
        <v>43</v>
      </c>
      <c r="BB65" s="78" t="str">
        <f>REPLACE(INDEX(GroupVertices[Group],MATCH(Edges25[[#This Row],[Vertex 1]],GroupVertices[Vertex],0)),1,1,"")</f>
        <v>1</v>
      </c>
      <c r="BC65" s="78" t="str">
        <f>REPLACE(INDEX(GroupVertices[Group],MATCH(Edges25[[#This Row],[Vertex 2]],GroupVertices[Vertex],0)),1,1,"")</f>
        <v>1</v>
      </c>
      <c r="BD65" s="48">
        <v>1</v>
      </c>
      <c r="BE65" s="49">
        <v>11.11111111111111</v>
      </c>
      <c r="BF65" s="48">
        <v>0</v>
      </c>
      <c r="BG65" s="49">
        <v>0</v>
      </c>
      <c r="BH65" s="48">
        <v>0</v>
      </c>
      <c r="BI65" s="49">
        <v>0</v>
      </c>
      <c r="BJ65" s="48">
        <v>8</v>
      </c>
      <c r="BK65" s="49">
        <v>88.88888888888889</v>
      </c>
      <c r="BL65" s="48">
        <v>9</v>
      </c>
    </row>
    <row r="66" spans="1:64" ht="15">
      <c r="A66" s="64" t="s">
        <v>248</v>
      </c>
      <c r="B66" s="64" t="s">
        <v>248</v>
      </c>
      <c r="C66" s="65"/>
      <c r="D66" s="66"/>
      <c r="E66" s="67"/>
      <c r="F66" s="68"/>
      <c r="G66" s="65"/>
      <c r="H66" s="69"/>
      <c r="I66" s="70"/>
      <c r="J66" s="70"/>
      <c r="K66" s="34" t="s">
        <v>65</v>
      </c>
      <c r="L66" s="77">
        <v>71</v>
      </c>
      <c r="M66" s="77"/>
      <c r="N66" s="72"/>
      <c r="O66" s="79" t="s">
        <v>176</v>
      </c>
      <c r="P66" s="81">
        <v>43688.21729166667</v>
      </c>
      <c r="Q66" s="79" t="s">
        <v>324</v>
      </c>
      <c r="R66" s="84" t="s">
        <v>368</v>
      </c>
      <c r="S66" s="79" t="s">
        <v>441</v>
      </c>
      <c r="T66" s="79" t="s">
        <v>455</v>
      </c>
      <c r="U66" s="79"/>
      <c r="V66" s="84" t="s">
        <v>534</v>
      </c>
      <c r="W66" s="81">
        <v>43688.21729166667</v>
      </c>
      <c r="X66" s="84" t="s">
        <v>600</v>
      </c>
      <c r="Y66" s="79"/>
      <c r="Z66" s="79"/>
      <c r="AA66" s="82" t="s">
        <v>707</v>
      </c>
      <c r="AB66" s="79"/>
      <c r="AC66" s="79" t="b">
        <v>0</v>
      </c>
      <c r="AD66" s="79">
        <v>0</v>
      </c>
      <c r="AE66" s="82" t="s">
        <v>751</v>
      </c>
      <c r="AF66" s="79" t="b">
        <v>0</v>
      </c>
      <c r="AG66" s="79" t="s">
        <v>752</v>
      </c>
      <c r="AH66" s="79"/>
      <c r="AI66" s="82" t="s">
        <v>751</v>
      </c>
      <c r="AJ66" s="79" t="b">
        <v>0</v>
      </c>
      <c r="AK66" s="79">
        <v>1</v>
      </c>
      <c r="AL66" s="82" t="s">
        <v>751</v>
      </c>
      <c r="AM66" s="79" t="s">
        <v>771</v>
      </c>
      <c r="AN66" s="79" t="b">
        <v>0</v>
      </c>
      <c r="AO66" s="82" t="s">
        <v>707</v>
      </c>
      <c r="AP66" s="79" t="s">
        <v>176</v>
      </c>
      <c r="AQ66" s="79">
        <v>0</v>
      </c>
      <c r="AR66" s="79">
        <v>0</v>
      </c>
      <c r="AS66" s="79"/>
      <c r="AT66" s="79"/>
      <c r="AU66" s="79"/>
      <c r="AV66" s="79"/>
      <c r="AW66" s="79"/>
      <c r="AX66" s="79"/>
      <c r="AY66" s="79"/>
      <c r="AZ66" s="79"/>
      <c r="BA66">
        <v>43</v>
      </c>
      <c r="BB66" s="78" t="str">
        <f>REPLACE(INDEX(GroupVertices[Group],MATCH(Edges25[[#This Row],[Vertex 1]],GroupVertices[Vertex],0)),1,1,"")</f>
        <v>1</v>
      </c>
      <c r="BC66" s="78" t="str">
        <f>REPLACE(INDEX(GroupVertices[Group],MATCH(Edges25[[#This Row],[Vertex 2]],GroupVertices[Vertex],0)),1,1,"")</f>
        <v>1</v>
      </c>
      <c r="BD66" s="48">
        <v>1</v>
      </c>
      <c r="BE66" s="49">
        <v>10</v>
      </c>
      <c r="BF66" s="48">
        <v>0</v>
      </c>
      <c r="BG66" s="49">
        <v>0</v>
      </c>
      <c r="BH66" s="48">
        <v>0</v>
      </c>
      <c r="BI66" s="49">
        <v>0</v>
      </c>
      <c r="BJ66" s="48">
        <v>9</v>
      </c>
      <c r="BK66" s="49">
        <v>90</v>
      </c>
      <c r="BL66" s="48">
        <v>10</v>
      </c>
    </row>
    <row r="67" spans="1:64" ht="15">
      <c r="A67" s="64" t="s">
        <v>248</v>
      </c>
      <c r="B67" s="64" t="s">
        <v>248</v>
      </c>
      <c r="C67" s="65"/>
      <c r="D67" s="66"/>
      <c r="E67" s="67"/>
      <c r="F67" s="68"/>
      <c r="G67" s="65"/>
      <c r="H67" s="69"/>
      <c r="I67" s="70"/>
      <c r="J67" s="70"/>
      <c r="K67" s="34" t="s">
        <v>65</v>
      </c>
      <c r="L67" s="77">
        <v>72</v>
      </c>
      <c r="M67" s="77"/>
      <c r="N67" s="72"/>
      <c r="O67" s="79" t="s">
        <v>176</v>
      </c>
      <c r="P67" s="81">
        <v>43688.35202546296</v>
      </c>
      <c r="Q67" s="79" t="s">
        <v>325</v>
      </c>
      <c r="R67" s="84" t="s">
        <v>403</v>
      </c>
      <c r="S67" s="79" t="s">
        <v>441</v>
      </c>
      <c r="T67" s="79" t="s">
        <v>480</v>
      </c>
      <c r="U67" s="79"/>
      <c r="V67" s="84" t="s">
        <v>534</v>
      </c>
      <c r="W67" s="81">
        <v>43688.35202546296</v>
      </c>
      <c r="X67" s="84" t="s">
        <v>601</v>
      </c>
      <c r="Y67" s="79"/>
      <c r="Z67" s="79"/>
      <c r="AA67" s="82" t="s">
        <v>708</v>
      </c>
      <c r="AB67" s="79"/>
      <c r="AC67" s="79" t="b">
        <v>0</v>
      </c>
      <c r="AD67" s="79">
        <v>0</v>
      </c>
      <c r="AE67" s="82" t="s">
        <v>751</v>
      </c>
      <c r="AF67" s="79" t="b">
        <v>0</v>
      </c>
      <c r="AG67" s="79" t="s">
        <v>752</v>
      </c>
      <c r="AH67" s="79"/>
      <c r="AI67" s="82" t="s">
        <v>751</v>
      </c>
      <c r="AJ67" s="79" t="b">
        <v>0</v>
      </c>
      <c r="AK67" s="79">
        <v>0</v>
      </c>
      <c r="AL67" s="82" t="s">
        <v>751</v>
      </c>
      <c r="AM67" s="79" t="s">
        <v>771</v>
      </c>
      <c r="AN67" s="79" t="b">
        <v>0</v>
      </c>
      <c r="AO67" s="82" t="s">
        <v>708</v>
      </c>
      <c r="AP67" s="79" t="s">
        <v>176</v>
      </c>
      <c r="AQ67" s="79">
        <v>0</v>
      </c>
      <c r="AR67" s="79">
        <v>0</v>
      </c>
      <c r="AS67" s="79"/>
      <c r="AT67" s="79"/>
      <c r="AU67" s="79"/>
      <c r="AV67" s="79"/>
      <c r="AW67" s="79"/>
      <c r="AX67" s="79"/>
      <c r="AY67" s="79"/>
      <c r="AZ67" s="79"/>
      <c r="BA67">
        <v>43</v>
      </c>
      <c r="BB67" s="78" t="str">
        <f>REPLACE(INDEX(GroupVertices[Group],MATCH(Edges25[[#This Row],[Vertex 1]],GroupVertices[Vertex],0)),1,1,"")</f>
        <v>1</v>
      </c>
      <c r="BC67" s="78" t="str">
        <f>REPLACE(INDEX(GroupVertices[Group],MATCH(Edges25[[#This Row],[Vertex 2]],GroupVertices[Vertex],0)),1,1,"")</f>
        <v>1</v>
      </c>
      <c r="BD67" s="48">
        <v>1</v>
      </c>
      <c r="BE67" s="49">
        <v>8.333333333333334</v>
      </c>
      <c r="BF67" s="48">
        <v>0</v>
      </c>
      <c r="BG67" s="49">
        <v>0</v>
      </c>
      <c r="BH67" s="48">
        <v>0</v>
      </c>
      <c r="BI67" s="49">
        <v>0</v>
      </c>
      <c r="BJ67" s="48">
        <v>11</v>
      </c>
      <c r="BK67" s="49">
        <v>91.66666666666667</v>
      </c>
      <c r="BL67" s="48">
        <v>12</v>
      </c>
    </row>
    <row r="68" spans="1:64" ht="15">
      <c r="A68" s="64" t="s">
        <v>248</v>
      </c>
      <c r="B68" s="64" t="s">
        <v>248</v>
      </c>
      <c r="C68" s="65"/>
      <c r="D68" s="66"/>
      <c r="E68" s="67"/>
      <c r="F68" s="68"/>
      <c r="G68" s="65"/>
      <c r="H68" s="69"/>
      <c r="I68" s="70"/>
      <c r="J68" s="70"/>
      <c r="K68" s="34" t="s">
        <v>65</v>
      </c>
      <c r="L68" s="77">
        <v>73</v>
      </c>
      <c r="M68" s="77"/>
      <c r="N68" s="72"/>
      <c r="O68" s="79" t="s">
        <v>176</v>
      </c>
      <c r="P68" s="81">
        <v>43688.81039351852</v>
      </c>
      <c r="Q68" s="79" t="s">
        <v>326</v>
      </c>
      <c r="R68" s="84" t="s">
        <v>404</v>
      </c>
      <c r="S68" s="79" t="s">
        <v>441</v>
      </c>
      <c r="T68" s="79" t="s">
        <v>478</v>
      </c>
      <c r="U68" s="79"/>
      <c r="V68" s="84" t="s">
        <v>534</v>
      </c>
      <c r="W68" s="81">
        <v>43688.81039351852</v>
      </c>
      <c r="X68" s="84" t="s">
        <v>602</v>
      </c>
      <c r="Y68" s="79"/>
      <c r="Z68" s="79"/>
      <c r="AA68" s="82" t="s">
        <v>709</v>
      </c>
      <c r="AB68" s="79"/>
      <c r="AC68" s="79" t="b">
        <v>0</v>
      </c>
      <c r="AD68" s="79">
        <v>0</v>
      </c>
      <c r="AE68" s="82" t="s">
        <v>751</v>
      </c>
      <c r="AF68" s="79" t="b">
        <v>0</v>
      </c>
      <c r="AG68" s="79" t="s">
        <v>752</v>
      </c>
      <c r="AH68" s="79"/>
      <c r="AI68" s="82" t="s">
        <v>751</v>
      </c>
      <c r="AJ68" s="79" t="b">
        <v>0</v>
      </c>
      <c r="AK68" s="79">
        <v>0</v>
      </c>
      <c r="AL68" s="82" t="s">
        <v>751</v>
      </c>
      <c r="AM68" s="79" t="s">
        <v>771</v>
      </c>
      <c r="AN68" s="79" t="b">
        <v>0</v>
      </c>
      <c r="AO68" s="82" t="s">
        <v>709</v>
      </c>
      <c r="AP68" s="79" t="s">
        <v>176</v>
      </c>
      <c r="AQ68" s="79">
        <v>0</v>
      </c>
      <c r="AR68" s="79">
        <v>0</v>
      </c>
      <c r="AS68" s="79"/>
      <c r="AT68" s="79"/>
      <c r="AU68" s="79"/>
      <c r="AV68" s="79"/>
      <c r="AW68" s="79"/>
      <c r="AX68" s="79"/>
      <c r="AY68" s="79"/>
      <c r="AZ68" s="79"/>
      <c r="BA68">
        <v>43</v>
      </c>
      <c r="BB68" s="78" t="str">
        <f>REPLACE(INDEX(GroupVertices[Group],MATCH(Edges25[[#This Row],[Vertex 1]],GroupVertices[Vertex],0)),1,1,"")</f>
        <v>1</v>
      </c>
      <c r="BC68" s="78" t="str">
        <f>REPLACE(INDEX(GroupVertices[Group],MATCH(Edges25[[#This Row],[Vertex 2]],GroupVertices[Vertex],0)),1,1,"")</f>
        <v>1</v>
      </c>
      <c r="BD68" s="48">
        <v>1</v>
      </c>
      <c r="BE68" s="49">
        <v>9.090909090909092</v>
      </c>
      <c r="BF68" s="48">
        <v>0</v>
      </c>
      <c r="BG68" s="49">
        <v>0</v>
      </c>
      <c r="BH68" s="48">
        <v>0</v>
      </c>
      <c r="BI68" s="49">
        <v>0</v>
      </c>
      <c r="BJ68" s="48">
        <v>10</v>
      </c>
      <c r="BK68" s="49">
        <v>90.9090909090909</v>
      </c>
      <c r="BL68" s="48">
        <v>11</v>
      </c>
    </row>
    <row r="69" spans="1:64" ht="15">
      <c r="A69" s="64" t="s">
        <v>248</v>
      </c>
      <c r="B69" s="64" t="s">
        <v>248</v>
      </c>
      <c r="C69" s="65"/>
      <c r="D69" s="66"/>
      <c r="E69" s="67"/>
      <c r="F69" s="68"/>
      <c r="G69" s="65"/>
      <c r="H69" s="69"/>
      <c r="I69" s="70"/>
      <c r="J69" s="70"/>
      <c r="K69" s="34" t="s">
        <v>65</v>
      </c>
      <c r="L69" s="77">
        <v>74</v>
      </c>
      <c r="M69" s="77"/>
      <c r="N69" s="72"/>
      <c r="O69" s="79" t="s">
        <v>176</v>
      </c>
      <c r="P69" s="81">
        <v>43689.09237268518</v>
      </c>
      <c r="Q69" s="79" t="s">
        <v>327</v>
      </c>
      <c r="R69" s="84" t="s">
        <v>369</v>
      </c>
      <c r="S69" s="79" t="s">
        <v>441</v>
      </c>
      <c r="T69" s="79" t="s">
        <v>455</v>
      </c>
      <c r="U69" s="79"/>
      <c r="V69" s="84" t="s">
        <v>534</v>
      </c>
      <c r="W69" s="81">
        <v>43689.09237268518</v>
      </c>
      <c r="X69" s="84" t="s">
        <v>603</v>
      </c>
      <c r="Y69" s="79"/>
      <c r="Z69" s="79"/>
      <c r="AA69" s="82" t="s">
        <v>710</v>
      </c>
      <c r="AB69" s="79"/>
      <c r="AC69" s="79" t="b">
        <v>0</v>
      </c>
      <c r="AD69" s="79">
        <v>0</v>
      </c>
      <c r="AE69" s="82" t="s">
        <v>751</v>
      </c>
      <c r="AF69" s="79" t="b">
        <v>0</v>
      </c>
      <c r="AG69" s="79" t="s">
        <v>752</v>
      </c>
      <c r="AH69" s="79"/>
      <c r="AI69" s="82" t="s">
        <v>751</v>
      </c>
      <c r="AJ69" s="79" t="b">
        <v>0</v>
      </c>
      <c r="AK69" s="79">
        <v>1</v>
      </c>
      <c r="AL69" s="82" t="s">
        <v>751</v>
      </c>
      <c r="AM69" s="79" t="s">
        <v>771</v>
      </c>
      <c r="AN69" s="79" t="b">
        <v>0</v>
      </c>
      <c r="AO69" s="82" t="s">
        <v>710</v>
      </c>
      <c r="AP69" s="79" t="s">
        <v>176</v>
      </c>
      <c r="AQ69" s="79">
        <v>0</v>
      </c>
      <c r="AR69" s="79">
        <v>0</v>
      </c>
      <c r="AS69" s="79"/>
      <c r="AT69" s="79"/>
      <c r="AU69" s="79"/>
      <c r="AV69" s="79"/>
      <c r="AW69" s="79"/>
      <c r="AX69" s="79"/>
      <c r="AY69" s="79"/>
      <c r="AZ69" s="79"/>
      <c r="BA69">
        <v>43</v>
      </c>
      <c r="BB69" s="78" t="str">
        <f>REPLACE(INDEX(GroupVertices[Group],MATCH(Edges25[[#This Row],[Vertex 1]],GroupVertices[Vertex],0)),1,1,"")</f>
        <v>1</v>
      </c>
      <c r="BC69" s="78" t="str">
        <f>REPLACE(INDEX(GroupVertices[Group],MATCH(Edges25[[#This Row],[Vertex 2]],GroupVertices[Vertex],0)),1,1,"")</f>
        <v>1</v>
      </c>
      <c r="BD69" s="48">
        <v>1</v>
      </c>
      <c r="BE69" s="49">
        <v>9.090909090909092</v>
      </c>
      <c r="BF69" s="48">
        <v>0</v>
      </c>
      <c r="BG69" s="49">
        <v>0</v>
      </c>
      <c r="BH69" s="48">
        <v>0</v>
      </c>
      <c r="BI69" s="49">
        <v>0</v>
      </c>
      <c r="BJ69" s="48">
        <v>10</v>
      </c>
      <c r="BK69" s="49">
        <v>90.9090909090909</v>
      </c>
      <c r="BL69" s="48">
        <v>11</v>
      </c>
    </row>
    <row r="70" spans="1:64" ht="15">
      <c r="A70" s="64" t="s">
        <v>248</v>
      </c>
      <c r="B70" s="64" t="s">
        <v>248</v>
      </c>
      <c r="C70" s="65"/>
      <c r="D70" s="66"/>
      <c r="E70" s="67"/>
      <c r="F70" s="68"/>
      <c r="G70" s="65"/>
      <c r="H70" s="69"/>
      <c r="I70" s="70"/>
      <c r="J70" s="70"/>
      <c r="K70" s="34" t="s">
        <v>65</v>
      </c>
      <c r="L70" s="77">
        <v>75</v>
      </c>
      <c r="M70" s="77"/>
      <c r="N70" s="72"/>
      <c r="O70" s="79" t="s">
        <v>176</v>
      </c>
      <c r="P70" s="81">
        <v>43689.12849537037</v>
      </c>
      <c r="Q70" s="79" t="s">
        <v>328</v>
      </c>
      <c r="R70" s="84" t="s">
        <v>405</v>
      </c>
      <c r="S70" s="79" t="s">
        <v>441</v>
      </c>
      <c r="T70" s="79" t="s">
        <v>467</v>
      </c>
      <c r="U70" s="79"/>
      <c r="V70" s="84" t="s">
        <v>534</v>
      </c>
      <c r="W70" s="81">
        <v>43689.12849537037</v>
      </c>
      <c r="X70" s="84" t="s">
        <v>604</v>
      </c>
      <c r="Y70" s="79"/>
      <c r="Z70" s="79"/>
      <c r="AA70" s="82" t="s">
        <v>711</v>
      </c>
      <c r="AB70" s="79"/>
      <c r="AC70" s="79" t="b">
        <v>0</v>
      </c>
      <c r="AD70" s="79">
        <v>0</v>
      </c>
      <c r="AE70" s="82" t="s">
        <v>751</v>
      </c>
      <c r="AF70" s="79" t="b">
        <v>0</v>
      </c>
      <c r="AG70" s="79" t="s">
        <v>752</v>
      </c>
      <c r="AH70" s="79"/>
      <c r="AI70" s="82" t="s">
        <v>751</v>
      </c>
      <c r="AJ70" s="79" t="b">
        <v>0</v>
      </c>
      <c r="AK70" s="79">
        <v>0</v>
      </c>
      <c r="AL70" s="82" t="s">
        <v>751</v>
      </c>
      <c r="AM70" s="79" t="s">
        <v>771</v>
      </c>
      <c r="AN70" s="79" t="b">
        <v>0</v>
      </c>
      <c r="AO70" s="82" t="s">
        <v>711</v>
      </c>
      <c r="AP70" s="79" t="s">
        <v>176</v>
      </c>
      <c r="AQ70" s="79">
        <v>0</v>
      </c>
      <c r="AR70" s="79">
        <v>0</v>
      </c>
      <c r="AS70" s="79"/>
      <c r="AT70" s="79"/>
      <c r="AU70" s="79"/>
      <c r="AV70" s="79"/>
      <c r="AW70" s="79"/>
      <c r="AX70" s="79"/>
      <c r="AY70" s="79"/>
      <c r="AZ70" s="79"/>
      <c r="BA70">
        <v>43</v>
      </c>
      <c r="BB70" s="78" t="str">
        <f>REPLACE(INDEX(GroupVertices[Group],MATCH(Edges25[[#This Row],[Vertex 1]],GroupVertices[Vertex],0)),1,1,"")</f>
        <v>1</v>
      </c>
      <c r="BC70" s="78" t="str">
        <f>REPLACE(INDEX(GroupVertices[Group],MATCH(Edges25[[#This Row],[Vertex 2]],GroupVertices[Vertex],0)),1,1,"")</f>
        <v>1</v>
      </c>
      <c r="BD70" s="48">
        <v>0</v>
      </c>
      <c r="BE70" s="49">
        <v>0</v>
      </c>
      <c r="BF70" s="48">
        <v>0</v>
      </c>
      <c r="BG70" s="49">
        <v>0</v>
      </c>
      <c r="BH70" s="48">
        <v>0</v>
      </c>
      <c r="BI70" s="49">
        <v>0</v>
      </c>
      <c r="BJ70" s="48">
        <v>10</v>
      </c>
      <c r="BK70" s="49">
        <v>100</v>
      </c>
      <c r="BL70" s="48">
        <v>10</v>
      </c>
    </row>
    <row r="71" spans="1:64" ht="15">
      <c r="A71" s="64" t="s">
        <v>248</v>
      </c>
      <c r="B71" s="64" t="s">
        <v>248</v>
      </c>
      <c r="C71" s="65"/>
      <c r="D71" s="66"/>
      <c r="E71" s="67"/>
      <c r="F71" s="68"/>
      <c r="G71" s="65"/>
      <c r="H71" s="69"/>
      <c r="I71" s="70"/>
      <c r="J71" s="70"/>
      <c r="K71" s="34" t="s">
        <v>65</v>
      </c>
      <c r="L71" s="77">
        <v>76</v>
      </c>
      <c r="M71" s="77"/>
      <c r="N71" s="72"/>
      <c r="O71" s="79" t="s">
        <v>176</v>
      </c>
      <c r="P71" s="81">
        <v>43689.75907407407</v>
      </c>
      <c r="Q71" s="79" t="s">
        <v>329</v>
      </c>
      <c r="R71" s="84" t="s">
        <v>406</v>
      </c>
      <c r="S71" s="79" t="s">
        <v>441</v>
      </c>
      <c r="T71" s="79" t="s">
        <v>467</v>
      </c>
      <c r="U71" s="79"/>
      <c r="V71" s="84" t="s">
        <v>534</v>
      </c>
      <c r="W71" s="81">
        <v>43689.75907407407</v>
      </c>
      <c r="X71" s="84" t="s">
        <v>605</v>
      </c>
      <c r="Y71" s="79"/>
      <c r="Z71" s="79"/>
      <c r="AA71" s="82" t="s">
        <v>712</v>
      </c>
      <c r="AB71" s="79"/>
      <c r="AC71" s="79" t="b">
        <v>0</v>
      </c>
      <c r="AD71" s="79">
        <v>0</v>
      </c>
      <c r="AE71" s="82" t="s">
        <v>751</v>
      </c>
      <c r="AF71" s="79" t="b">
        <v>0</v>
      </c>
      <c r="AG71" s="79" t="s">
        <v>752</v>
      </c>
      <c r="AH71" s="79"/>
      <c r="AI71" s="82" t="s">
        <v>751</v>
      </c>
      <c r="AJ71" s="79" t="b">
        <v>0</v>
      </c>
      <c r="AK71" s="79">
        <v>0</v>
      </c>
      <c r="AL71" s="82" t="s">
        <v>751</v>
      </c>
      <c r="AM71" s="79" t="s">
        <v>771</v>
      </c>
      <c r="AN71" s="79" t="b">
        <v>0</v>
      </c>
      <c r="AO71" s="82" t="s">
        <v>712</v>
      </c>
      <c r="AP71" s="79" t="s">
        <v>176</v>
      </c>
      <c r="AQ71" s="79">
        <v>0</v>
      </c>
      <c r="AR71" s="79">
        <v>0</v>
      </c>
      <c r="AS71" s="79"/>
      <c r="AT71" s="79"/>
      <c r="AU71" s="79"/>
      <c r="AV71" s="79"/>
      <c r="AW71" s="79"/>
      <c r="AX71" s="79"/>
      <c r="AY71" s="79"/>
      <c r="AZ71" s="79"/>
      <c r="BA71">
        <v>43</v>
      </c>
      <c r="BB71" s="78" t="str">
        <f>REPLACE(INDEX(GroupVertices[Group],MATCH(Edges25[[#This Row],[Vertex 1]],GroupVertices[Vertex],0)),1,1,"")</f>
        <v>1</v>
      </c>
      <c r="BC71" s="78" t="str">
        <f>REPLACE(INDEX(GroupVertices[Group],MATCH(Edges25[[#This Row],[Vertex 2]],GroupVertices[Vertex],0)),1,1,"")</f>
        <v>1</v>
      </c>
      <c r="BD71" s="48">
        <v>2</v>
      </c>
      <c r="BE71" s="49">
        <v>20</v>
      </c>
      <c r="BF71" s="48">
        <v>0</v>
      </c>
      <c r="BG71" s="49">
        <v>0</v>
      </c>
      <c r="BH71" s="48">
        <v>0</v>
      </c>
      <c r="BI71" s="49">
        <v>0</v>
      </c>
      <c r="BJ71" s="48">
        <v>8</v>
      </c>
      <c r="BK71" s="49">
        <v>80</v>
      </c>
      <c r="BL71" s="48">
        <v>10</v>
      </c>
    </row>
    <row r="72" spans="1:64" ht="15">
      <c r="A72" s="64" t="s">
        <v>248</v>
      </c>
      <c r="B72" s="64" t="s">
        <v>248</v>
      </c>
      <c r="C72" s="65"/>
      <c r="D72" s="66"/>
      <c r="E72" s="67"/>
      <c r="F72" s="68"/>
      <c r="G72" s="65"/>
      <c r="H72" s="69"/>
      <c r="I72" s="70"/>
      <c r="J72" s="70"/>
      <c r="K72" s="34" t="s">
        <v>65</v>
      </c>
      <c r="L72" s="77">
        <v>77</v>
      </c>
      <c r="M72" s="77"/>
      <c r="N72" s="72"/>
      <c r="O72" s="79" t="s">
        <v>176</v>
      </c>
      <c r="P72" s="81">
        <v>43689.81047453704</v>
      </c>
      <c r="Q72" s="79" t="s">
        <v>330</v>
      </c>
      <c r="R72" s="84" t="s">
        <v>407</v>
      </c>
      <c r="S72" s="79" t="s">
        <v>441</v>
      </c>
      <c r="T72" s="79" t="s">
        <v>467</v>
      </c>
      <c r="U72" s="79"/>
      <c r="V72" s="84" t="s">
        <v>534</v>
      </c>
      <c r="W72" s="81">
        <v>43689.81047453704</v>
      </c>
      <c r="X72" s="84" t="s">
        <v>606</v>
      </c>
      <c r="Y72" s="79"/>
      <c r="Z72" s="79"/>
      <c r="AA72" s="82" t="s">
        <v>713</v>
      </c>
      <c r="AB72" s="79"/>
      <c r="AC72" s="79" t="b">
        <v>0</v>
      </c>
      <c r="AD72" s="79">
        <v>0</v>
      </c>
      <c r="AE72" s="82" t="s">
        <v>751</v>
      </c>
      <c r="AF72" s="79" t="b">
        <v>0</v>
      </c>
      <c r="AG72" s="79" t="s">
        <v>752</v>
      </c>
      <c r="AH72" s="79"/>
      <c r="AI72" s="82" t="s">
        <v>751</v>
      </c>
      <c r="AJ72" s="79" t="b">
        <v>0</v>
      </c>
      <c r="AK72" s="79">
        <v>0</v>
      </c>
      <c r="AL72" s="82" t="s">
        <v>751</v>
      </c>
      <c r="AM72" s="79" t="s">
        <v>771</v>
      </c>
      <c r="AN72" s="79" t="b">
        <v>0</v>
      </c>
      <c r="AO72" s="82" t="s">
        <v>713</v>
      </c>
      <c r="AP72" s="79" t="s">
        <v>176</v>
      </c>
      <c r="AQ72" s="79">
        <v>0</v>
      </c>
      <c r="AR72" s="79">
        <v>0</v>
      </c>
      <c r="AS72" s="79"/>
      <c r="AT72" s="79"/>
      <c r="AU72" s="79"/>
      <c r="AV72" s="79"/>
      <c r="AW72" s="79"/>
      <c r="AX72" s="79"/>
      <c r="AY72" s="79"/>
      <c r="AZ72" s="79"/>
      <c r="BA72">
        <v>43</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12</v>
      </c>
      <c r="BK72" s="49">
        <v>100</v>
      </c>
      <c r="BL72" s="48">
        <v>12</v>
      </c>
    </row>
    <row r="73" spans="1:64" ht="15">
      <c r="A73" s="64" t="s">
        <v>248</v>
      </c>
      <c r="B73" s="64" t="s">
        <v>248</v>
      </c>
      <c r="C73" s="65"/>
      <c r="D73" s="66"/>
      <c r="E73" s="67"/>
      <c r="F73" s="68"/>
      <c r="G73" s="65"/>
      <c r="H73" s="69"/>
      <c r="I73" s="70"/>
      <c r="J73" s="70"/>
      <c r="K73" s="34" t="s">
        <v>65</v>
      </c>
      <c r="L73" s="77">
        <v>78</v>
      </c>
      <c r="M73" s="77"/>
      <c r="N73" s="72"/>
      <c r="O73" s="79" t="s">
        <v>176</v>
      </c>
      <c r="P73" s="81">
        <v>43690.382743055554</v>
      </c>
      <c r="Q73" s="79" t="s">
        <v>331</v>
      </c>
      <c r="R73" s="84" t="s">
        <v>408</v>
      </c>
      <c r="S73" s="79" t="s">
        <v>441</v>
      </c>
      <c r="T73" s="79" t="s">
        <v>481</v>
      </c>
      <c r="U73" s="79"/>
      <c r="V73" s="84" t="s">
        <v>534</v>
      </c>
      <c r="W73" s="81">
        <v>43690.382743055554</v>
      </c>
      <c r="X73" s="84" t="s">
        <v>607</v>
      </c>
      <c r="Y73" s="79"/>
      <c r="Z73" s="79"/>
      <c r="AA73" s="82" t="s">
        <v>714</v>
      </c>
      <c r="AB73" s="79"/>
      <c r="AC73" s="79" t="b">
        <v>0</v>
      </c>
      <c r="AD73" s="79">
        <v>0</v>
      </c>
      <c r="AE73" s="82" t="s">
        <v>751</v>
      </c>
      <c r="AF73" s="79" t="b">
        <v>0</v>
      </c>
      <c r="AG73" s="79" t="s">
        <v>752</v>
      </c>
      <c r="AH73" s="79"/>
      <c r="AI73" s="82" t="s">
        <v>751</v>
      </c>
      <c r="AJ73" s="79" t="b">
        <v>0</v>
      </c>
      <c r="AK73" s="79">
        <v>0</v>
      </c>
      <c r="AL73" s="82" t="s">
        <v>751</v>
      </c>
      <c r="AM73" s="79" t="s">
        <v>771</v>
      </c>
      <c r="AN73" s="79" t="b">
        <v>0</v>
      </c>
      <c r="AO73" s="82" t="s">
        <v>714</v>
      </c>
      <c r="AP73" s="79" t="s">
        <v>176</v>
      </c>
      <c r="AQ73" s="79">
        <v>0</v>
      </c>
      <c r="AR73" s="79">
        <v>0</v>
      </c>
      <c r="AS73" s="79"/>
      <c r="AT73" s="79"/>
      <c r="AU73" s="79"/>
      <c r="AV73" s="79"/>
      <c r="AW73" s="79"/>
      <c r="AX73" s="79"/>
      <c r="AY73" s="79"/>
      <c r="AZ73" s="79"/>
      <c r="BA73">
        <v>43</v>
      </c>
      <c r="BB73" s="78" t="str">
        <f>REPLACE(INDEX(GroupVertices[Group],MATCH(Edges25[[#This Row],[Vertex 1]],GroupVertices[Vertex],0)),1,1,"")</f>
        <v>1</v>
      </c>
      <c r="BC73" s="78" t="str">
        <f>REPLACE(INDEX(GroupVertices[Group],MATCH(Edges25[[#This Row],[Vertex 2]],GroupVertices[Vertex],0)),1,1,"")</f>
        <v>1</v>
      </c>
      <c r="BD73" s="48">
        <v>1</v>
      </c>
      <c r="BE73" s="49">
        <v>8.333333333333334</v>
      </c>
      <c r="BF73" s="48">
        <v>0</v>
      </c>
      <c r="BG73" s="49">
        <v>0</v>
      </c>
      <c r="BH73" s="48">
        <v>0</v>
      </c>
      <c r="BI73" s="49">
        <v>0</v>
      </c>
      <c r="BJ73" s="48">
        <v>11</v>
      </c>
      <c r="BK73" s="49">
        <v>91.66666666666667</v>
      </c>
      <c r="BL73" s="48">
        <v>12</v>
      </c>
    </row>
    <row r="74" spans="1:64" ht="15">
      <c r="A74" s="64" t="s">
        <v>248</v>
      </c>
      <c r="B74" s="64" t="s">
        <v>248</v>
      </c>
      <c r="C74" s="65"/>
      <c r="D74" s="66"/>
      <c r="E74" s="67"/>
      <c r="F74" s="68"/>
      <c r="G74" s="65"/>
      <c r="H74" s="69"/>
      <c r="I74" s="70"/>
      <c r="J74" s="70"/>
      <c r="K74" s="34" t="s">
        <v>65</v>
      </c>
      <c r="L74" s="77">
        <v>79</v>
      </c>
      <c r="M74" s="77"/>
      <c r="N74" s="72"/>
      <c r="O74" s="79" t="s">
        <v>176</v>
      </c>
      <c r="P74" s="81">
        <v>43690.503599537034</v>
      </c>
      <c r="Q74" s="79" t="s">
        <v>332</v>
      </c>
      <c r="R74" s="84" t="s">
        <v>409</v>
      </c>
      <c r="S74" s="79" t="s">
        <v>441</v>
      </c>
      <c r="T74" s="79" t="s">
        <v>467</v>
      </c>
      <c r="U74" s="79"/>
      <c r="V74" s="84" t="s">
        <v>534</v>
      </c>
      <c r="W74" s="81">
        <v>43690.503599537034</v>
      </c>
      <c r="X74" s="84" t="s">
        <v>608</v>
      </c>
      <c r="Y74" s="79"/>
      <c r="Z74" s="79"/>
      <c r="AA74" s="82" t="s">
        <v>715</v>
      </c>
      <c r="AB74" s="79"/>
      <c r="AC74" s="79" t="b">
        <v>0</v>
      </c>
      <c r="AD74" s="79">
        <v>0</v>
      </c>
      <c r="AE74" s="82" t="s">
        <v>751</v>
      </c>
      <c r="AF74" s="79" t="b">
        <v>0</v>
      </c>
      <c r="AG74" s="79" t="s">
        <v>752</v>
      </c>
      <c r="AH74" s="79"/>
      <c r="AI74" s="82" t="s">
        <v>751</v>
      </c>
      <c r="AJ74" s="79" t="b">
        <v>0</v>
      </c>
      <c r="AK74" s="79">
        <v>0</v>
      </c>
      <c r="AL74" s="82" t="s">
        <v>751</v>
      </c>
      <c r="AM74" s="79" t="s">
        <v>771</v>
      </c>
      <c r="AN74" s="79" t="b">
        <v>0</v>
      </c>
      <c r="AO74" s="82" t="s">
        <v>715</v>
      </c>
      <c r="AP74" s="79" t="s">
        <v>176</v>
      </c>
      <c r="AQ74" s="79">
        <v>0</v>
      </c>
      <c r="AR74" s="79">
        <v>0</v>
      </c>
      <c r="AS74" s="79"/>
      <c r="AT74" s="79"/>
      <c r="AU74" s="79"/>
      <c r="AV74" s="79"/>
      <c r="AW74" s="79"/>
      <c r="AX74" s="79"/>
      <c r="AY74" s="79"/>
      <c r="AZ74" s="79"/>
      <c r="BA74">
        <v>43</v>
      </c>
      <c r="BB74" s="78" t="str">
        <f>REPLACE(INDEX(GroupVertices[Group],MATCH(Edges25[[#This Row],[Vertex 1]],GroupVertices[Vertex],0)),1,1,"")</f>
        <v>1</v>
      </c>
      <c r="BC74" s="78" t="str">
        <f>REPLACE(INDEX(GroupVertices[Group],MATCH(Edges25[[#This Row],[Vertex 2]],GroupVertices[Vertex],0)),1,1,"")</f>
        <v>1</v>
      </c>
      <c r="BD74" s="48">
        <v>1</v>
      </c>
      <c r="BE74" s="49">
        <v>7.142857142857143</v>
      </c>
      <c r="BF74" s="48">
        <v>1</v>
      </c>
      <c r="BG74" s="49">
        <v>7.142857142857143</v>
      </c>
      <c r="BH74" s="48">
        <v>0</v>
      </c>
      <c r="BI74" s="49">
        <v>0</v>
      </c>
      <c r="BJ74" s="48">
        <v>12</v>
      </c>
      <c r="BK74" s="49">
        <v>85.71428571428571</v>
      </c>
      <c r="BL74" s="48">
        <v>14</v>
      </c>
    </row>
    <row r="75" spans="1:64" ht="15">
      <c r="A75" s="64" t="s">
        <v>248</v>
      </c>
      <c r="B75" s="64" t="s">
        <v>248</v>
      </c>
      <c r="C75" s="65"/>
      <c r="D75" s="66"/>
      <c r="E75" s="67"/>
      <c r="F75" s="68"/>
      <c r="G75" s="65"/>
      <c r="H75" s="69"/>
      <c r="I75" s="70"/>
      <c r="J75" s="70"/>
      <c r="K75" s="34" t="s">
        <v>65</v>
      </c>
      <c r="L75" s="77">
        <v>80</v>
      </c>
      <c r="M75" s="77"/>
      <c r="N75" s="72"/>
      <c r="O75" s="79" t="s">
        <v>176</v>
      </c>
      <c r="P75" s="81">
        <v>43690.88277777778</v>
      </c>
      <c r="Q75" s="79" t="s">
        <v>333</v>
      </c>
      <c r="R75" s="84" t="s">
        <v>410</v>
      </c>
      <c r="S75" s="79" t="s">
        <v>441</v>
      </c>
      <c r="T75" s="79" t="s">
        <v>467</v>
      </c>
      <c r="U75" s="79"/>
      <c r="V75" s="84" t="s">
        <v>534</v>
      </c>
      <c r="W75" s="81">
        <v>43690.88277777778</v>
      </c>
      <c r="X75" s="84" t="s">
        <v>609</v>
      </c>
      <c r="Y75" s="79"/>
      <c r="Z75" s="79"/>
      <c r="AA75" s="82" t="s">
        <v>716</v>
      </c>
      <c r="AB75" s="79"/>
      <c r="AC75" s="79" t="b">
        <v>0</v>
      </c>
      <c r="AD75" s="79">
        <v>0</v>
      </c>
      <c r="AE75" s="82" t="s">
        <v>751</v>
      </c>
      <c r="AF75" s="79" t="b">
        <v>0</v>
      </c>
      <c r="AG75" s="79" t="s">
        <v>752</v>
      </c>
      <c r="AH75" s="79"/>
      <c r="AI75" s="82" t="s">
        <v>751</v>
      </c>
      <c r="AJ75" s="79" t="b">
        <v>0</v>
      </c>
      <c r="AK75" s="79">
        <v>0</v>
      </c>
      <c r="AL75" s="82" t="s">
        <v>751</v>
      </c>
      <c r="AM75" s="79" t="s">
        <v>771</v>
      </c>
      <c r="AN75" s="79" t="b">
        <v>0</v>
      </c>
      <c r="AO75" s="82" t="s">
        <v>716</v>
      </c>
      <c r="AP75" s="79" t="s">
        <v>176</v>
      </c>
      <c r="AQ75" s="79">
        <v>0</v>
      </c>
      <c r="AR75" s="79">
        <v>0</v>
      </c>
      <c r="AS75" s="79"/>
      <c r="AT75" s="79"/>
      <c r="AU75" s="79"/>
      <c r="AV75" s="79"/>
      <c r="AW75" s="79"/>
      <c r="AX75" s="79"/>
      <c r="AY75" s="79"/>
      <c r="AZ75" s="79"/>
      <c r="BA75">
        <v>43</v>
      </c>
      <c r="BB75" s="78" t="str">
        <f>REPLACE(INDEX(GroupVertices[Group],MATCH(Edges25[[#This Row],[Vertex 1]],GroupVertices[Vertex],0)),1,1,"")</f>
        <v>1</v>
      </c>
      <c r="BC75" s="78" t="str">
        <f>REPLACE(INDEX(GroupVertices[Group],MATCH(Edges25[[#This Row],[Vertex 2]],GroupVertices[Vertex],0)),1,1,"")</f>
        <v>1</v>
      </c>
      <c r="BD75" s="48">
        <v>0</v>
      </c>
      <c r="BE75" s="49">
        <v>0</v>
      </c>
      <c r="BF75" s="48">
        <v>0</v>
      </c>
      <c r="BG75" s="49">
        <v>0</v>
      </c>
      <c r="BH75" s="48">
        <v>0</v>
      </c>
      <c r="BI75" s="49">
        <v>0</v>
      </c>
      <c r="BJ75" s="48">
        <v>8</v>
      </c>
      <c r="BK75" s="49">
        <v>100</v>
      </c>
      <c r="BL75" s="48">
        <v>8</v>
      </c>
    </row>
    <row r="76" spans="1:64" ht="15">
      <c r="A76" s="64" t="s">
        <v>248</v>
      </c>
      <c r="B76" s="64" t="s">
        <v>248</v>
      </c>
      <c r="C76" s="65"/>
      <c r="D76" s="66"/>
      <c r="E76" s="67"/>
      <c r="F76" s="68"/>
      <c r="G76" s="65"/>
      <c r="H76" s="69"/>
      <c r="I76" s="70"/>
      <c r="J76" s="70"/>
      <c r="K76" s="34" t="s">
        <v>65</v>
      </c>
      <c r="L76" s="77">
        <v>81</v>
      </c>
      <c r="M76" s="77"/>
      <c r="N76" s="72"/>
      <c r="O76" s="79" t="s">
        <v>176</v>
      </c>
      <c r="P76" s="81">
        <v>43691.04945601852</v>
      </c>
      <c r="Q76" s="79" t="s">
        <v>334</v>
      </c>
      <c r="R76" s="84" t="s">
        <v>411</v>
      </c>
      <c r="S76" s="79" t="s">
        <v>441</v>
      </c>
      <c r="T76" s="79" t="s">
        <v>467</v>
      </c>
      <c r="U76" s="79"/>
      <c r="V76" s="84" t="s">
        <v>534</v>
      </c>
      <c r="W76" s="81">
        <v>43691.04945601852</v>
      </c>
      <c r="X76" s="84" t="s">
        <v>610</v>
      </c>
      <c r="Y76" s="79"/>
      <c r="Z76" s="79"/>
      <c r="AA76" s="82" t="s">
        <v>717</v>
      </c>
      <c r="AB76" s="79"/>
      <c r="AC76" s="79" t="b">
        <v>0</v>
      </c>
      <c r="AD76" s="79">
        <v>0</v>
      </c>
      <c r="AE76" s="82" t="s">
        <v>751</v>
      </c>
      <c r="AF76" s="79" t="b">
        <v>0</v>
      </c>
      <c r="AG76" s="79" t="s">
        <v>752</v>
      </c>
      <c r="AH76" s="79"/>
      <c r="AI76" s="82" t="s">
        <v>751</v>
      </c>
      <c r="AJ76" s="79" t="b">
        <v>0</v>
      </c>
      <c r="AK76" s="79">
        <v>0</v>
      </c>
      <c r="AL76" s="82" t="s">
        <v>751</v>
      </c>
      <c r="AM76" s="79" t="s">
        <v>771</v>
      </c>
      <c r="AN76" s="79" t="b">
        <v>0</v>
      </c>
      <c r="AO76" s="82" t="s">
        <v>717</v>
      </c>
      <c r="AP76" s="79" t="s">
        <v>176</v>
      </c>
      <c r="AQ76" s="79">
        <v>0</v>
      </c>
      <c r="AR76" s="79">
        <v>0</v>
      </c>
      <c r="AS76" s="79"/>
      <c r="AT76" s="79"/>
      <c r="AU76" s="79"/>
      <c r="AV76" s="79"/>
      <c r="AW76" s="79"/>
      <c r="AX76" s="79"/>
      <c r="AY76" s="79"/>
      <c r="AZ76" s="79"/>
      <c r="BA76">
        <v>43</v>
      </c>
      <c r="BB76" s="78" t="str">
        <f>REPLACE(INDEX(GroupVertices[Group],MATCH(Edges25[[#This Row],[Vertex 1]],GroupVertices[Vertex],0)),1,1,"")</f>
        <v>1</v>
      </c>
      <c r="BC76" s="78" t="str">
        <f>REPLACE(INDEX(GroupVertices[Group],MATCH(Edges25[[#This Row],[Vertex 2]],GroupVertices[Vertex],0)),1,1,"")</f>
        <v>1</v>
      </c>
      <c r="BD76" s="48">
        <v>1</v>
      </c>
      <c r="BE76" s="49">
        <v>10</v>
      </c>
      <c r="BF76" s="48">
        <v>0</v>
      </c>
      <c r="BG76" s="49">
        <v>0</v>
      </c>
      <c r="BH76" s="48">
        <v>0</v>
      </c>
      <c r="BI76" s="49">
        <v>0</v>
      </c>
      <c r="BJ76" s="48">
        <v>9</v>
      </c>
      <c r="BK76" s="49">
        <v>90</v>
      </c>
      <c r="BL76" s="48">
        <v>10</v>
      </c>
    </row>
    <row r="77" spans="1:64" ht="15">
      <c r="A77" s="64" t="s">
        <v>248</v>
      </c>
      <c r="B77" s="64" t="s">
        <v>248</v>
      </c>
      <c r="C77" s="65"/>
      <c r="D77" s="66"/>
      <c r="E77" s="67"/>
      <c r="F77" s="68"/>
      <c r="G77" s="65"/>
      <c r="H77" s="69"/>
      <c r="I77" s="70"/>
      <c r="J77" s="70"/>
      <c r="K77" s="34" t="s">
        <v>65</v>
      </c>
      <c r="L77" s="77">
        <v>82</v>
      </c>
      <c r="M77" s="77"/>
      <c r="N77" s="72"/>
      <c r="O77" s="79" t="s">
        <v>176</v>
      </c>
      <c r="P77" s="81">
        <v>43691.128645833334</v>
      </c>
      <c r="Q77" s="79" t="s">
        <v>335</v>
      </c>
      <c r="R77" s="84" t="s">
        <v>412</v>
      </c>
      <c r="S77" s="79" t="s">
        <v>441</v>
      </c>
      <c r="T77" s="79" t="s">
        <v>467</v>
      </c>
      <c r="U77" s="79"/>
      <c r="V77" s="84" t="s">
        <v>534</v>
      </c>
      <c r="W77" s="81">
        <v>43691.128645833334</v>
      </c>
      <c r="X77" s="84" t="s">
        <v>611</v>
      </c>
      <c r="Y77" s="79"/>
      <c r="Z77" s="79"/>
      <c r="AA77" s="82" t="s">
        <v>718</v>
      </c>
      <c r="AB77" s="79"/>
      <c r="AC77" s="79" t="b">
        <v>0</v>
      </c>
      <c r="AD77" s="79">
        <v>0</v>
      </c>
      <c r="AE77" s="82" t="s">
        <v>751</v>
      </c>
      <c r="AF77" s="79" t="b">
        <v>0</v>
      </c>
      <c r="AG77" s="79" t="s">
        <v>752</v>
      </c>
      <c r="AH77" s="79"/>
      <c r="AI77" s="82" t="s">
        <v>751</v>
      </c>
      <c r="AJ77" s="79" t="b">
        <v>0</v>
      </c>
      <c r="AK77" s="79">
        <v>0</v>
      </c>
      <c r="AL77" s="82" t="s">
        <v>751</v>
      </c>
      <c r="AM77" s="79" t="s">
        <v>771</v>
      </c>
      <c r="AN77" s="79" t="b">
        <v>0</v>
      </c>
      <c r="AO77" s="82" t="s">
        <v>718</v>
      </c>
      <c r="AP77" s="79" t="s">
        <v>176</v>
      </c>
      <c r="AQ77" s="79">
        <v>0</v>
      </c>
      <c r="AR77" s="79">
        <v>0</v>
      </c>
      <c r="AS77" s="79"/>
      <c r="AT77" s="79"/>
      <c r="AU77" s="79"/>
      <c r="AV77" s="79"/>
      <c r="AW77" s="79"/>
      <c r="AX77" s="79"/>
      <c r="AY77" s="79"/>
      <c r="AZ77" s="79"/>
      <c r="BA77">
        <v>43</v>
      </c>
      <c r="BB77" s="78" t="str">
        <f>REPLACE(INDEX(GroupVertices[Group],MATCH(Edges25[[#This Row],[Vertex 1]],GroupVertices[Vertex],0)),1,1,"")</f>
        <v>1</v>
      </c>
      <c r="BC77" s="78" t="str">
        <f>REPLACE(INDEX(GroupVertices[Group],MATCH(Edges25[[#This Row],[Vertex 2]],GroupVertices[Vertex],0)),1,1,"")</f>
        <v>1</v>
      </c>
      <c r="BD77" s="48">
        <v>1</v>
      </c>
      <c r="BE77" s="49">
        <v>10</v>
      </c>
      <c r="BF77" s="48">
        <v>0</v>
      </c>
      <c r="BG77" s="49">
        <v>0</v>
      </c>
      <c r="BH77" s="48">
        <v>0</v>
      </c>
      <c r="BI77" s="49">
        <v>0</v>
      </c>
      <c r="BJ77" s="48">
        <v>9</v>
      </c>
      <c r="BK77" s="49">
        <v>90</v>
      </c>
      <c r="BL77" s="48">
        <v>10</v>
      </c>
    </row>
    <row r="78" spans="1:64" ht="15">
      <c r="A78" s="64" t="s">
        <v>248</v>
      </c>
      <c r="B78" s="64" t="s">
        <v>248</v>
      </c>
      <c r="C78" s="65"/>
      <c r="D78" s="66"/>
      <c r="E78" s="67"/>
      <c r="F78" s="68"/>
      <c r="G78" s="65"/>
      <c r="H78" s="69"/>
      <c r="I78" s="70"/>
      <c r="J78" s="70"/>
      <c r="K78" s="34" t="s">
        <v>65</v>
      </c>
      <c r="L78" s="77">
        <v>83</v>
      </c>
      <c r="M78" s="77"/>
      <c r="N78" s="72"/>
      <c r="O78" s="79" t="s">
        <v>176</v>
      </c>
      <c r="P78" s="81">
        <v>43691.26892361111</v>
      </c>
      <c r="Q78" s="79" t="s">
        <v>336</v>
      </c>
      <c r="R78" s="84" t="s">
        <v>413</v>
      </c>
      <c r="S78" s="79" t="s">
        <v>441</v>
      </c>
      <c r="T78" s="79" t="s">
        <v>482</v>
      </c>
      <c r="U78" s="79"/>
      <c r="V78" s="84" t="s">
        <v>534</v>
      </c>
      <c r="W78" s="81">
        <v>43691.26892361111</v>
      </c>
      <c r="X78" s="84" t="s">
        <v>612</v>
      </c>
      <c r="Y78" s="79"/>
      <c r="Z78" s="79"/>
      <c r="AA78" s="82" t="s">
        <v>719</v>
      </c>
      <c r="AB78" s="79"/>
      <c r="AC78" s="79" t="b">
        <v>0</v>
      </c>
      <c r="AD78" s="79">
        <v>1</v>
      </c>
      <c r="AE78" s="82" t="s">
        <v>751</v>
      </c>
      <c r="AF78" s="79" t="b">
        <v>0</v>
      </c>
      <c r="AG78" s="79" t="s">
        <v>752</v>
      </c>
      <c r="AH78" s="79"/>
      <c r="AI78" s="82" t="s">
        <v>751</v>
      </c>
      <c r="AJ78" s="79" t="b">
        <v>0</v>
      </c>
      <c r="AK78" s="79">
        <v>0</v>
      </c>
      <c r="AL78" s="82" t="s">
        <v>751</v>
      </c>
      <c r="AM78" s="79" t="s">
        <v>771</v>
      </c>
      <c r="AN78" s="79" t="b">
        <v>0</v>
      </c>
      <c r="AO78" s="82" t="s">
        <v>719</v>
      </c>
      <c r="AP78" s="79" t="s">
        <v>176</v>
      </c>
      <c r="AQ78" s="79">
        <v>0</v>
      </c>
      <c r="AR78" s="79">
        <v>0</v>
      </c>
      <c r="AS78" s="79"/>
      <c r="AT78" s="79"/>
      <c r="AU78" s="79"/>
      <c r="AV78" s="79"/>
      <c r="AW78" s="79"/>
      <c r="AX78" s="79"/>
      <c r="AY78" s="79"/>
      <c r="AZ78" s="79"/>
      <c r="BA78">
        <v>43</v>
      </c>
      <c r="BB78" s="78" t="str">
        <f>REPLACE(INDEX(GroupVertices[Group],MATCH(Edges25[[#This Row],[Vertex 1]],GroupVertices[Vertex],0)),1,1,"")</f>
        <v>1</v>
      </c>
      <c r="BC78" s="78" t="str">
        <f>REPLACE(INDEX(GroupVertices[Group],MATCH(Edges25[[#This Row],[Vertex 2]],GroupVertices[Vertex],0)),1,1,"")</f>
        <v>1</v>
      </c>
      <c r="BD78" s="48">
        <v>1</v>
      </c>
      <c r="BE78" s="49">
        <v>8.333333333333334</v>
      </c>
      <c r="BF78" s="48">
        <v>0</v>
      </c>
      <c r="BG78" s="49">
        <v>0</v>
      </c>
      <c r="BH78" s="48">
        <v>0</v>
      </c>
      <c r="BI78" s="49">
        <v>0</v>
      </c>
      <c r="BJ78" s="48">
        <v>11</v>
      </c>
      <c r="BK78" s="49">
        <v>91.66666666666667</v>
      </c>
      <c r="BL78" s="48">
        <v>12</v>
      </c>
    </row>
    <row r="79" spans="1:64" ht="15">
      <c r="A79" s="64" t="s">
        <v>248</v>
      </c>
      <c r="B79" s="64" t="s">
        <v>248</v>
      </c>
      <c r="C79" s="65"/>
      <c r="D79" s="66"/>
      <c r="E79" s="67"/>
      <c r="F79" s="68"/>
      <c r="G79" s="65"/>
      <c r="H79" s="69"/>
      <c r="I79" s="70"/>
      <c r="J79" s="70"/>
      <c r="K79" s="34" t="s">
        <v>65</v>
      </c>
      <c r="L79" s="77">
        <v>84</v>
      </c>
      <c r="M79" s="77"/>
      <c r="N79" s="72"/>
      <c r="O79" s="79" t="s">
        <v>176</v>
      </c>
      <c r="P79" s="81">
        <v>43691.50366898148</v>
      </c>
      <c r="Q79" s="79" t="s">
        <v>337</v>
      </c>
      <c r="R79" s="84" t="s">
        <v>414</v>
      </c>
      <c r="S79" s="79" t="s">
        <v>441</v>
      </c>
      <c r="T79" s="79" t="s">
        <v>477</v>
      </c>
      <c r="U79" s="79"/>
      <c r="V79" s="84" t="s">
        <v>534</v>
      </c>
      <c r="W79" s="81">
        <v>43691.50366898148</v>
      </c>
      <c r="X79" s="84" t="s">
        <v>613</v>
      </c>
      <c r="Y79" s="79"/>
      <c r="Z79" s="79"/>
      <c r="AA79" s="82" t="s">
        <v>720</v>
      </c>
      <c r="AB79" s="79"/>
      <c r="AC79" s="79" t="b">
        <v>0</v>
      </c>
      <c r="AD79" s="79">
        <v>0</v>
      </c>
      <c r="AE79" s="82" t="s">
        <v>751</v>
      </c>
      <c r="AF79" s="79" t="b">
        <v>0</v>
      </c>
      <c r="AG79" s="79" t="s">
        <v>752</v>
      </c>
      <c r="AH79" s="79"/>
      <c r="AI79" s="82" t="s">
        <v>751</v>
      </c>
      <c r="AJ79" s="79" t="b">
        <v>0</v>
      </c>
      <c r="AK79" s="79">
        <v>0</v>
      </c>
      <c r="AL79" s="82" t="s">
        <v>751</v>
      </c>
      <c r="AM79" s="79" t="s">
        <v>771</v>
      </c>
      <c r="AN79" s="79" t="b">
        <v>0</v>
      </c>
      <c r="AO79" s="82" t="s">
        <v>720</v>
      </c>
      <c r="AP79" s="79" t="s">
        <v>176</v>
      </c>
      <c r="AQ79" s="79">
        <v>0</v>
      </c>
      <c r="AR79" s="79">
        <v>0</v>
      </c>
      <c r="AS79" s="79"/>
      <c r="AT79" s="79"/>
      <c r="AU79" s="79"/>
      <c r="AV79" s="79"/>
      <c r="AW79" s="79"/>
      <c r="AX79" s="79"/>
      <c r="AY79" s="79"/>
      <c r="AZ79" s="79"/>
      <c r="BA79">
        <v>43</v>
      </c>
      <c r="BB79" s="78" t="str">
        <f>REPLACE(INDEX(GroupVertices[Group],MATCH(Edges25[[#This Row],[Vertex 1]],GroupVertices[Vertex],0)),1,1,"")</f>
        <v>1</v>
      </c>
      <c r="BC79" s="78" t="str">
        <f>REPLACE(INDEX(GroupVertices[Group],MATCH(Edges25[[#This Row],[Vertex 2]],GroupVertices[Vertex],0)),1,1,"")</f>
        <v>1</v>
      </c>
      <c r="BD79" s="48">
        <v>1</v>
      </c>
      <c r="BE79" s="49">
        <v>8.333333333333334</v>
      </c>
      <c r="BF79" s="48">
        <v>0</v>
      </c>
      <c r="BG79" s="49">
        <v>0</v>
      </c>
      <c r="BH79" s="48">
        <v>0</v>
      </c>
      <c r="BI79" s="49">
        <v>0</v>
      </c>
      <c r="BJ79" s="48">
        <v>11</v>
      </c>
      <c r="BK79" s="49">
        <v>91.66666666666667</v>
      </c>
      <c r="BL79" s="48">
        <v>12</v>
      </c>
    </row>
    <row r="80" spans="1:64" ht="15">
      <c r="A80" s="64" t="s">
        <v>248</v>
      </c>
      <c r="B80" s="64" t="s">
        <v>248</v>
      </c>
      <c r="C80" s="65"/>
      <c r="D80" s="66"/>
      <c r="E80" s="67"/>
      <c r="F80" s="68"/>
      <c r="G80" s="65"/>
      <c r="H80" s="69"/>
      <c r="I80" s="70"/>
      <c r="J80" s="70"/>
      <c r="K80" s="34" t="s">
        <v>65</v>
      </c>
      <c r="L80" s="77">
        <v>85</v>
      </c>
      <c r="M80" s="77"/>
      <c r="N80" s="72"/>
      <c r="O80" s="79" t="s">
        <v>176</v>
      </c>
      <c r="P80" s="81">
        <v>43692.55096064815</v>
      </c>
      <c r="Q80" s="79" t="s">
        <v>338</v>
      </c>
      <c r="R80" s="84" t="s">
        <v>415</v>
      </c>
      <c r="S80" s="79" t="s">
        <v>441</v>
      </c>
      <c r="T80" s="79" t="s">
        <v>467</v>
      </c>
      <c r="U80" s="79"/>
      <c r="V80" s="84" t="s">
        <v>534</v>
      </c>
      <c r="W80" s="81">
        <v>43692.55096064815</v>
      </c>
      <c r="X80" s="84" t="s">
        <v>614</v>
      </c>
      <c r="Y80" s="79"/>
      <c r="Z80" s="79"/>
      <c r="AA80" s="82" t="s">
        <v>721</v>
      </c>
      <c r="AB80" s="79"/>
      <c r="AC80" s="79" t="b">
        <v>0</v>
      </c>
      <c r="AD80" s="79">
        <v>0</v>
      </c>
      <c r="AE80" s="82" t="s">
        <v>751</v>
      </c>
      <c r="AF80" s="79" t="b">
        <v>0</v>
      </c>
      <c r="AG80" s="79" t="s">
        <v>752</v>
      </c>
      <c r="AH80" s="79"/>
      <c r="AI80" s="82" t="s">
        <v>751</v>
      </c>
      <c r="AJ80" s="79" t="b">
        <v>0</v>
      </c>
      <c r="AK80" s="79">
        <v>0</v>
      </c>
      <c r="AL80" s="82" t="s">
        <v>751</v>
      </c>
      <c r="AM80" s="79" t="s">
        <v>771</v>
      </c>
      <c r="AN80" s="79" t="b">
        <v>0</v>
      </c>
      <c r="AO80" s="82" t="s">
        <v>721</v>
      </c>
      <c r="AP80" s="79" t="s">
        <v>176</v>
      </c>
      <c r="AQ80" s="79">
        <v>0</v>
      </c>
      <c r="AR80" s="79">
        <v>0</v>
      </c>
      <c r="AS80" s="79"/>
      <c r="AT80" s="79"/>
      <c r="AU80" s="79"/>
      <c r="AV80" s="79"/>
      <c r="AW80" s="79"/>
      <c r="AX80" s="79"/>
      <c r="AY80" s="79"/>
      <c r="AZ80" s="79"/>
      <c r="BA80">
        <v>43</v>
      </c>
      <c r="BB80" s="78" t="str">
        <f>REPLACE(INDEX(GroupVertices[Group],MATCH(Edges25[[#This Row],[Vertex 1]],GroupVertices[Vertex],0)),1,1,"")</f>
        <v>1</v>
      </c>
      <c r="BC80" s="78" t="str">
        <f>REPLACE(INDEX(GroupVertices[Group],MATCH(Edges25[[#This Row],[Vertex 2]],GroupVertices[Vertex],0)),1,1,"")</f>
        <v>1</v>
      </c>
      <c r="BD80" s="48">
        <v>1</v>
      </c>
      <c r="BE80" s="49">
        <v>9.090909090909092</v>
      </c>
      <c r="BF80" s="48">
        <v>0</v>
      </c>
      <c r="BG80" s="49">
        <v>0</v>
      </c>
      <c r="BH80" s="48">
        <v>0</v>
      </c>
      <c r="BI80" s="49">
        <v>0</v>
      </c>
      <c r="BJ80" s="48">
        <v>10</v>
      </c>
      <c r="BK80" s="49">
        <v>90.9090909090909</v>
      </c>
      <c r="BL80" s="48">
        <v>11</v>
      </c>
    </row>
    <row r="81" spans="1:64" ht="15">
      <c r="A81" s="64" t="s">
        <v>248</v>
      </c>
      <c r="B81" s="64" t="s">
        <v>248</v>
      </c>
      <c r="C81" s="65"/>
      <c r="D81" s="66"/>
      <c r="E81" s="67"/>
      <c r="F81" s="68"/>
      <c r="G81" s="65"/>
      <c r="H81" s="69"/>
      <c r="I81" s="70"/>
      <c r="J81" s="70"/>
      <c r="K81" s="34" t="s">
        <v>65</v>
      </c>
      <c r="L81" s="77">
        <v>86</v>
      </c>
      <c r="M81" s="77"/>
      <c r="N81" s="72"/>
      <c r="O81" s="79" t="s">
        <v>176</v>
      </c>
      <c r="P81" s="81">
        <v>43692.67458333333</v>
      </c>
      <c r="Q81" s="79" t="s">
        <v>339</v>
      </c>
      <c r="R81" s="84" t="s">
        <v>378</v>
      </c>
      <c r="S81" s="79" t="s">
        <v>441</v>
      </c>
      <c r="T81" s="79" t="s">
        <v>467</v>
      </c>
      <c r="U81" s="79"/>
      <c r="V81" s="84" t="s">
        <v>534</v>
      </c>
      <c r="W81" s="81">
        <v>43692.67458333333</v>
      </c>
      <c r="X81" s="84" t="s">
        <v>615</v>
      </c>
      <c r="Y81" s="79"/>
      <c r="Z81" s="79"/>
      <c r="AA81" s="82" t="s">
        <v>722</v>
      </c>
      <c r="AB81" s="79"/>
      <c r="AC81" s="79" t="b">
        <v>0</v>
      </c>
      <c r="AD81" s="79">
        <v>1</v>
      </c>
      <c r="AE81" s="82" t="s">
        <v>751</v>
      </c>
      <c r="AF81" s="79" t="b">
        <v>0</v>
      </c>
      <c r="AG81" s="79" t="s">
        <v>752</v>
      </c>
      <c r="AH81" s="79"/>
      <c r="AI81" s="82" t="s">
        <v>751</v>
      </c>
      <c r="AJ81" s="79" t="b">
        <v>0</v>
      </c>
      <c r="AK81" s="79">
        <v>1</v>
      </c>
      <c r="AL81" s="82" t="s">
        <v>751</v>
      </c>
      <c r="AM81" s="79" t="s">
        <v>771</v>
      </c>
      <c r="AN81" s="79" t="b">
        <v>0</v>
      </c>
      <c r="AO81" s="82" t="s">
        <v>722</v>
      </c>
      <c r="AP81" s="79" t="s">
        <v>176</v>
      </c>
      <c r="AQ81" s="79">
        <v>0</v>
      </c>
      <c r="AR81" s="79">
        <v>0</v>
      </c>
      <c r="AS81" s="79"/>
      <c r="AT81" s="79"/>
      <c r="AU81" s="79"/>
      <c r="AV81" s="79"/>
      <c r="AW81" s="79"/>
      <c r="AX81" s="79"/>
      <c r="AY81" s="79"/>
      <c r="AZ81" s="79"/>
      <c r="BA81">
        <v>43</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10</v>
      </c>
      <c r="BK81" s="49">
        <v>100</v>
      </c>
      <c r="BL81" s="48">
        <v>10</v>
      </c>
    </row>
    <row r="82" spans="1:64" ht="15">
      <c r="A82" s="64" t="s">
        <v>248</v>
      </c>
      <c r="B82" s="64" t="s">
        <v>248</v>
      </c>
      <c r="C82" s="65"/>
      <c r="D82" s="66"/>
      <c r="E82" s="67"/>
      <c r="F82" s="68"/>
      <c r="G82" s="65"/>
      <c r="H82" s="69"/>
      <c r="I82" s="70"/>
      <c r="J82" s="70"/>
      <c r="K82" s="34" t="s">
        <v>65</v>
      </c>
      <c r="L82" s="77">
        <v>87</v>
      </c>
      <c r="M82" s="77"/>
      <c r="N82" s="72"/>
      <c r="O82" s="79" t="s">
        <v>176</v>
      </c>
      <c r="P82" s="81">
        <v>43692.81070601852</v>
      </c>
      <c r="Q82" s="79" t="s">
        <v>340</v>
      </c>
      <c r="R82" s="84" t="s">
        <v>416</v>
      </c>
      <c r="S82" s="79" t="s">
        <v>441</v>
      </c>
      <c r="T82" s="79" t="s">
        <v>467</v>
      </c>
      <c r="U82" s="79"/>
      <c r="V82" s="84" t="s">
        <v>534</v>
      </c>
      <c r="W82" s="81">
        <v>43692.81070601852</v>
      </c>
      <c r="X82" s="84" t="s">
        <v>616</v>
      </c>
      <c r="Y82" s="79"/>
      <c r="Z82" s="79"/>
      <c r="AA82" s="82" t="s">
        <v>723</v>
      </c>
      <c r="AB82" s="79"/>
      <c r="AC82" s="79" t="b">
        <v>0</v>
      </c>
      <c r="AD82" s="79">
        <v>0</v>
      </c>
      <c r="AE82" s="82" t="s">
        <v>751</v>
      </c>
      <c r="AF82" s="79" t="b">
        <v>0</v>
      </c>
      <c r="AG82" s="79" t="s">
        <v>752</v>
      </c>
      <c r="AH82" s="79"/>
      <c r="AI82" s="82" t="s">
        <v>751</v>
      </c>
      <c r="AJ82" s="79" t="b">
        <v>0</v>
      </c>
      <c r="AK82" s="79">
        <v>0</v>
      </c>
      <c r="AL82" s="82" t="s">
        <v>751</v>
      </c>
      <c r="AM82" s="79" t="s">
        <v>771</v>
      </c>
      <c r="AN82" s="79" t="b">
        <v>0</v>
      </c>
      <c r="AO82" s="82" t="s">
        <v>723</v>
      </c>
      <c r="AP82" s="79" t="s">
        <v>176</v>
      </c>
      <c r="AQ82" s="79">
        <v>0</v>
      </c>
      <c r="AR82" s="79">
        <v>0</v>
      </c>
      <c r="AS82" s="79"/>
      <c r="AT82" s="79"/>
      <c r="AU82" s="79"/>
      <c r="AV82" s="79"/>
      <c r="AW82" s="79"/>
      <c r="AX82" s="79"/>
      <c r="AY82" s="79"/>
      <c r="AZ82" s="79"/>
      <c r="BA82">
        <v>43</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8</v>
      </c>
      <c r="BK82" s="49">
        <v>100</v>
      </c>
      <c r="BL82" s="48">
        <v>8</v>
      </c>
    </row>
    <row r="83" spans="1:64" ht="15">
      <c r="A83" s="64" t="s">
        <v>248</v>
      </c>
      <c r="B83" s="64" t="s">
        <v>248</v>
      </c>
      <c r="C83" s="65"/>
      <c r="D83" s="66"/>
      <c r="E83" s="67"/>
      <c r="F83" s="68"/>
      <c r="G83" s="65"/>
      <c r="H83" s="69"/>
      <c r="I83" s="70"/>
      <c r="J83" s="70"/>
      <c r="K83" s="34" t="s">
        <v>65</v>
      </c>
      <c r="L83" s="77">
        <v>88</v>
      </c>
      <c r="M83" s="77"/>
      <c r="N83" s="72"/>
      <c r="O83" s="79" t="s">
        <v>176</v>
      </c>
      <c r="P83" s="81">
        <v>43692.882939814815</v>
      </c>
      <c r="Q83" s="79" t="s">
        <v>341</v>
      </c>
      <c r="R83" s="84" t="s">
        <v>417</v>
      </c>
      <c r="S83" s="79" t="s">
        <v>441</v>
      </c>
      <c r="T83" s="79" t="s">
        <v>478</v>
      </c>
      <c r="U83" s="79"/>
      <c r="V83" s="84" t="s">
        <v>534</v>
      </c>
      <c r="W83" s="81">
        <v>43692.882939814815</v>
      </c>
      <c r="X83" s="84" t="s">
        <v>617</v>
      </c>
      <c r="Y83" s="79"/>
      <c r="Z83" s="79"/>
      <c r="AA83" s="82" t="s">
        <v>724</v>
      </c>
      <c r="AB83" s="79"/>
      <c r="AC83" s="79" t="b">
        <v>0</v>
      </c>
      <c r="AD83" s="79">
        <v>0</v>
      </c>
      <c r="AE83" s="82" t="s">
        <v>751</v>
      </c>
      <c r="AF83" s="79" t="b">
        <v>0</v>
      </c>
      <c r="AG83" s="79" t="s">
        <v>752</v>
      </c>
      <c r="AH83" s="79"/>
      <c r="AI83" s="82" t="s">
        <v>751</v>
      </c>
      <c r="AJ83" s="79" t="b">
        <v>0</v>
      </c>
      <c r="AK83" s="79">
        <v>0</v>
      </c>
      <c r="AL83" s="82" t="s">
        <v>751</v>
      </c>
      <c r="AM83" s="79" t="s">
        <v>771</v>
      </c>
      <c r="AN83" s="79" t="b">
        <v>0</v>
      </c>
      <c r="AO83" s="82" t="s">
        <v>724</v>
      </c>
      <c r="AP83" s="79" t="s">
        <v>176</v>
      </c>
      <c r="AQ83" s="79">
        <v>0</v>
      </c>
      <c r="AR83" s="79">
        <v>0</v>
      </c>
      <c r="AS83" s="79"/>
      <c r="AT83" s="79"/>
      <c r="AU83" s="79"/>
      <c r="AV83" s="79"/>
      <c r="AW83" s="79"/>
      <c r="AX83" s="79"/>
      <c r="AY83" s="79"/>
      <c r="AZ83" s="79"/>
      <c r="BA83">
        <v>43</v>
      </c>
      <c r="BB83" s="78" t="str">
        <f>REPLACE(INDEX(GroupVertices[Group],MATCH(Edges25[[#This Row],[Vertex 1]],GroupVertices[Vertex],0)),1,1,"")</f>
        <v>1</v>
      </c>
      <c r="BC83" s="78" t="str">
        <f>REPLACE(INDEX(GroupVertices[Group],MATCH(Edges25[[#This Row],[Vertex 2]],GroupVertices[Vertex],0)),1,1,"")</f>
        <v>1</v>
      </c>
      <c r="BD83" s="48">
        <v>1</v>
      </c>
      <c r="BE83" s="49">
        <v>9.090909090909092</v>
      </c>
      <c r="BF83" s="48">
        <v>0</v>
      </c>
      <c r="BG83" s="49">
        <v>0</v>
      </c>
      <c r="BH83" s="48">
        <v>0</v>
      </c>
      <c r="BI83" s="49">
        <v>0</v>
      </c>
      <c r="BJ83" s="48">
        <v>10</v>
      </c>
      <c r="BK83" s="49">
        <v>90.9090909090909</v>
      </c>
      <c r="BL83" s="48">
        <v>11</v>
      </c>
    </row>
    <row r="84" spans="1:64" ht="15">
      <c r="A84" s="64" t="s">
        <v>248</v>
      </c>
      <c r="B84" s="64" t="s">
        <v>248</v>
      </c>
      <c r="C84" s="65"/>
      <c r="D84" s="66"/>
      <c r="E84" s="67"/>
      <c r="F84" s="68"/>
      <c r="G84" s="65"/>
      <c r="H84" s="69"/>
      <c r="I84" s="70"/>
      <c r="J84" s="70"/>
      <c r="K84" s="34" t="s">
        <v>65</v>
      </c>
      <c r="L84" s="77">
        <v>89</v>
      </c>
      <c r="M84" s="77"/>
      <c r="N84" s="72"/>
      <c r="O84" s="79" t="s">
        <v>176</v>
      </c>
      <c r="P84" s="81">
        <v>43693.38297453704</v>
      </c>
      <c r="Q84" s="79" t="s">
        <v>342</v>
      </c>
      <c r="R84" s="84" t="s">
        <v>418</v>
      </c>
      <c r="S84" s="79" t="s">
        <v>441</v>
      </c>
      <c r="T84" s="79" t="s">
        <v>467</v>
      </c>
      <c r="U84" s="79"/>
      <c r="V84" s="84" t="s">
        <v>534</v>
      </c>
      <c r="W84" s="81">
        <v>43693.38297453704</v>
      </c>
      <c r="X84" s="84" t="s">
        <v>618</v>
      </c>
      <c r="Y84" s="79"/>
      <c r="Z84" s="79"/>
      <c r="AA84" s="82" t="s">
        <v>725</v>
      </c>
      <c r="AB84" s="79"/>
      <c r="AC84" s="79" t="b">
        <v>0</v>
      </c>
      <c r="AD84" s="79">
        <v>0</v>
      </c>
      <c r="AE84" s="82" t="s">
        <v>751</v>
      </c>
      <c r="AF84" s="79" t="b">
        <v>0</v>
      </c>
      <c r="AG84" s="79" t="s">
        <v>752</v>
      </c>
      <c r="AH84" s="79"/>
      <c r="AI84" s="82" t="s">
        <v>751</v>
      </c>
      <c r="AJ84" s="79" t="b">
        <v>0</v>
      </c>
      <c r="AK84" s="79">
        <v>0</v>
      </c>
      <c r="AL84" s="82" t="s">
        <v>751</v>
      </c>
      <c r="AM84" s="79" t="s">
        <v>771</v>
      </c>
      <c r="AN84" s="79" t="b">
        <v>0</v>
      </c>
      <c r="AO84" s="82" t="s">
        <v>725</v>
      </c>
      <c r="AP84" s="79" t="s">
        <v>176</v>
      </c>
      <c r="AQ84" s="79">
        <v>0</v>
      </c>
      <c r="AR84" s="79">
        <v>0</v>
      </c>
      <c r="AS84" s="79"/>
      <c r="AT84" s="79"/>
      <c r="AU84" s="79"/>
      <c r="AV84" s="79"/>
      <c r="AW84" s="79"/>
      <c r="AX84" s="79"/>
      <c r="AY84" s="79"/>
      <c r="AZ84" s="79"/>
      <c r="BA84">
        <v>43</v>
      </c>
      <c r="BB84" s="78" t="str">
        <f>REPLACE(INDEX(GroupVertices[Group],MATCH(Edges25[[#This Row],[Vertex 1]],GroupVertices[Vertex],0)),1,1,"")</f>
        <v>1</v>
      </c>
      <c r="BC84" s="78" t="str">
        <f>REPLACE(INDEX(GroupVertices[Group],MATCH(Edges25[[#This Row],[Vertex 2]],GroupVertices[Vertex],0)),1,1,"")</f>
        <v>1</v>
      </c>
      <c r="BD84" s="48">
        <v>1</v>
      </c>
      <c r="BE84" s="49">
        <v>11.11111111111111</v>
      </c>
      <c r="BF84" s="48">
        <v>0</v>
      </c>
      <c r="BG84" s="49">
        <v>0</v>
      </c>
      <c r="BH84" s="48">
        <v>0</v>
      </c>
      <c r="BI84" s="49">
        <v>0</v>
      </c>
      <c r="BJ84" s="48">
        <v>8</v>
      </c>
      <c r="BK84" s="49">
        <v>88.88888888888889</v>
      </c>
      <c r="BL84" s="48">
        <v>9</v>
      </c>
    </row>
    <row r="85" spans="1:64" ht="15">
      <c r="A85" s="64" t="s">
        <v>248</v>
      </c>
      <c r="B85" s="64" t="s">
        <v>248</v>
      </c>
      <c r="C85" s="65"/>
      <c r="D85" s="66"/>
      <c r="E85" s="67"/>
      <c r="F85" s="68"/>
      <c r="G85" s="65"/>
      <c r="H85" s="69"/>
      <c r="I85" s="70"/>
      <c r="J85" s="70"/>
      <c r="K85" s="34" t="s">
        <v>65</v>
      </c>
      <c r="L85" s="77">
        <v>90</v>
      </c>
      <c r="M85" s="77"/>
      <c r="N85" s="72"/>
      <c r="O85" s="79" t="s">
        <v>176</v>
      </c>
      <c r="P85" s="81">
        <v>43693.587164351855</v>
      </c>
      <c r="Q85" s="79" t="s">
        <v>343</v>
      </c>
      <c r="R85" s="84" t="s">
        <v>419</v>
      </c>
      <c r="S85" s="79" t="s">
        <v>441</v>
      </c>
      <c r="T85" s="79" t="s">
        <v>477</v>
      </c>
      <c r="U85" s="79"/>
      <c r="V85" s="84" t="s">
        <v>534</v>
      </c>
      <c r="W85" s="81">
        <v>43693.587164351855</v>
      </c>
      <c r="X85" s="84" t="s">
        <v>619</v>
      </c>
      <c r="Y85" s="79"/>
      <c r="Z85" s="79"/>
      <c r="AA85" s="82" t="s">
        <v>726</v>
      </c>
      <c r="AB85" s="79"/>
      <c r="AC85" s="79" t="b">
        <v>0</v>
      </c>
      <c r="AD85" s="79">
        <v>0</v>
      </c>
      <c r="AE85" s="82" t="s">
        <v>751</v>
      </c>
      <c r="AF85" s="79" t="b">
        <v>0</v>
      </c>
      <c r="AG85" s="79" t="s">
        <v>752</v>
      </c>
      <c r="AH85" s="79"/>
      <c r="AI85" s="82" t="s">
        <v>751</v>
      </c>
      <c r="AJ85" s="79" t="b">
        <v>0</v>
      </c>
      <c r="AK85" s="79">
        <v>0</v>
      </c>
      <c r="AL85" s="82" t="s">
        <v>751</v>
      </c>
      <c r="AM85" s="79" t="s">
        <v>771</v>
      </c>
      <c r="AN85" s="79" t="b">
        <v>0</v>
      </c>
      <c r="AO85" s="82" t="s">
        <v>726</v>
      </c>
      <c r="AP85" s="79" t="s">
        <v>176</v>
      </c>
      <c r="AQ85" s="79">
        <v>0</v>
      </c>
      <c r="AR85" s="79">
        <v>0</v>
      </c>
      <c r="AS85" s="79"/>
      <c r="AT85" s="79"/>
      <c r="AU85" s="79"/>
      <c r="AV85" s="79"/>
      <c r="AW85" s="79"/>
      <c r="AX85" s="79"/>
      <c r="AY85" s="79"/>
      <c r="AZ85" s="79"/>
      <c r="BA85">
        <v>43</v>
      </c>
      <c r="BB85" s="78" t="str">
        <f>REPLACE(INDEX(GroupVertices[Group],MATCH(Edges25[[#This Row],[Vertex 1]],GroupVertices[Vertex],0)),1,1,"")</f>
        <v>1</v>
      </c>
      <c r="BC85" s="78" t="str">
        <f>REPLACE(INDEX(GroupVertices[Group],MATCH(Edges25[[#This Row],[Vertex 2]],GroupVertices[Vertex],0)),1,1,"")</f>
        <v>1</v>
      </c>
      <c r="BD85" s="48">
        <v>1</v>
      </c>
      <c r="BE85" s="49">
        <v>11.11111111111111</v>
      </c>
      <c r="BF85" s="48">
        <v>0</v>
      </c>
      <c r="BG85" s="49">
        <v>0</v>
      </c>
      <c r="BH85" s="48">
        <v>0</v>
      </c>
      <c r="BI85" s="49">
        <v>0</v>
      </c>
      <c r="BJ85" s="48">
        <v>8</v>
      </c>
      <c r="BK85" s="49">
        <v>88.88888888888889</v>
      </c>
      <c r="BL85" s="48">
        <v>9</v>
      </c>
    </row>
    <row r="86" spans="1:64" ht="15">
      <c r="A86" s="64" t="s">
        <v>248</v>
      </c>
      <c r="B86" s="64" t="s">
        <v>248</v>
      </c>
      <c r="C86" s="65"/>
      <c r="D86" s="66"/>
      <c r="E86" s="67"/>
      <c r="F86" s="68"/>
      <c r="G86" s="65"/>
      <c r="H86" s="69"/>
      <c r="I86" s="70"/>
      <c r="J86" s="70"/>
      <c r="K86" s="34" t="s">
        <v>65</v>
      </c>
      <c r="L86" s="77">
        <v>91</v>
      </c>
      <c r="M86" s="77"/>
      <c r="N86" s="72"/>
      <c r="O86" s="79" t="s">
        <v>176</v>
      </c>
      <c r="P86" s="81">
        <v>43693.628854166665</v>
      </c>
      <c r="Q86" s="79" t="s">
        <v>344</v>
      </c>
      <c r="R86" s="84" t="s">
        <v>420</v>
      </c>
      <c r="S86" s="79" t="s">
        <v>441</v>
      </c>
      <c r="T86" s="79" t="s">
        <v>467</v>
      </c>
      <c r="U86" s="79"/>
      <c r="V86" s="84" t="s">
        <v>534</v>
      </c>
      <c r="W86" s="81">
        <v>43693.628854166665</v>
      </c>
      <c r="X86" s="84" t="s">
        <v>620</v>
      </c>
      <c r="Y86" s="79"/>
      <c r="Z86" s="79"/>
      <c r="AA86" s="82" t="s">
        <v>727</v>
      </c>
      <c r="AB86" s="79"/>
      <c r="AC86" s="79" t="b">
        <v>0</v>
      </c>
      <c r="AD86" s="79">
        <v>0</v>
      </c>
      <c r="AE86" s="82" t="s">
        <v>751</v>
      </c>
      <c r="AF86" s="79" t="b">
        <v>0</v>
      </c>
      <c r="AG86" s="79" t="s">
        <v>752</v>
      </c>
      <c r="AH86" s="79"/>
      <c r="AI86" s="82" t="s">
        <v>751</v>
      </c>
      <c r="AJ86" s="79" t="b">
        <v>0</v>
      </c>
      <c r="AK86" s="79">
        <v>0</v>
      </c>
      <c r="AL86" s="82" t="s">
        <v>751</v>
      </c>
      <c r="AM86" s="79" t="s">
        <v>771</v>
      </c>
      <c r="AN86" s="79" t="b">
        <v>0</v>
      </c>
      <c r="AO86" s="82" t="s">
        <v>727</v>
      </c>
      <c r="AP86" s="79" t="s">
        <v>176</v>
      </c>
      <c r="AQ86" s="79">
        <v>0</v>
      </c>
      <c r="AR86" s="79">
        <v>0</v>
      </c>
      <c r="AS86" s="79"/>
      <c r="AT86" s="79"/>
      <c r="AU86" s="79"/>
      <c r="AV86" s="79"/>
      <c r="AW86" s="79"/>
      <c r="AX86" s="79"/>
      <c r="AY86" s="79"/>
      <c r="AZ86" s="79"/>
      <c r="BA86">
        <v>43</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9</v>
      </c>
      <c r="BK86" s="49">
        <v>100</v>
      </c>
      <c r="BL86" s="48">
        <v>9</v>
      </c>
    </row>
    <row r="87" spans="1:64" ht="15">
      <c r="A87" s="64" t="s">
        <v>248</v>
      </c>
      <c r="B87" s="64" t="s">
        <v>248</v>
      </c>
      <c r="C87" s="65"/>
      <c r="D87" s="66"/>
      <c r="E87" s="67"/>
      <c r="F87" s="68"/>
      <c r="G87" s="65"/>
      <c r="H87" s="69"/>
      <c r="I87" s="70"/>
      <c r="J87" s="70"/>
      <c r="K87" s="34" t="s">
        <v>65</v>
      </c>
      <c r="L87" s="77">
        <v>92</v>
      </c>
      <c r="M87" s="77"/>
      <c r="N87" s="72"/>
      <c r="O87" s="79" t="s">
        <v>176</v>
      </c>
      <c r="P87" s="81">
        <v>43693.8371875</v>
      </c>
      <c r="Q87" s="79" t="s">
        <v>345</v>
      </c>
      <c r="R87" s="84" t="s">
        <v>421</v>
      </c>
      <c r="S87" s="79" t="s">
        <v>441</v>
      </c>
      <c r="T87" s="79" t="s">
        <v>467</v>
      </c>
      <c r="U87" s="79"/>
      <c r="V87" s="84" t="s">
        <v>534</v>
      </c>
      <c r="W87" s="81">
        <v>43693.8371875</v>
      </c>
      <c r="X87" s="84" t="s">
        <v>621</v>
      </c>
      <c r="Y87" s="79"/>
      <c r="Z87" s="79"/>
      <c r="AA87" s="82" t="s">
        <v>728</v>
      </c>
      <c r="AB87" s="79"/>
      <c r="AC87" s="79" t="b">
        <v>0</v>
      </c>
      <c r="AD87" s="79">
        <v>0</v>
      </c>
      <c r="AE87" s="82" t="s">
        <v>751</v>
      </c>
      <c r="AF87" s="79" t="b">
        <v>0</v>
      </c>
      <c r="AG87" s="79" t="s">
        <v>752</v>
      </c>
      <c r="AH87" s="79"/>
      <c r="AI87" s="82" t="s">
        <v>751</v>
      </c>
      <c r="AJ87" s="79" t="b">
        <v>0</v>
      </c>
      <c r="AK87" s="79">
        <v>0</v>
      </c>
      <c r="AL87" s="82" t="s">
        <v>751</v>
      </c>
      <c r="AM87" s="79" t="s">
        <v>771</v>
      </c>
      <c r="AN87" s="79" t="b">
        <v>0</v>
      </c>
      <c r="AO87" s="82" t="s">
        <v>728</v>
      </c>
      <c r="AP87" s="79" t="s">
        <v>176</v>
      </c>
      <c r="AQ87" s="79">
        <v>0</v>
      </c>
      <c r="AR87" s="79">
        <v>0</v>
      </c>
      <c r="AS87" s="79"/>
      <c r="AT87" s="79"/>
      <c r="AU87" s="79"/>
      <c r="AV87" s="79"/>
      <c r="AW87" s="79"/>
      <c r="AX87" s="79"/>
      <c r="AY87" s="79"/>
      <c r="AZ87" s="79"/>
      <c r="BA87">
        <v>43</v>
      </c>
      <c r="BB87" s="78" t="str">
        <f>REPLACE(INDEX(GroupVertices[Group],MATCH(Edges25[[#This Row],[Vertex 1]],GroupVertices[Vertex],0)),1,1,"")</f>
        <v>1</v>
      </c>
      <c r="BC87" s="78" t="str">
        <f>REPLACE(INDEX(GroupVertices[Group],MATCH(Edges25[[#This Row],[Vertex 2]],GroupVertices[Vertex],0)),1,1,"")</f>
        <v>1</v>
      </c>
      <c r="BD87" s="48">
        <v>1</v>
      </c>
      <c r="BE87" s="49">
        <v>8.333333333333334</v>
      </c>
      <c r="BF87" s="48">
        <v>0</v>
      </c>
      <c r="BG87" s="49">
        <v>0</v>
      </c>
      <c r="BH87" s="48">
        <v>0</v>
      </c>
      <c r="BI87" s="49">
        <v>0</v>
      </c>
      <c r="BJ87" s="48">
        <v>11</v>
      </c>
      <c r="BK87" s="49">
        <v>91.66666666666667</v>
      </c>
      <c r="BL87" s="48">
        <v>12</v>
      </c>
    </row>
    <row r="88" spans="1:64" ht="15">
      <c r="A88" s="64" t="s">
        <v>248</v>
      </c>
      <c r="B88" s="64" t="s">
        <v>248</v>
      </c>
      <c r="C88" s="65"/>
      <c r="D88" s="66"/>
      <c r="E88" s="67"/>
      <c r="F88" s="68"/>
      <c r="G88" s="65"/>
      <c r="H88" s="69"/>
      <c r="I88" s="70"/>
      <c r="J88" s="70"/>
      <c r="K88" s="34" t="s">
        <v>65</v>
      </c>
      <c r="L88" s="77">
        <v>93</v>
      </c>
      <c r="M88" s="77"/>
      <c r="N88" s="72"/>
      <c r="O88" s="79" t="s">
        <v>176</v>
      </c>
      <c r="P88" s="81">
        <v>43693.92606481481</v>
      </c>
      <c r="Q88" s="79" t="s">
        <v>346</v>
      </c>
      <c r="R88" s="84" t="s">
        <v>422</v>
      </c>
      <c r="S88" s="79" t="s">
        <v>441</v>
      </c>
      <c r="T88" s="79" t="s">
        <v>467</v>
      </c>
      <c r="U88" s="79"/>
      <c r="V88" s="84" t="s">
        <v>534</v>
      </c>
      <c r="W88" s="81">
        <v>43693.92606481481</v>
      </c>
      <c r="X88" s="84" t="s">
        <v>622</v>
      </c>
      <c r="Y88" s="79"/>
      <c r="Z88" s="79"/>
      <c r="AA88" s="82" t="s">
        <v>729</v>
      </c>
      <c r="AB88" s="79"/>
      <c r="AC88" s="79" t="b">
        <v>0</v>
      </c>
      <c r="AD88" s="79">
        <v>0</v>
      </c>
      <c r="AE88" s="82" t="s">
        <v>751</v>
      </c>
      <c r="AF88" s="79" t="b">
        <v>0</v>
      </c>
      <c r="AG88" s="79" t="s">
        <v>752</v>
      </c>
      <c r="AH88" s="79"/>
      <c r="AI88" s="82" t="s">
        <v>751</v>
      </c>
      <c r="AJ88" s="79" t="b">
        <v>0</v>
      </c>
      <c r="AK88" s="79">
        <v>0</v>
      </c>
      <c r="AL88" s="82" t="s">
        <v>751</v>
      </c>
      <c r="AM88" s="79" t="s">
        <v>771</v>
      </c>
      <c r="AN88" s="79" t="b">
        <v>0</v>
      </c>
      <c r="AO88" s="82" t="s">
        <v>729</v>
      </c>
      <c r="AP88" s="79" t="s">
        <v>176</v>
      </c>
      <c r="AQ88" s="79">
        <v>0</v>
      </c>
      <c r="AR88" s="79">
        <v>0</v>
      </c>
      <c r="AS88" s="79"/>
      <c r="AT88" s="79"/>
      <c r="AU88" s="79"/>
      <c r="AV88" s="79"/>
      <c r="AW88" s="79"/>
      <c r="AX88" s="79"/>
      <c r="AY88" s="79"/>
      <c r="AZ88" s="79"/>
      <c r="BA88">
        <v>43</v>
      </c>
      <c r="BB88" s="78" t="str">
        <f>REPLACE(INDEX(GroupVertices[Group],MATCH(Edges25[[#This Row],[Vertex 1]],GroupVertices[Vertex],0)),1,1,"")</f>
        <v>1</v>
      </c>
      <c r="BC88" s="78" t="str">
        <f>REPLACE(INDEX(GroupVertices[Group],MATCH(Edges25[[#This Row],[Vertex 2]],GroupVertices[Vertex],0)),1,1,"")</f>
        <v>1</v>
      </c>
      <c r="BD88" s="48">
        <v>1</v>
      </c>
      <c r="BE88" s="49">
        <v>11.11111111111111</v>
      </c>
      <c r="BF88" s="48">
        <v>0</v>
      </c>
      <c r="BG88" s="49">
        <v>0</v>
      </c>
      <c r="BH88" s="48">
        <v>0</v>
      </c>
      <c r="BI88" s="49">
        <v>0</v>
      </c>
      <c r="BJ88" s="48">
        <v>8</v>
      </c>
      <c r="BK88" s="49">
        <v>88.88888888888889</v>
      </c>
      <c r="BL88" s="48">
        <v>9</v>
      </c>
    </row>
    <row r="89" spans="1:64" ht="15">
      <c r="A89" s="64" t="s">
        <v>248</v>
      </c>
      <c r="B89" s="64" t="s">
        <v>248</v>
      </c>
      <c r="C89" s="65"/>
      <c r="D89" s="66"/>
      <c r="E89" s="67"/>
      <c r="F89" s="68"/>
      <c r="G89" s="65"/>
      <c r="H89" s="69"/>
      <c r="I89" s="70"/>
      <c r="J89" s="70"/>
      <c r="K89" s="34" t="s">
        <v>65</v>
      </c>
      <c r="L89" s="77">
        <v>94</v>
      </c>
      <c r="M89" s="77"/>
      <c r="N89" s="72"/>
      <c r="O89" s="79" t="s">
        <v>176</v>
      </c>
      <c r="P89" s="81">
        <v>43694.62892361111</v>
      </c>
      <c r="Q89" s="79" t="s">
        <v>347</v>
      </c>
      <c r="R89" s="84" t="s">
        <v>423</v>
      </c>
      <c r="S89" s="79" t="s">
        <v>441</v>
      </c>
      <c r="T89" s="79" t="s">
        <v>477</v>
      </c>
      <c r="U89" s="79"/>
      <c r="V89" s="84" t="s">
        <v>534</v>
      </c>
      <c r="W89" s="81">
        <v>43694.62892361111</v>
      </c>
      <c r="X89" s="84" t="s">
        <v>623</v>
      </c>
      <c r="Y89" s="79"/>
      <c r="Z89" s="79"/>
      <c r="AA89" s="82" t="s">
        <v>730</v>
      </c>
      <c r="AB89" s="79"/>
      <c r="AC89" s="79" t="b">
        <v>0</v>
      </c>
      <c r="AD89" s="79">
        <v>0</v>
      </c>
      <c r="AE89" s="82" t="s">
        <v>751</v>
      </c>
      <c r="AF89" s="79" t="b">
        <v>0</v>
      </c>
      <c r="AG89" s="79" t="s">
        <v>752</v>
      </c>
      <c r="AH89" s="79"/>
      <c r="AI89" s="82" t="s">
        <v>751</v>
      </c>
      <c r="AJ89" s="79" t="b">
        <v>0</v>
      </c>
      <c r="AK89" s="79">
        <v>0</v>
      </c>
      <c r="AL89" s="82" t="s">
        <v>751</v>
      </c>
      <c r="AM89" s="79" t="s">
        <v>771</v>
      </c>
      <c r="AN89" s="79" t="b">
        <v>0</v>
      </c>
      <c r="AO89" s="82" t="s">
        <v>730</v>
      </c>
      <c r="AP89" s="79" t="s">
        <v>176</v>
      </c>
      <c r="AQ89" s="79">
        <v>0</v>
      </c>
      <c r="AR89" s="79">
        <v>0</v>
      </c>
      <c r="AS89" s="79"/>
      <c r="AT89" s="79"/>
      <c r="AU89" s="79"/>
      <c r="AV89" s="79"/>
      <c r="AW89" s="79"/>
      <c r="AX89" s="79"/>
      <c r="AY89" s="79"/>
      <c r="AZ89" s="79"/>
      <c r="BA89">
        <v>43</v>
      </c>
      <c r="BB89" s="78" t="str">
        <f>REPLACE(INDEX(GroupVertices[Group],MATCH(Edges25[[#This Row],[Vertex 1]],GroupVertices[Vertex],0)),1,1,"")</f>
        <v>1</v>
      </c>
      <c r="BC89" s="78" t="str">
        <f>REPLACE(INDEX(GroupVertices[Group],MATCH(Edges25[[#This Row],[Vertex 2]],GroupVertices[Vertex],0)),1,1,"")</f>
        <v>1</v>
      </c>
      <c r="BD89" s="48">
        <v>1</v>
      </c>
      <c r="BE89" s="49">
        <v>10</v>
      </c>
      <c r="BF89" s="48">
        <v>0</v>
      </c>
      <c r="BG89" s="49">
        <v>0</v>
      </c>
      <c r="BH89" s="48">
        <v>0</v>
      </c>
      <c r="BI89" s="49">
        <v>0</v>
      </c>
      <c r="BJ89" s="48">
        <v>9</v>
      </c>
      <c r="BK89" s="49">
        <v>90</v>
      </c>
      <c r="BL89" s="48">
        <v>10</v>
      </c>
    </row>
    <row r="90" spans="1:64" ht="15">
      <c r="A90" s="64" t="s">
        <v>248</v>
      </c>
      <c r="B90" s="64" t="s">
        <v>248</v>
      </c>
      <c r="C90" s="65"/>
      <c r="D90" s="66"/>
      <c r="E90" s="67"/>
      <c r="F90" s="68"/>
      <c r="G90" s="65"/>
      <c r="H90" s="69"/>
      <c r="I90" s="70"/>
      <c r="J90" s="70"/>
      <c r="K90" s="34" t="s">
        <v>65</v>
      </c>
      <c r="L90" s="77">
        <v>95</v>
      </c>
      <c r="M90" s="77"/>
      <c r="N90" s="72"/>
      <c r="O90" s="79" t="s">
        <v>176</v>
      </c>
      <c r="P90" s="81">
        <v>43694.83725694445</v>
      </c>
      <c r="Q90" s="79" t="s">
        <v>348</v>
      </c>
      <c r="R90" s="84" t="s">
        <v>424</v>
      </c>
      <c r="S90" s="79" t="s">
        <v>441</v>
      </c>
      <c r="T90" s="79" t="s">
        <v>467</v>
      </c>
      <c r="U90" s="79"/>
      <c r="V90" s="84" t="s">
        <v>534</v>
      </c>
      <c r="W90" s="81">
        <v>43694.83725694445</v>
      </c>
      <c r="X90" s="84" t="s">
        <v>624</v>
      </c>
      <c r="Y90" s="79"/>
      <c r="Z90" s="79"/>
      <c r="AA90" s="82" t="s">
        <v>731</v>
      </c>
      <c r="AB90" s="79"/>
      <c r="AC90" s="79" t="b">
        <v>0</v>
      </c>
      <c r="AD90" s="79">
        <v>0</v>
      </c>
      <c r="AE90" s="82" t="s">
        <v>751</v>
      </c>
      <c r="AF90" s="79" t="b">
        <v>0</v>
      </c>
      <c r="AG90" s="79" t="s">
        <v>752</v>
      </c>
      <c r="AH90" s="79"/>
      <c r="AI90" s="82" t="s">
        <v>751</v>
      </c>
      <c r="AJ90" s="79" t="b">
        <v>0</v>
      </c>
      <c r="AK90" s="79">
        <v>0</v>
      </c>
      <c r="AL90" s="82" t="s">
        <v>751</v>
      </c>
      <c r="AM90" s="79" t="s">
        <v>771</v>
      </c>
      <c r="AN90" s="79" t="b">
        <v>0</v>
      </c>
      <c r="AO90" s="82" t="s">
        <v>731</v>
      </c>
      <c r="AP90" s="79" t="s">
        <v>176</v>
      </c>
      <c r="AQ90" s="79">
        <v>0</v>
      </c>
      <c r="AR90" s="79">
        <v>0</v>
      </c>
      <c r="AS90" s="79"/>
      <c r="AT90" s="79"/>
      <c r="AU90" s="79"/>
      <c r="AV90" s="79"/>
      <c r="AW90" s="79"/>
      <c r="AX90" s="79"/>
      <c r="AY90" s="79"/>
      <c r="AZ90" s="79"/>
      <c r="BA90">
        <v>43</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10</v>
      </c>
      <c r="BK90" s="49">
        <v>100</v>
      </c>
      <c r="BL90" s="48">
        <v>10</v>
      </c>
    </row>
    <row r="91" spans="1:64" ht="15">
      <c r="A91" s="64" t="s">
        <v>248</v>
      </c>
      <c r="B91" s="64" t="s">
        <v>248</v>
      </c>
      <c r="C91" s="65"/>
      <c r="D91" s="66"/>
      <c r="E91" s="67"/>
      <c r="F91" s="68"/>
      <c r="G91" s="65"/>
      <c r="H91" s="69"/>
      <c r="I91" s="70"/>
      <c r="J91" s="70"/>
      <c r="K91" s="34" t="s">
        <v>65</v>
      </c>
      <c r="L91" s="77">
        <v>96</v>
      </c>
      <c r="M91" s="77"/>
      <c r="N91" s="72"/>
      <c r="O91" s="79" t="s">
        <v>176</v>
      </c>
      <c r="P91" s="81">
        <v>43695.176157407404</v>
      </c>
      <c r="Q91" s="79" t="s">
        <v>349</v>
      </c>
      <c r="R91" s="84" t="s">
        <v>425</v>
      </c>
      <c r="S91" s="79" t="s">
        <v>441</v>
      </c>
      <c r="T91" s="79" t="s">
        <v>479</v>
      </c>
      <c r="U91" s="79"/>
      <c r="V91" s="84" t="s">
        <v>534</v>
      </c>
      <c r="W91" s="81">
        <v>43695.176157407404</v>
      </c>
      <c r="X91" s="84" t="s">
        <v>625</v>
      </c>
      <c r="Y91" s="79"/>
      <c r="Z91" s="79"/>
      <c r="AA91" s="82" t="s">
        <v>732</v>
      </c>
      <c r="AB91" s="79"/>
      <c r="AC91" s="79" t="b">
        <v>0</v>
      </c>
      <c r="AD91" s="79">
        <v>0</v>
      </c>
      <c r="AE91" s="82" t="s">
        <v>751</v>
      </c>
      <c r="AF91" s="79" t="b">
        <v>0</v>
      </c>
      <c r="AG91" s="79" t="s">
        <v>752</v>
      </c>
      <c r="AH91" s="79"/>
      <c r="AI91" s="82" t="s">
        <v>751</v>
      </c>
      <c r="AJ91" s="79" t="b">
        <v>0</v>
      </c>
      <c r="AK91" s="79">
        <v>0</v>
      </c>
      <c r="AL91" s="82" t="s">
        <v>751</v>
      </c>
      <c r="AM91" s="79" t="s">
        <v>771</v>
      </c>
      <c r="AN91" s="79" t="b">
        <v>0</v>
      </c>
      <c r="AO91" s="82" t="s">
        <v>732</v>
      </c>
      <c r="AP91" s="79" t="s">
        <v>176</v>
      </c>
      <c r="AQ91" s="79">
        <v>0</v>
      </c>
      <c r="AR91" s="79">
        <v>0</v>
      </c>
      <c r="AS91" s="79"/>
      <c r="AT91" s="79"/>
      <c r="AU91" s="79"/>
      <c r="AV91" s="79"/>
      <c r="AW91" s="79"/>
      <c r="AX91" s="79"/>
      <c r="AY91" s="79"/>
      <c r="AZ91" s="79"/>
      <c r="BA91">
        <v>43</v>
      </c>
      <c r="BB91" s="78" t="str">
        <f>REPLACE(INDEX(GroupVertices[Group],MATCH(Edges25[[#This Row],[Vertex 1]],GroupVertices[Vertex],0)),1,1,"")</f>
        <v>1</v>
      </c>
      <c r="BC91" s="78" t="str">
        <f>REPLACE(INDEX(GroupVertices[Group],MATCH(Edges25[[#This Row],[Vertex 2]],GroupVertices[Vertex],0)),1,1,"")</f>
        <v>1</v>
      </c>
      <c r="BD91" s="48">
        <v>1</v>
      </c>
      <c r="BE91" s="49">
        <v>10</v>
      </c>
      <c r="BF91" s="48">
        <v>0</v>
      </c>
      <c r="BG91" s="49">
        <v>0</v>
      </c>
      <c r="BH91" s="48">
        <v>0</v>
      </c>
      <c r="BI91" s="49">
        <v>0</v>
      </c>
      <c r="BJ91" s="48">
        <v>9</v>
      </c>
      <c r="BK91" s="49">
        <v>90</v>
      </c>
      <c r="BL91" s="48">
        <v>10</v>
      </c>
    </row>
    <row r="92" spans="1:64" ht="15">
      <c r="A92" s="64" t="s">
        <v>248</v>
      </c>
      <c r="B92" s="64" t="s">
        <v>248</v>
      </c>
      <c r="C92" s="65"/>
      <c r="D92" s="66"/>
      <c r="E92" s="67"/>
      <c r="F92" s="68"/>
      <c r="G92" s="65"/>
      <c r="H92" s="69"/>
      <c r="I92" s="70"/>
      <c r="J92" s="70"/>
      <c r="K92" s="34" t="s">
        <v>65</v>
      </c>
      <c r="L92" s="77">
        <v>97</v>
      </c>
      <c r="M92" s="77"/>
      <c r="N92" s="72"/>
      <c r="O92" s="79" t="s">
        <v>176</v>
      </c>
      <c r="P92" s="81">
        <v>43695.62899305556</v>
      </c>
      <c r="Q92" s="79" t="s">
        <v>350</v>
      </c>
      <c r="R92" s="84" t="s">
        <v>426</v>
      </c>
      <c r="S92" s="79" t="s">
        <v>441</v>
      </c>
      <c r="T92" s="79" t="s">
        <v>467</v>
      </c>
      <c r="U92" s="79"/>
      <c r="V92" s="84" t="s">
        <v>534</v>
      </c>
      <c r="W92" s="81">
        <v>43695.62899305556</v>
      </c>
      <c r="X92" s="84" t="s">
        <v>626</v>
      </c>
      <c r="Y92" s="79"/>
      <c r="Z92" s="79"/>
      <c r="AA92" s="82" t="s">
        <v>733</v>
      </c>
      <c r="AB92" s="79"/>
      <c r="AC92" s="79" t="b">
        <v>0</v>
      </c>
      <c r="AD92" s="79">
        <v>0</v>
      </c>
      <c r="AE92" s="82" t="s">
        <v>751</v>
      </c>
      <c r="AF92" s="79" t="b">
        <v>0</v>
      </c>
      <c r="AG92" s="79" t="s">
        <v>752</v>
      </c>
      <c r="AH92" s="79"/>
      <c r="AI92" s="82" t="s">
        <v>751</v>
      </c>
      <c r="AJ92" s="79" t="b">
        <v>0</v>
      </c>
      <c r="AK92" s="79">
        <v>0</v>
      </c>
      <c r="AL92" s="82" t="s">
        <v>751</v>
      </c>
      <c r="AM92" s="79" t="s">
        <v>771</v>
      </c>
      <c r="AN92" s="79" t="b">
        <v>0</v>
      </c>
      <c r="AO92" s="82" t="s">
        <v>733</v>
      </c>
      <c r="AP92" s="79" t="s">
        <v>176</v>
      </c>
      <c r="AQ92" s="79">
        <v>0</v>
      </c>
      <c r="AR92" s="79">
        <v>0</v>
      </c>
      <c r="AS92" s="79"/>
      <c r="AT92" s="79"/>
      <c r="AU92" s="79"/>
      <c r="AV92" s="79"/>
      <c r="AW92" s="79"/>
      <c r="AX92" s="79"/>
      <c r="AY92" s="79"/>
      <c r="AZ92" s="79"/>
      <c r="BA92">
        <v>43</v>
      </c>
      <c r="BB92" s="78" t="str">
        <f>REPLACE(INDEX(GroupVertices[Group],MATCH(Edges25[[#This Row],[Vertex 1]],GroupVertices[Vertex],0)),1,1,"")</f>
        <v>1</v>
      </c>
      <c r="BC92" s="78" t="str">
        <f>REPLACE(INDEX(GroupVertices[Group],MATCH(Edges25[[#This Row],[Vertex 2]],GroupVertices[Vertex],0)),1,1,"")</f>
        <v>1</v>
      </c>
      <c r="BD92" s="48">
        <v>2</v>
      </c>
      <c r="BE92" s="49">
        <v>20</v>
      </c>
      <c r="BF92" s="48">
        <v>0</v>
      </c>
      <c r="BG92" s="49">
        <v>0</v>
      </c>
      <c r="BH92" s="48">
        <v>0</v>
      </c>
      <c r="BI92" s="49">
        <v>0</v>
      </c>
      <c r="BJ92" s="48">
        <v>8</v>
      </c>
      <c r="BK92" s="49">
        <v>80</v>
      </c>
      <c r="BL92" s="48">
        <v>10</v>
      </c>
    </row>
    <row r="93" spans="1:64" ht="15">
      <c r="A93" s="64" t="s">
        <v>248</v>
      </c>
      <c r="B93" s="64" t="s">
        <v>248</v>
      </c>
      <c r="C93" s="65"/>
      <c r="D93" s="66"/>
      <c r="E93" s="67"/>
      <c r="F93" s="68"/>
      <c r="G93" s="65"/>
      <c r="H93" s="69"/>
      <c r="I93" s="70"/>
      <c r="J93" s="70"/>
      <c r="K93" s="34" t="s">
        <v>65</v>
      </c>
      <c r="L93" s="77">
        <v>98</v>
      </c>
      <c r="M93" s="77"/>
      <c r="N93" s="72"/>
      <c r="O93" s="79" t="s">
        <v>176</v>
      </c>
      <c r="P93" s="81">
        <v>43695.8109375</v>
      </c>
      <c r="Q93" s="79" t="s">
        <v>351</v>
      </c>
      <c r="R93" s="84" t="s">
        <v>427</v>
      </c>
      <c r="S93" s="79" t="s">
        <v>441</v>
      </c>
      <c r="T93" s="79" t="s">
        <v>467</v>
      </c>
      <c r="U93" s="79"/>
      <c r="V93" s="84" t="s">
        <v>534</v>
      </c>
      <c r="W93" s="81">
        <v>43695.8109375</v>
      </c>
      <c r="X93" s="84" t="s">
        <v>627</v>
      </c>
      <c r="Y93" s="79"/>
      <c r="Z93" s="79"/>
      <c r="AA93" s="82" t="s">
        <v>734</v>
      </c>
      <c r="AB93" s="79"/>
      <c r="AC93" s="79" t="b">
        <v>0</v>
      </c>
      <c r="AD93" s="79">
        <v>0</v>
      </c>
      <c r="AE93" s="82" t="s">
        <v>751</v>
      </c>
      <c r="AF93" s="79" t="b">
        <v>0</v>
      </c>
      <c r="AG93" s="79" t="s">
        <v>752</v>
      </c>
      <c r="AH93" s="79"/>
      <c r="AI93" s="82" t="s">
        <v>751</v>
      </c>
      <c r="AJ93" s="79" t="b">
        <v>0</v>
      </c>
      <c r="AK93" s="79">
        <v>0</v>
      </c>
      <c r="AL93" s="82" t="s">
        <v>751</v>
      </c>
      <c r="AM93" s="79" t="s">
        <v>771</v>
      </c>
      <c r="AN93" s="79" t="b">
        <v>0</v>
      </c>
      <c r="AO93" s="82" t="s">
        <v>734</v>
      </c>
      <c r="AP93" s="79" t="s">
        <v>176</v>
      </c>
      <c r="AQ93" s="79">
        <v>0</v>
      </c>
      <c r="AR93" s="79">
        <v>0</v>
      </c>
      <c r="AS93" s="79"/>
      <c r="AT93" s="79"/>
      <c r="AU93" s="79"/>
      <c r="AV93" s="79"/>
      <c r="AW93" s="79"/>
      <c r="AX93" s="79"/>
      <c r="AY93" s="79"/>
      <c r="AZ93" s="79"/>
      <c r="BA93">
        <v>43</v>
      </c>
      <c r="BB93" s="78" t="str">
        <f>REPLACE(INDEX(GroupVertices[Group],MATCH(Edges25[[#This Row],[Vertex 1]],GroupVertices[Vertex],0)),1,1,"")</f>
        <v>1</v>
      </c>
      <c r="BC93" s="78" t="str">
        <f>REPLACE(INDEX(GroupVertices[Group],MATCH(Edges25[[#This Row],[Vertex 2]],GroupVertices[Vertex],0)),1,1,"")</f>
        <v>1</v>
      </c>
      <c r="BD93" s="48">
        <v>1</v>
      </c>
      <c r="BE93" s="49">
        <v>8.333333333333334</v>
      </c>
      <c r="BF93" s="48">
        <v>0</v>
      </c>
      <c r="BG93" s="49">
        <v>0</v>
      </c>
      <c r="BH93" s="48">
        <v>0</v>
      </c>
      <c r="BI93" s="49">
        <v>0</v>
      </c>
      <c r="BJ93" s="48">
        <v>11</v>
      </c>
      <c r="BK93" s="49">
        <v>91.66666666666667</v>
      </c>
      <c r="BL93" s="48">
        <v>12</v>
      </c>
    </row>
    <row r="94" spans="1:64" ht="15">
      <c r="A94" s="64" t="s">
        <v>248</v>
      </c>
      <c r="B94" s="64" t="s">
        <v>248</v>
      </c>
      <c r="C94" s="65"/>
      <c r="D94" s="66"/>
      <c r="E94" s="67"/>
      <c r="F94" s="68"/>
      <c r="G94" s="65"/>
      <c r="H94" s="69"/>
      <c r="I94" s="70"/>
      <c r="J94" s="70"/>
      <c r="K94" s="34" t="s">
        <v>65</v>
      </c>
      <c r="L94" s="77">
        <v>99</v>
      </c>
      <c r="M94" s="77"/>
      <c r="N94" s="72"/>
      <c r="O94" s="79" t="s">
        <v>176</v>
      </c>
      <c r="P94" s="81">
        <v>43695.92621527778</v>
      </c>
      <c r="Q94" s="79" t="s">
        <v>352</v>
      </c>
      <c r="R94" s="84" t="s">
        <v>428</v>
      </c>
      <c r="S94" s="79" t="s">
        <v>441</v>
      </c>
      <c r="T94" s="79" t="s">
        <v>477</v>
      </c>
      <c r="U94" s="79"/>
      <c r="V94" s="84" t="s">
        <v>534</v>
      </c>
      <c r="W94" s="81">
        <v>43695.92621527778</v>
      </c>
      <c r="X94" s="84" t="s">
        <v>628</v>
      </c>
      <c r="Y94" s="79"/>
      <c r="Z94" s="79"/>
      <c r="AA94" s="82" t="s">
        <v>735</v>
      </c>
      <c r="AB94" s="79"/>
      <c r="AC94" s="79" t="b">
        <v>0</v>
      </c>
      <c r="AD94" s="79">
        <v>0</v>
      </c>
      <c r="AE94" s="82" t="s">
        <v>751</v>
      </c>
      <c r="AF94" s="79" t="b">
        <v>0</v>
      </c>
      <c r="AG94" s="79" t="s">
        <v>752</v>
      </c>
      <c r="AH94" s="79"/>
      <c r="AI94" s="82" t="s">
        <v>751</v>
      </c>
      <c r="AJ94" s="79" t="b">
        <v>0</v>
      </c>
      <c r="AK94" s="79">
        <v>0</v>
      </c>
      <c r="AL94" s="82" t="s">
        <v>751</v>
      </c>
      <c r="AM94" s="79" t="s">
        <v>771</v>
      </c>
      <c r="AN94" s="79" t="b">
        <v>0</v>
      </c>
      <c r="AO94" s="82" t="s">
        <v>735</v>
      </c>
      <c r="AP94" s="79" t="s">
        <v>176</v>
      </c>
      <c r="AQ94" s="79">
        <v>0</v>
      </c>
      <c r="AR94" s="79">
        <v>0</v>
      </c>
      <c r="AS94" s="79"/>
      <c r="AT94" s="79"/>
      <c r="AU94" s="79"/>
      <c r="AV94" s="79"/>
      <c r="AW94" s="79"/>
      <c r="AX94" s="79"/>
      <c r="AY94" s="79"/>
      <c r="AZ94" s="79"/>
      <c r="BA94">
        <v>43</v>
      </c>
      <c r="BB94" s="78" t="str">
        <f>REPLACE(INDEX(GroupVertices[Group],MATCH(Edges25[[#This Row],[Vertex 1]],GroupVertices[Vertex],0)),1,1,"")</f>
        <v>1</v>
      </c>
      <c r="BC94" s="78" t="str">
        <f>REPLACE(INDEX(GroupVertices[Group],MATCH(Edges25[[#This Row],[Vertex 2]],GroupVertices[Vertex],0)),1,1,"")</f>
        <v>1</v>
      </c>
      <c r="BD94" s="48">
        <v>1</v>
      </c>
      <c r="BE94" s="49">
        <v>11.11111111111111</v>
      </c>
      <c r="BF94" s="48">
        <v>0</v>
      </c>
      <c r="BG94" s="49">
        <v>0</v>
      </c>
      <c r="BH94" s="48">
        <v>0</v>
      </c>
      <c r="BI94" s="49">
        <v>0</v>
      </c>
      <c r="BJ94" s="48">
        <v>8</v>
      </c>
      <c r="BK94" s="49">
        <v>88.88888888888889</v>
      </c>
      <c r="BL94" s="48">
        <v>9</v>
      </c>
    </row>
    <row r="95" spans="1:64" ht="15">
      <c r="A95" s="64" t="s">
        <v>248</v>
      </c>
      <c r="B95" s="64" t="s">
        <v>248</v>
      </c>
      <c r="C95" s="65"/>
      <c r="D95" s="66"/>
      <c r="E95" s="67"/>
      <c r="F95" s="68"/>
      <c r="G95" s="65"/>
      <c r="H95" s="69"/>
      <c r="I95" s="70"/>
      <c r="J95" s="70"/>
      <c r="K95" s="34" t="s">
        <v>65</v>
      </c>
      <c r="L95" s="77">
        <v>100</v>
      </c>
      <c r="M95" s="77"/>
      <c r="N95" s="72"/>
      <c r="O95" s="79" t="s">
        <v>176</v>
      </c>
      <c r="P95" s="81">
        <v>43696.42072916667</v>
      </c>
      <c r="Q95" s="79" t="s">
        <v>353</v>
      </c>
      <c r="R95" s="84" t="s">
        <v>429</v>
      </c>
      <c r="S95" s="79" t="s">
        <v>441</v>
      </c>
      <c r="T95" s="79" t="s">
        <v>467</v>
      </c>
      <c r="U95" s="79"/>
      <c r="V95" s="84" t="s">
        <v>534</v>
      </c>
      <c r="W95" s="81">
        <v>43696.42072916667</v>
      </c>
      <c r="X95" s="84" t="s">
        <v>629</v>
      </c>
      <c r="Y95" s="79"/>
      <c r="Z95" s="79"/>
      <c r="AA95" s="82" t="s">
        <v>736</v>
      </c>
      <c r="AB95" s="79"/>
      <c r="AC95" s="79" t="b">
        <v>0</v>
      </c>
      <c r="AD95" s="79">
        <v>0</v>
      </c>
      <c r="AE95" s="82" t="s">
        <v>751</v>
      </c>
      <c r="AF95" s="79" t="b">
        <v>0</v>
      </c>
      <c r="AG95" s="79" t="s">
        <v>752</v>
      </c>
      <c r="AH95" s="79"/>
      <c r="AI95" s="82" t="s">
        <v>751</v>
      </c>
      <c r="AJ95" s="79" t="b">
        <v>0</v>
      </c>
      <c r="AK95" s="79">
        <v>0</v>
      </c>
      <c r="AL95" s="82" t="s">
        <v>751</v>
      </c>
      <c r="AM95" s="79" t="s">
        <v>771</v>
      </c>
      <c r="AN95" s="79" t="b">
        <v>0</v>
      </c>
      <c r="AO95" s="82" t="s">
        <v>736</v>
      </c>
      <c r="AP95" s="79" t="s">
        <v>176</v>
      </c>
      <c r="AQ95" s="79">
        <v>0</v>
      </c>
      <c r="AR95" s="79">
        <v>0</v>
      </c>
      <c r="AS95" s="79"/>
      <c r="AT95" s="79"/>
      <c r="AU95" s="79"/>
      <c r="AV95" s="79"/>
      <c r="AW95" s="79"/>
      <c r="AX95" s="79"/>
      <c r="AY95" s="79"/>
      <c r="AZ95" s="79"/>
      <c r="BA95">
        <v>43</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10</v>
      </c>
      <c r="BK95" s="49">
        <v>100</v>
      </c>
      <c r="BL95" s="48">
        <v>10</v>
      </c>
    </row>
    <row r="96" spans="1:64" ht="15">
      <c r="A96" s="64" t="s">
        <v>248</v>
      </c>
      <c r="B96" s="64" t="s">
        <v>248</v>
      </c>
      <c r="C96" s="65"/>
      <c r="D96" s="66"/>
      <c r="E96" s="67"/>
      <c r="F96" s="68"/>
      <c r="G96" s="65"/>
      <c r="H96" s="69"/>
      <c r="I96" s="70"/>
      <c r="J96" s="70"/>
      <c r="K96" s="34" t="s">
        <v>65</v>
      </c>
      <c r="L96" s="77">
        <v>101</v>
      </c>
      <c r="M96" s="77"/>
      <c r="N96" s="72"/>
      <c r="O96" s="79" t="s">
        <v>176</v>
      </c>
      <c r="P96" s="81">
        <v>43696.72767361111</v>
      </c>
      <c r="Q96" s="79" t="s">
        <v>354</v>
      </c>
      <c r="R96" s="84" t="s">
        <v>430</v>
      </c>
      <c r="S96" s="79" t="s">
        <v>441</v>
      </c>
      <c r="T96" s="79" t="s">
        <v>467</v>
      </c>
      <c r="U96" s="79"/>
      <c r="V96" s="84" t="s">
        <v>534</v>
      </c>
      <c r="W96" s="81">
        <v>43696.72767361111</v>
      </c>
      <c r="X96" s="84" t="s">
        <v>630</v>
      </c>
      <c r="Y96" s="79"/>
      <c r="Z96" s="79"/>
      <c r="AA96" s="82" t="s">
        <v>737</v>
      </c>
      <c r="AB96" s="79"/>
      <c r="AC96" s="79" t="b">
        <v>0</v>
      </c>
      <c r="AD96" s="79">
        <v>0</v>
      </c>
      <c r="AE96" s="82" t="s">
        <v>751</v>
      </c>
      <c r="AF96" s="79" t="b">
        <v>0</v>
      </c>
      <c r="AG96" s="79" t="s">
        <v>752</v>
      </c>
      <c r="AH96" s="79"/>
      <c r="AI96" s="82" t="s">
        <v>751</v>
      </c>
      <c r="AJ96" s="79" t="b">
        <v>0</v>
      </c>
      <c r="AK96" s="79">
        <v>0</v>
      </c>
      <c r="AL96" s="82" t="s">
        <v>751</v>
      </c>
      <c r="AM96" s="79" t="s">
        <v>771</v>
      </c>
      <c r="AN96" s="79" t="b">
        <v>0</v>
      </c>
      <c r="AO96" s="82" t="s">
        <v>737</v>
      </c>
      <c r="AP96" s="79" t="s">
        <v>176</v>
      </c>
      <c r="AQ96" s="79">
        <v>0</v>
      </c>
      <c r="AR96" s="79">
        <v>0</v>
      </c>
      <c r="AS96" s="79"/>
      <c r="AT96" s="79"/>
      <c r="AU96" s="79"/>
      <c r="AV96" s="79"/>
      <c r="AW96" s="79"/>
      <c r="AX96" s="79"/>
      <c r="AY96" s="79"/>
      <c r="AZ96" s="79"/>
      <c r="BA96">
        <v>43</v>
      </c>
      <c r="BB96" s="78" t="str">
        <f>REPLACE(INDEX(GroupVertices[Group],MATCH(Edges25[[#This Row],[Vertex 1]],GroupVertices[Vertex],0)),1,1,"")</f>
        <v>1</v>
      </c>
      <c r="BC96" s="78" t="str">
        <f>REPLACE(INDEX(GroupVertices[Group],MATCH(Edges25[[#This Row],[Vertex 2]],GroupVertices[Vertex],0)),1,1,"")</f>
        <v>1</v>
      </c>
      <c r="BD96" s="48">
        <v>0</v>
      </c>
      <c r="BE96" s="49">
        <v>0</v>
      </c>
      <c r="BF96" s="48">
        <v>0</v>
      </c>
      <c r="BG96" s="49">
        <v>0</v>
      </c>
      <c r="BH96" s="48">
        <v>0</v>
      </c>
      <c r="BI96" s="49">
        <v>0</v>
      </c>
      <c r="BJ96" s="48">
        <v>10</v>
      </c>
      <c r="BK96" s="49">
        <v>100</v>
      </c>
      <c r="BL96" s="48">
        <v>10</v>
      </c>
    </row>
    <row r="97" spans="1:64" ht="15">
      <c r="A97" s="64" t="s">
        <v>248</v>
      </c>
      <c r="B97" s="64" t="s">
        <v>248</v>
      </c>
      <c r="C97" s="65"/>
      <c r="D97" s="66"/>
      <c r="E97" s="67"/>
      <c r="F97" s="68"/>
      <c r="G97" s="65"/>
      <c r="H97" s="69"/>
      <c r="I97" s="70"/>
      <c r="J97" s="70"/>
      <c r="K97" s="34" t="s">
        <v>65</v>
      </c>
      <c r="L97" s="77">
        <v>102</v>
      </c>
      <c r="M97" s="77"/>
      <c r="N97" s="72"/>
      <c r="O97" s="79" t="s">
        <v>176</v>
      </c>
      <c r="P97" s="81">
        <v>43696.88324074074</v>
      </c>
      <c r="Q97" s="79" t="s">
        <v>355</v>
      </c>
      <c r="R97" s="84" t="s">
        <v>431</v>
      </c>
      <c r="S97" s="79" t="s">
        <v>441</v>
      </c>
      <c r="T97" s="79" t="s">
        <v>467</v>
      </c>
      <c r="U97" s="79"/>
      <c r="V97" s="84" t="s">
        <v>534</v>
      </c>
      <c r="W97" s="81">
        <v>43696.88324074074</v>
      </c>
      <c r="X97" s="84" t="s">
        <v>631</v>
      </c>
      <c r="Y97" s="79"/>
      <c r="Z97" s="79"/>
      <c r="AA97" s="82" t="s">
        <v>738</v>
      </c>
      <c r="AB97" s="79"/>
      <c r="AC97" s="79" t="b">
        <v>0</v>
      </c>
      <c r="AD97" s="79">
        <v>0</v>
      </c>
      <c r="AE97" s="82" t="s">
        <v>751</v>
      </c>
      <c r="AF97" s="79" t="b">
        <v>0</v>
      </c>
      <c r="AG97" s="79" t="s">
        <v>752</v>
      </c>
      <c r="AH97" s="79"/>
      <c r="AI97" s="82" t="s">
        <v>751</v>
      </c>
      <c r="AJ97" s="79" t="b">
        <v>0</v>
      </c>
      <c r="AK97" s="79">
        <v>0</v>
      </c>
      <c r="AL97" s="82" t="s">
        <v>751</v>
      </c>
      <c r="AM97" s="79" t="s">
        <v>771</v>
      </c>
      <c r="AN97" s="79" t="b">
        <v>0</v>
      </c>
      <c r="AO97" s="82" t="s">
        <v>738</v>
      </c>
      <c r="AP97" s="79" t="s">
        <v>176</v>
      </c>
      <c r="AQ97" s="79">
        <v>0</v>
      </c>
      <c r="AR97" s="79">
        <v>0</v>
      </c>
      <c r="AS97" s="79"/>
      <c r="AT97" s="79"/>
      <c r="AU97" s="79"/>
      <c r="AV97" s="79"/>
      <c r="AW97" s="79"/>
      <c r="AX97" s="79"/>
      <c r="AY97" s="79"/>
      <c r="AZ97" s="79"/>
      <c r="BA97">
        <v>43</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8</v>
      </c>
      <c r="BK97" s="49">
        <v>100</v>
      </c>
      <c r="BL97" s="48">
        <v>8</v>
      </c>
    </row>
    <row r="98" spans="1:64" ht="15">
      <c r="A98" s="64" t="s">
        <v>248</v>
      </c>
      <c r="B98" s="64" t="s">
        <v>248</v>
      </c>
      <c r="C98" s="65"/>
      <c r="D98" s="66"/>
      <c r="E98" s="67"/>
      <c r="F98" s="68"/>
      <c r="G98" s="65"/>
      <c r="H98" s="69"/>
      <c r="I98" s="70"/>
      <c r="J98" s="70"/>
      <c r="K98" s="34" t="s">
        <v>65</v>
      </c>
      <c r="L98" s="77">
        <v>103</v>
      </c>
      <c r="M98" s="77"/>
      <c r="N98" s="72"/>
      <c r="O98" s="79" t="s">
        <v>176</v>
      </c>
      <c r="P98" s="81">
        <v>43697.62914351852</v>
      </c>
      <c r="Q98" s="79" t="s">
        <v>356</v>
      </c>
      <c r="R98" s="84" t="s">
        <v>432</v>
      </c>
      <c r="S98" s="79" t="s">
        <v>441</v>
      </c>
      <c r="T98" s="79" t="s">
        <v>476</v>
      </c>
      <c r="U98" s="79"/>
      <c r="V98" s="84" t="s">
        <v>534</v>
      </c>
      <c r="W98" s="81">
        <v>43697.62914351852</v>
      </c>
      <c r="X98" s="84" t="s">
        <v>632</v>
      </c>
      <c r="Y98" s="79"/>
      <c r="Z98" s="79"/>
      <c r="AA98" s="82" t="s">
        <v>739</v>
      </c>
      <c r="AB98" s="79"/>
      <c r="AC98" s="79" t="b">
        <v>0</v>
      </c>
      <c r="AD98" s="79">
        <v>0</v>
      </c>
      <c r="AE98" s="82" t="s">
        <v>751</v>
      </c>
      <c r="AF98" s="79" t="b">
        <v>0</v>
      </c>
      <c r="AG98" s="79" t="s">
        <v>752</v>
      </c>
      <c r="AH98" s="79"/>
      <c r="AI98" s="82" t="s">
        <v>751</v>
      </c>
      <c r="AJ98" s="79" t="b">
        <v>0</v>
      </c>
      <c r="AK98" s="79">
        <v>0</v>
      </c>
      <c r="AL98" s="82" t="s">
        <v>751</v>
      </c>
      <c r="AM98" s="79" t="s">
        <v>771</v>
      </c>
      <c r="AN98" s="79" t="b">
        <v>0</v>
      </c>
      <c r="AO98" s="82" t="s">
        <v>739</v>
      </c>
      <c r="AP98" s="79" t="s">
        <v>176</v>
      </c>
      <c r="AQ98" s="79">
        <v>0</v>
      </c>
      <c r="AR98" s="79">
        <v>0</v>
      </c>
      <c r="AS98" s="79"/>
      <c r="AT98" s="79"/>
      <c r="AU98" s="79"/>
      <c r="AV98" s="79"/>
      <c r="AW98" s="79"/>
      <c r="AX98" s="79"/>
      <c r="AY98" s="79"/>
      <c r="AZ98" s="79"/>
      <c r="BA98">
        <v>43</v>
      </c>
      <c r="BB98" s="78" t="str">
        <f>REPLACE(INDEX(GroupVertices[Group],MATCH(Edges25[[#This Row],[Vertex 1]],GroupVertices[Vertex],0)),1,1,"")</f>
        <v>1</v>
      </c>
      <c r="BC98" s="78" t="str">
        <f>REPLACE(INDEX(GroupVertices[Group],MATCH(Edges25[[#This Row],[Vertex 2]],GroupVertices[Vertex],0)),1,1,"")</f>
        <v>1</v>
      </c>
      <c r="BD98" s="48">
        <v>1</v>
      </c>
      <c r="BE98" s="49">
        <v>11.11111111111111</v>
      </c>
      <c r="BF98" s="48">
        <v>0</v>
      </c>
      <c r="BG98" s="49">
        <v>0</v>
      </c>
      <c r="BH98" s="48">
        <v>0</v>
      </c>
      <c r="BI98" s="49">
        <v>0</v>
      </c>
      <c r="BJ98" s="48">
        <v>8</v>
      </c>
      <c r="BK98" s="49">
        <v>88.88888888888889</v>
      </c>
      <c r="BL98" s="48">
        <v>9</v>
      </c>
    </row>
    <row r="99" spans="1:64" ht="15">
      <c r="A99" s="64" t="s">
        <v>248</v>
      </c>
      <c r="B99" s="64" t="s">
        <v>248</v>
      </c>
      <c r="C99" s="65"/>
      <c r="D99" s="66"/>
      <c r="E99" s="67"/>
      <c r="F99" s="68"/>
      <c r="G99" s="65"/>
      <c r="H99" s="69"/>
      <c r="I99" s="70"/>
      <c r="J99" s="70"/>
      <c r="K99" s="34" t="s">
        <v>65</v>
      </c>
      <c r="L99" s="77">
        <v>104</v>
      </c>
      <c r="M99" s="77"/>
      <c r="N99" s="72"/>
      <c r="O99" s="79" t="s">
        <v>176</v>
      </c>
      <c r="P99" s="81">
        <v>43698.21805555555</v>
      </c>
      <c r="Q99" s="79" t="s">
        <v>357</v>
      </c>
      <c r="R99" s="84" t="s">
        <v>433</v>
      </c>
      <c r="S99" s="79" t="s">
        <v>441</v>
      </c>
      <c r="T99" s="79" t="s">
        <v>467</v>
      </c>
      <c r="U99" s="79"/>
      <c r="V99" s="84" t="s">
        <v>534</v>
      </c>
      <c r="W99" s="81">
        <v>43698.21805555555</v>
      </c>
      <c r="X99" s="84" t="s">
        <v>633</v>
      </c>
      <c r="Y99" s="79"/>
      <c r="Z99" s="79"/>
      <c r="AA99" s="82" t="s">
        <v>740</v>
      </c>
      <c r="AB99" s="79"/>
      <c r="AC99" s="79" t="b">
        <v>0</v>
      </c>
      <c r="AD99" s="79">
        <v>0</v>
      </c>
      <c r="AE99" s="82" t="s">
        <v>751</v>
      </c>
      <c r="AF99" s="79" t="b">
        <v>0</v>
      </c>
      <c r="AG99" s="79" t="s">
        <v>752</v>
      </c>
      <c r="AH99" s="79"/>
      <c r="AI99" s="82" t="s">
        <v>751</v>
      </c>
      <c r="AJ99" s="79" t="b">
        <v>0</v>
      </c>
      <c r="AK99" s="79">
        <v>0</v>
      </c>
      <c r="AL99" s="82" t="s">
        <v>751</v>
      </c>
      <c r="AM99" s="79" t="s">
        <v>771</v>
      </c>
      <c r="AN99" s="79" t="b">
        <v>0</v>
      </c>
      <c r="AO99" s="82" t="s">
        <v>740</v>
      </c>
      <c r="AP99" s="79" t="s">
        <v>176</v>
      </c>
      <c r="AQ99" s="79">
        <v>0</v>
      </c>
      <c r="AR99" s="79">
        <v>0</v>
      </c>
      <c r="AS99" s="79"/>
      <c r="AT99" s="79"/>
      <c r="AU99" s="79"/>
      <c r="AV99" s="79"/>
      <c r="AW99" s="79"/>
      <c r="AX99" s="79"/>
      <c r="AY99" s="79"/>
      <c r="AZ99" s="79"/>
      <c r="BA99">
        <v>43</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9</v>
      </c>
      <c r="BK99" s="49">
        <v>100</v>
      </c>
      <c r="BL99" s="48">
        <v>9</v>
      </c>
    </row>
    <row r="100" spans="1:64" ht="15">
      <c r="A100" s="64" t="s">
        <v>248</v>
      </c>
      <c r="B100" s="64" t="s">
        <v>248</v>
      </c>
      <c r="C100" s="65"/>
      <c r="D100" s="66"/>
      <c r="E100" s="67"/>
      <c r="F100" s="68"/>
      <c r="G100" s="65"/>
      <c r="H100" s="69"/>
      <c r="I100" s="70"/>
      <c r="J100" s="70"/>
      <c r="K100" s="34" t="s">
        <v>65</v>
      </c>
      <c r="L100" s="77">
        <v>105</v>
      </c>
      <c r="M100" s="77"/>
      <c r="N100" s="72"/>
      <c r="O100" s="79" t="s">
        <v>176</v>
      </c>
      <c r="P100" s="81">
        <v>43698.29586805555</v>
      </c>
      <c r="Q100" s="79" t="s">
        <v>358</v>
      </c>
      <c r="R100" s="84" t="s">
        <v>434</v>
      </c>
      <c r="S100" s="79" t="s">
        <v>441</v>
      </c>
      <c r="T100" s="79" t="s">
        <v>467</v>
      </c>
      <c r="U100" s="79"/>
      <c r="V100" s="84" t="s">
        <v>534</v>
      </c>
      <c r="W100" s="81">
        <v>43698.29586805555</v>
      </c>
      <c r="X100" s="84" t="s">
        <v>634</v>
      </c>
      <c r="Y100" s="79"/>
      <c r="Z100" s="79"/>
      <c r="AA100" s="82" t="s">
        <v>741</v>
      </c>
      <c r="AB100" s="79"/>
      <c r="AC100" s="79" t="b">
        <v>0</v>
      </c>
      <c r="AD100" s="79">
        <v>0</v>
      </c>
      <c r="AE100" s="82" t="s">
        <v>751</v>
      </c>
      <c r="AF100" s="79" t="b">
        <v>0</v>
      </c>
      <c r="AG100" s="79" t="s">
        <v>752</v>
      </c>
      <c r="AH100" s="79"/>
      <c r="AI100" s="82" t="s">
        <v>751</v>
      </c>
      <c r="AJ100" s="79" t="b">
        <v>0</v>
      </c>
      <c r="AK100" s="79">
        <v>0</v>
      </c>
      <c r="AL100" s="82" t="s">
        <v>751</v>
      </c>
      <c r="AM100" s="79" t="s">
        <v>771</v>
      </c>
      <c r="AN100" s="79" t="b">
        <v>0</v>
      </c>
      <c r="AO100" s="82" t="s">
        <v>741</v>
      </c>
      <c r="AP100" s="79" t="s">
        <v>176</v>
      </c>
      <c r="AQ100" s="79">
        <v>0</v>
      </c>
      <c r="AR100" s="79">
        <v>0</v>
      </c>
      <c r="AS100" s="79"/>
      <c r="AT100" s="79"/>
      <c r="AU100" s="79"/>
      <c r="AV100" s="79"/>
      <c r="AW100" s="79"/>
      <c r="AX100" s="79"/>
      <c r="AY100" s="79"/>
      <c r="AZ100" s="79"/>
      <c r="BA100">
        <v>43</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7</v>
      </c>
      <c r="BK100" s="49">
        <v>100</v>
      </c>
      <c r="BL100" s="48">
        <v>7</v>
      </c>
    </row>
    <row r="101" spans="1:64" ht="15">
      <c r="A101" s="64" t="s">
        <v>248</v>
      </c>
      <c r="B101" s="64" t="s">
        <v>248</v>
      </c>
      <c r="C101" s="65"/>
      <c r="D101" s="66"/>
      <c r="E101" s="67"/>
      <c r="F101" s="68"/>
      <c r="G101" s="65"/>
      <c r="H101" s="69"/>
      <c r="I101" s="70"/>
      <c r="J101" s="70"/>
      <c r="K101" s="34" t="s">
        <v>65</v>
      </c>
      <c r="L101" s="77">
        <v>106</v>
      </c>
      <c r="M101" s="77"/>
      <c r="N101" s="72"/>
      <c r="O101" s="79" t="s">
        <v>176</v>
      </c>
      <c r="P101" s="81">
        <v>43698.629212962966</v>
      </c>
      <c r="Q101" s="79" t="s">
        <v>359</v>
      </c>
      <c r="R101" s="84" t="s">
        <v>435</v>
      </c>
      <c r="S101" s="79" t="s">
        <v>441</v>
      </c>
      <c r="T101" s="79" t="s">
        <v>480</v>
      </c>
      <c r="U101" s="79"/>
      <c r="V101" s="84" t="s">
        <v>534</v>
      </c>
      <c r="W101" s="81">
        <v>43698.629212962966</v>
      </c>
      <c r="X101" s="84" t="s">
        <v>635</v>
      </c>
      <c r="Y101" s="79"/>
      <c r="Z101" s="79"/>
      <c r="AA101" s="82" t="s">
        <v>742</v>
      </c>
      <c r="AB101" s="79"/>
      <c r="AC101" s="79" t="b">
        <v>0</v>
      </c>
      <c r="AD101" s="79">
        <v>0</v>
      </c>
      <c r="AE101" s="82" t="s">
        <v>751</v>
      </c>
      <c r="AF101" s="79" t="b">
        <v>0</v>
      </c>
      <c r="AG101" s="79" t="s">
        <v>752</v>
      </c>
      <c r="AH101" s="79"/>
      <c r="AI101" s="82" t="s">
        <v>751</v>
      </c>
      <c r="AJ101" s="79" t="b">
        <v>0</v>
      </c>
      <c r="AK101" s="79">
        <v>0</v>
      </c>
      <c r="AL101" s="82" t="s">
        <v>751</v>
      </c>
      <c r="AM101" s="79" t="s">
        <v>771</v>
      </c>
      <c r="AN101" s="79" t="b">
        <v>0</v>
      </c>
      <c r="AO101" s="82" t="s">
        <v>742</v>
      </c>
      <c r="AP101" s="79" t="s">
        <v>176</v>
      </c>
      <c r="AQ101" s="79">
        <v>0</v>
      </c>
      <c r="AR101" s="79">
        <v>0</v>
      </c>
      <c r="AS101" s="79"/>
      <c r="AT101" s="79"/>
      <c r="AU101" s="79"/>
      <c r="AV101" s="79"/>
      <c r="AW101" s="79"/>
      <c r="AX101" s="79"/>
      <c r="AY101" s="79"/>
      <c r="AZ101" s="79"/>
      <c r="BA101">
        <v>43</v>
      </c>
      <c r="BB101" s="78" t="str">
        <f>REPLACE(INDEX(GroupVertices[Group],MATCH(Edges25[[#This Row],[Vertex 1]],GroupVertices[Vertex],0)),1,1,"")</f>
        <v>1</v>
      </c>
      <c r="BC101" s="78" t="str">
        <f>REPLACE(INDEX(GroupVertices[Group],MATCH(Edges25[[#This Row],[Vertex 2]],GroupVertices[Vertex],0)),1,1,"")</f>
        <v>1</v>
      </c>
      <c r="BD101" s="48">
        <v>1</v>
      </c>
      <c r="BE101" s="49">
        <v>8.333333333333334</v>
      </c>
      <c r="BF101" s="48">
        <v>0</v>
      </c>
      <c r="BG101" s="49">
        <v>0</v>
      </c>
      <c r="BH101" s="48">
        <v>0</v>
      </c>
      <c r="BI101" s="49">
        <v>0</v>
      </c>
      <c r="BJ101" s="48">
        <v>11</v>
      </c>
      <c r="BK101" s="49">
        <v>91.66666666666667</v>
      </c>
      <c r="BL101" s="48">
        <v>12</v>
      </c>
    </row>
    <row r="102" spans="1:64" ht="15">
      <c r="A102" s="64" t="s">
        <v>249</v>
      </c>
      <c r="B102" s="64" t="s">
        <v>250</v>
      </c>
      <c r="C102" s="65"/>
      <c r="D102" s="66"/>
      <c r="E102" s="67"/>
      <c r="F102" s="68"/>
      <c r="G102" s="65"/>
      <c r="H102" s="69"/>
      <c r="I102" s="70"/>
      <c r="J102" s="70"/>
      <c r="K102" s="34" t="s">
        <v>65</v>
      </c>
      <c r="L102" s="77">
        <v>107</v>
      </c>
      <c r="M102" s="77"/>
      <c r="N102" s="72"/>
      <c r="O102" s="79" t="s">
        <v>266</v>
      </c>
      <c r="P102" s="81">
        <v>43698.72280092593</v>
      </c>
      <c r="Q102" s="79" t="s">
        <v>303</v>
      </c>
      <c r="R102" s="79"/>
      <c r="S102" s="79"/>
      <c r="T102" s="79"/>
      <c r="U102" s="79"/>
      <c r="V102" s="84" t="s">
        <v>535</v>
      </c>
      <c r="W102" s="81">
        <v>43698.72280092593</v>
      </c>
      <c r="X102" s="84" t="s">
        <v>636</v>
      </c>
      <c r="Y102" s="79"/>
      <c r="Z102" s="79"/>
      <c r="AA102" s="82" t="s">
        <v>743</v>
      </c>
      <c r="AB102" s="79"/>
      <c r="AC102" s="79" t="b">
        <v>0</v>
      </c>
      <c r="AD102" s="79">
        <v>0</v>
      </c>
      <c r="AE102" s="82" t="s">
        <v>751</v>
      </c>
      <c r="AF102" s="79" t="b">
        <v>0</v>
      </c>
      <c r="AG102" s="79" t="s">
        <v>752</v>
      </c>
      <c r="AH102" s="79"/>
      <c r="AI102" s="82" t="s">
        <v>751</v>
      </c>
      <c r="AJ102" s="79" t="b">
        <v>0</v>
      </c>
      <c r="AK102" s="79">
        <v>3</v>
      </c>
      <c r="AL102" s="82" t="s">
        <v>749</v>
      </c>
      <c r="AM102" s="79" t="s">
        <v>772</v>
      </c>
      <c r="AN102" s="79" t="b">
        <v>0</v>
      </c>
      <c r="AO102" s="82" t="s">
        <v>749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0</v>
      </c>
      <c r="BE102" s="49">
        <v>0</v>
      </c>
      <c r="BF102" s="48">
        <v>0</v>
      </c>
      <c r="BG102" s="49">
        <v>0</v>
      </c>
      <c r="BH102" s="48">
        <v>0</v>
      </c>
      <c r="BI102" s="49">
        <v>0</v>
      </c>
      <c r="BJ102" s="48">
        <v>20</v>
      </c>
      <c r="BK102" s="49">
        <v>100</v>
      </c>
      <c r="BL102" s="48">
        <v>20</v>
      </c>
    </row>
    <row r="103" spans="1:64" ht="15">
      <c r="A103" s="64" t="s">
        <v>250</v>
      </c>
      <c r="B103" s="64" t="s">
        <v>250</v>
      </c>
      <c r="C103" s="65"/>
      <c r="D103" s="66"/>
      <c r="E103" s="67"/>
      <c r="F103" s="68"/>
      <c r="G103" s="65"/>
      <c r="H103" s="69"/>
      <c r="I103" s="70"/>
      <c r="J103" s="70"/>
      <c r="K103" s="34" t="s">
        <v>65</v>
      </c>
      <c r="L103" s="77">
        <v>108</v>
      </c>
      <c r="M103" s="77"/>
      <c r="N103" s="72"/>
      <c r="O103" s="79" t="s">
        <v>176</v>
      </c>
      <c r="P103" s="81">
        <v>43685.45763888889</v>
      </c>
      <c r="Q103" s="79" t="s">
        <v>360</v>
      </c>
      <c r="R103" s="84" t="s">
        <v>436</v>
      </c>
      <c r="S103" s="79" t="s">
        <v>452</v>
      </c>
      <c r="T103" s="79" t="s">
        <v>483</v>
      </c>
      <c r="U103" s="84" t="s">
        <v>498</v>
      </c>
      <c r="V103" s="84" t="s">
        <v>498</v>
      </c>
      <c r="W103" s="81">
        <v>43685.45763888889</v>
      </c>
      <c r="X103" s="84" t="s">
        <v>637</v>
      </c>
      <c r="Y103" s="79"/>
      <c r="Z103" s="79"/>
      <c r="AA103" s="82" t="s">
        <v>744</v>
      </c>
      <c r="AB103" s="79"/>
      <c r="AC103" s="79" t="b">
        <v>0</v>
      </c>
      <c r="AD103" s="79">
        <v>0</v>
      </c>
      <c r="AE103" s="82" t="s">
        <v>751</v>
      </c>
      <c r="AF103" s="79" t="b">
        <v>0</v>
      </c>
      <c r="AG103" s="79" t="s">
        <v>752</v>
      </c>
      <c r="AH103" s="79"/>
      <c r="AI103" s="82" t="s">
        <v>751</v>
      </c>
      <c r="AJ103" s="79" t="b">
        <v>0</v>
      </c>
      <c r="AK103" s="79">
        <v>0</v>
      </c>
      <c r="AL103" s="82" t="s">
        <v>751</v>
      </c>
      <c r="AM103" s="79" t="s">
        <v>758</v>
      </c>
      <c r="AN103" s="79" t="b">
        <v>0</v>
      </c>
      <c r="AO103" s="82" t="s">
        <v>744</v>
      </c>
      <c r="AP103" s="79" t="s">
        <v>176</v>
      </c>
      <c r="AQ103" s="79">
        <v>0</v>
      </c>
      <c r="AR103" s="79">
        <v>0</v>
      </c>
      <c r="AS103" s="79"/>
      <c r="AT103" s="79"/>
      <c r="AU103" s="79"/>
      <c r="AV103" s="79"/>
      <c r="AW103" s="79"/>
      <c r="AX103" s="79"/>
      <c r="AY103" s="79"/>
      <c r="AZ103" s="79"/>
      <c r="BA103">
        <v>6</v>
      </c>
      <c r="BB103" s="78" t="str">
        <f>REPLACE(INDEX(GroupVertices[Group],MATCH(Edges25[[#This Row],[Vertex 1]],GroupVertices[Vertex],0)),1,1,"")</f>
        <v>2</v>
      </c>
      <c r="BC103" s="78" t="str">
        <f>REPLACE(INDEX(GroupVertices[Group],MATCH(Edges25[[#This Row],[Vertex 2]],GroupVertices[Vertex],0)),1,1,"")</f>
        <v>2</v>
      </c>
      <c r="BD103" s="48">
        <v>1</v>
      </c>
      <c r="BE103" s="49">
        <v>2.7027027027027026</v>
      </c>
      <c r="BF103" s="48">
        <v>0</v>
      </c>
      <c r="BG103" s="49">
        <v>0</v>
      </c>
      <c r="BH103" s="48">
        <v>0</v>
      </c>
      <c r="BI103" s="49">
        <v>0</v>
      </c>
      <c r="BJ103" s="48">
        <v>36</v>
      </c>
      <c r="BK103" s="49">
        <v>97.29729729729729</v>
      </c>
      <c r="BL103" s="48">
        <v>37</v>
      </c>
    </row>
    <row r="104" spans="1:64" ht="15">
      <c r="A104" s="64" t="s">
        <v>250</v>
      </c>
      <c r="B104" s="64" t="s">
        <v>250</v>
      </c>
      <c r="C104" s="65"/>
      <c r="D104" s="66"/>
      <c r="E104" s="67"/>
      <c r="F104" s="68"/>
      <c r="G104" s="65"/>
      <c r="H104" s="69"/>
      <c r="I104" s="70"/>
      <c r="J104" s="70"/>
      <c r="K104" s="34" t="s">
        <v>65</v>
      </c>
      <c r="L104" s="77">
        <v>109</v>
      </c>
      <c r="M104" s="77"/>
      <c r="N104" s="72"/>
      <c r="O104" s="79" t="s">
        <v>176</v>
      </c>
      <c r="P104" s="81">
        <v>43689.45763888889</v>
      </c>
      <c r="Q104" s="79" t="s">
        <v>361</v>
      </c>
      <c r="R104" s="84" t="s">
        <v>437</v>
      </c>
      <c r="S104" s="79" t="s">
        <v>452</v>
      </c>
      <c r="T104" s="79" t="s">
        <v>484</v>
      </c>
      <c r="U104" s="84" t="s">
        <v>499</v>
      </c>
      <c r="V104" s="84" t="s">
        <v>499</v>
      </c>
      <c r="W104" s="81">
        <v>43689.45763888889</v>
      </c>
      <c r="X104" s="84" t="s">
        <v>638</v>
      </c>
      <c r="Y104" s="79"/>
      <c r="Z104" s="79"/>
      <c r="AA104" s="82" t="s">
        <v>745</v>
      </c>
      <c r="AB104" s="79"/>
      <c r="AC104" s="79" t="b">
        <v>0</v>
      </c>
      <c r="AD104" s="79">
        <v>0</v>
      </c>
      <c r="AE104" s="82" t="s">
        <v>751</v>
      </c>
      <c r="AF104" s="79" t="b">
        <v>0</v>
      </c>
      <c r="AG104" s="79" t="s">
        <v>752</v>
      </c>
      <c r="AH104" s="79"/>
      <c r="AI104" s="82" t="s">
        <v>751</v>
      </c>
      <c r="AJ104" s="79" t="b">
        <v>0</v>
      </c>
      <c r="AK104" s="79">
        <v>1</v>
      </c>
      <c r="AL104" s="82" t="s">
        <v>751</v>
      </c>
      <c r="AM104" s="79" t="s">
        <v>758</v>
      </c>
      <c r="AN104" s="79" t="b">
        <v>0</v>
      </c>
      <c r="AO104" s="82" t="s">
        <v>745</v>
      </c>
      <c r="AP104" s="79" t="s">
        <v>176</v>
      </c>
      <c r="AQ104" s="79">
        <v>0</v>
      </c>
      <c r="AR104" s="79">
        <v>0</v>
      </c>
      <c r="AS104" s="79"/>
      <c r="AT104" s="79"/>
      <c r="AU104" s="79"/>
      <c r="AV104" s="79"/>
      <c r="AW104" s="79"/>
      <c r="AX104" s="79"/>
      <c r="AY104" s="79"/>
      <c r="AZ104" s="79"/>
      <c r="BA104">
        <v>6</v>
      </c>
      <c r="BB104" s="78" t="str">
        <f>REPLACE(INDEX(GroupVertices[Group],MATCH(Edges25[[#This Row],[Vertex 1]],GroupVertices[Vertex],0)),1,1,"")</f>
        <v>2</v>
      </c>
      <c r="BC104" s="78" t="str">
        <f>REPLACE(INDEX(GroupVertices[Group],MATCH(Edges25[[#This Row],[Vertex 2]],GroupVertices[Vertex],0)),1,1,"")</f>
        <v>2</v>
      </c>
      <c r="BD104" s="48">
        <v>2</v>
      </c>
      <c r="BE104" s="49">
        <v>8</v>
      </c>
      <c r="BF104" s="48">
        <v>0</v>
      </c>
      <c r="BG104" s="49">
        <v>0</v>
      </c>
      <c r="BH104" s="48">
        <v>0</v>
      </c>
      <c r="BI104" s="49">
        <v>0</v>
      </c>
      <c r="BJ104" s="48">
        <v>23</v>
      </c>
      <c r="BK104" s="49">
        <v>92</v>
      </c>
      <c r="BL104" s="48">
        <v>25</v>
      </c>
    </row>
    <row r="105" spans="1:64" ht="15">
      <c r="A105" s="64" t="s">
        <v>250</v>
      </c>
      <c r="B105" s="64" t="s">
        <v>250</v>
      </c>
      <c r="C105" s="65"/>
      <c r="D105" s="66"/>
      <c r="E105" s="67"/>
      <c r="F105" s="68"/>
      <c r="G105" s="65"/>
      <c r="H105" s="69"/>
      <c r="I105" s="70"/>
      <c r="J105" s="70"/>
      <c r="K105" s="34" t="s">
        <v>65</v>
      </c>
      <c r="L105" s="77">
        <v>110</v>
      </c>
      <c r="M105" s="77"/>
      <c r="N105" s="72"/>
      <c r="O105" s="79" t="s">
        <v>176</v>
      </c>
      <c r="P105" s="81">
        <v>43691.45763888889</v>
      </c>
      <c r="Q105" s="79" t="s">
        <v>362</v>
      </c>
      <c r="R105" s="79"/>
      <c r="S105" s="79"/>
      <c r="T105" s="79" t="s">
        <v>485</v>
      </c>
      <c r="U105" s="84" t="s">
        <v>500</v>
      </c>
      <c r="V105" s="84" t="s">
        <v>500</v>
      </c>
      <c r="W105" s="81">
        <v>43691.45763888889</v>
      </c>
      <c r="X105" s="84" t="s">
        <v>639</v>
      </c>
      <c r="Y105" s="79"/>
      <c r="Z105" s="79"/>
      <c r="AA105" s="82" t="s">
        <v>746</v>
      </c>
      <c r="AB105" s="79"/>
      <c r="AC105" s="79" t="b">
        <v>0</v>
      </c>
      <c r="AD105" s="79">
        <v>0</v>
      </c>
      <c r="AE105" s="82" t="s">
        <v>751</v>
      </c>
      <c r="AF105" s="79" t="b">
        <v>0</v>
      </c>
      <c r="AG105" s="79" t="s">
        <v>752</v>
      </c>
      <c r="AH105" s="79"/>
      <c r="AI105" s="82" t="s">
        <v>751</v>
      </c>
      <c r="AJ105" s="79" t="b">
        <v>0</v>
      </c>
      <c r="AK105" s="79">
        <v>0</v>
      </c>
      <c r="AL105" s="82" t="s">
        <v>751</v>
      </c>
      <c r="AM105" s="79" t="s">
        <v>758</v>
      </c>
      <c r="AN105" s="79" t="b">
        <v>0</v>
      </c>
      <c r="AO105" s="82" t="s">
        <v>746</v>
      </c>
      <c r="AP105" s="79" t="s">
        <v>176</v>
      </c>
      <c r="AQ105" s="79">
        <v>0</v>
      </c>
      <c r="AR105" s="79">
        <v>0</v>
      </c>
      <c r="AS105" s="79"/>
      <c r="AT105" s="79"/>
      <c r="AU105" s="79"/>
      <c r="AV105" s="79"/>
      <c r="AW105" s="79"/>
      <c r="AX105" s="79"/>
      <c r="AY105" s="79"/>
      <c r="AZ105" s="79"/>
      <c r="BA105">
        <v>6</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19</v>
      </c>
      <c r="BK105" s="49">
        <v>100</v>
      </c>
      <c r="BL105" s="48">
        <v>19</v>
      </c>
    </row>
    <row r="106" spans="1:64" ht="15">
      <c r="A106" s="64" t="s">
        <v>250</v>
      </c>
      <c r="B106" s="64" t="s">
        <v>250</v>
      </c>
      <c r="C106" s="65"/>
      <c r="D106" s="66"/>
      <c r="E106" s="67"/>
      <c r="F106" s="68"/>
      <c r="G106" s="65"/>
      <c r="H106" s="69"/>
      <c r="I106" s="70"/>
      <c r="J106" s="70"/>
      <c r="K106" s="34" t="s">
        <v>65</v>
      </c>
      <c r="L106" s="77">
        <v>111</v>
      </c>
      <c r="M106" s="77"/>
      <c r="N106" s="72"/>
      <c r="O106" s="79" t="s">
        <v>176</v>
      </c>
      <c r="P106" s="81">
        <v>43696.458715277775</v>
      </c>
      <c r="Q106" s="79" t="s">
        <v>363</v>
      </c>
      <c r="R106" s="84" t="s">
        <v>438</v>
      </c>
      <c r="S106" s="79" t="s">
        <v>452</v>
      </c>
      <c r="T106" s="79" t="s">
        <v>486</v>
      </c>
      <c r="U106" s="84" t="s">
        <v>501</v>
      </c>
      <c r="V106" s="84" t="s">
        <v>501</v>
      </c>
      <c r="W106" s="81">
        <v>43696.458715277775</v>
      </c>
      <c r="X106" s="84" t="s">
        <v>640</v>
      </c>
      <c r="Y106" s="79"/>
      <c r="Z106" s="79"/>
      <c r="AA106" s="82" t="s">
        <v>747</v>
      </c>
      <c r="AB106" s="79"/>
      <c r="AC106" s="79" t="b">
        <v>0</v>
      </c>
      <c r="AD106" s="79">
        <v>0</v>
      </c>
      <c r="AE106" s="82" t="s">
        <v>751</v>
      </c>
      <c r="AF106" s="79" t="b">
        <v>0</v>
      </c>
      <c r="AG106" s="79" t="s">
        <v>752</v>
      </c>
      <c r="AH106" s="79"/>
      <c r="AI106" s="82" t="s">
        <v>751</v>
      </c>
      <c r="AJ106" s="79" t="b">
        <v>0</v>
      </c>
      <c r="AK106" s="79">
        <v>0</v>
      </c>
      <c r="AL106" s="82" t="s">
        <v>751</v>
      </c>
      <c r="AM106" s="79" t="s">
        <v>758</v>
      </c>
      <c r="AN106" s="79" t="b">
        <v>0</v>
      </c>
      <c r="AO106" s="82" t="s">
        <v>747</v>
      </c>
      <c r="AP106" s="79" t="s">
        <v>176</v>
      </c>
      <c r="AQ106" s="79">
        <v>0</v>
      </c>
      <c r="AR106" s="79">
        <v>0</v>
      </c>
      <c r="AS106" s="79"/>
      <c r="AT106" s="79"/>
      <c r="AU106" s="79"/>
      <c r="AV106" s="79"/>
      <c r="AW106" s="79"/>
      <c r="AX106" s="79"/>
      <c r="AY106" s="79"/>
      <c r="AZ106" s="79"/>
      <c r="BA106">
        <v>6</v>
      </c>
      <c r="BB106" s="78" t="str">
        <f>REPLACE(INDEX(GroupVertices[Group],MATCH(Edges25[[#This Row],[Vertex 1]],GroupVertices[Vertex],0)),1,1,"")</f>
        <v>2</v>
      </c>
      <c r="BC106" s="78" t="str">
        <f>REPLACE(INDEX(GroupVertices[Group],MATCH(Edges25[[#This Row],[Vertex 2]],GroupVertices[Vertex],0)),1,1,"")</f>
        <v>2</v>
      </c>
      <c r="BD106" s="48">
        <v>1</v>
      </c>
      <c r="BE106" s="49">
        <v>3.0303030303030303</v>
      </c>
      <c r="BF106" s="48">
        <v>0</v>
      </c>
      <c r="BG106" s="49">
        <v>0</v>
      </c>
      <c r="BH106" s="48">
        <v>0</v>
      </c>
      <c r="BI106" s="49">
        <v>0</v>
      </c>
      <c r="BJ106" s="48">
        <v>32</v>
      </c>
      <c r="BK106" s="49">
        <v>96.96969696969697</v>
      </c>
      <c r="BL106" s="48">
        <v>33</v>
      </c>
    </row>
    <row r="107" spans="1:64" ht="15">
      <c r="A107" s="64" t="s">
        <v>250</v>
      </c>
      <c r="B107" s="64" t="s">
        <v>250</v>
      </c>
      <c r="C107" s="65"/>
      <c r="D107" s="66"/>
      <c r="E107" s="67"/>
      <c r="F107" s="68"/>
      <c r="G107" s="65"/>
      <c r="H107" s="69"/>
      <c r="I107" s="70"/>
      <c r="J107" s="70"/>
      <c r="K107" s="34" t="s">
        <v>65</v>
      </c>
      <c r="L107" s="77">
        <v>112</v>
      </c>
      <c r="M107" s="77"/>
      <c r="N107" s="72"/>
      <c r="O107" s="79" t="s">
        <v>176</v>
      </c>
      <c r="P107" s="81">
        <v>43697.45763888889</v>
      </c>
      <c r="Q107" s="79" t="s">
        <v>364</v>
      </c>
      <c r="R107" s="79"/>
      <c r="S107" s="79"/>
      <c r="T107" s="79" t="s">
        <v>487</v>
      </c>
      <c r="U107" s="84" t="s">
        <v>502</v>
      </c>
      <c r="V107" s="84" t="s">
        <v>502</v>
      </c>
      <c r="W107" s="81">
        <v>43697.45763888889</v>
      </c>
      <c r="X107" s="84" t="s">
        <v>641</v>
      </c>
      <c r="Y107" s="79"/>
      <c r="Z107" s="79"/>
      <c r="AA107" s="82" t="s">
        <v>748</v>
      </c>
      <c r="AB107" s="79"/>
      <c r="AC107" s="79" t="b">
        <v>0</v>
      </c>
      <c r="AD107" s="79">
        <v>1</v>
      </c>
      <c r="AE107" s="82" t="s">
        <v>751</v>
      </c>
      <c r="AF107" s="79" t="b">
        <v>0</v>
      </c>
      <c r="AG107" s="79" t="s">
        <v>755</v>
      </c>
      <c r="AH107" s="79"/>
      <c r="AI107" s="82" t="s">
        <v>751</v>
      </c>
      <c r="AJ107" s="79" t="b">
        <v>0</v>
      </c>
      <c r="AK107" s="79">
        <v>2</v>
      </c>
      <c r="AL107" s="82" t="s">
        <v>751</v>
      </c>
      <c r="AM107" s="79" t="s">
        <v>758</v>
      </c>
      <c r="AN107" s="79" t="b">
        <v>0</v>
      </c>
      <c r="AO107" s="82" t="s">
        <v>748</v>
      </c>
      <c r="AP107" s="79" t="s">
        <v>176</v>
      </c>
      <c r="AQ107" s="79">
        <v>0</v>
      </c>
      <c r="AR107" s="79">
        <v>0</v>
      </c>
      <c r="AS107" s="79"/>
      <c r="AT107" s="79"/>
      <c r="AU107" s="79"/>
      <c r="AV107" s="79"/>
      <c r="AW107" s="79"/>
      <c r="AX107" s="79"/>
      <c r="AY107" s="79"/>
      <c r="AZ107" s="79"/>
      <c r="BA107">
        <v>6</v>
      </c>
      <c r="BB107" s="78" t="str">
        <f>REPLACE(INDEX(GroupVertices[Group],MATCH(Edges25[[#This Row],[Vertex 1]],GroupVertices[Vertex],0)),1,1,"")</f>
        <v>2</v>
      </c>
      <c r="BC107" s="78" t="str">
        <f>REPLACE(INDEX(GroupVertices[Group],MATCH(Edges25[[#This Row],[Vertex 2]],GroupVertices[Vertex],0)),1,1,"")</f>
        <v>2</v>
      </c>
      <c r="BD107" s="48">
        <v>1</v>
      </c>
      <c r="BE107" s="49">
        <v>3.3333333333333335</v>
      </c>
      <c r="BF107" s="48">
        <v>0</v>
      </c>
      <c r="BG107" s="49">
        <v>0</v>
      </c>
      <c r="BH107" s="48">
        <v>0</v>
      </c>
      <c r="BI107" s="49">
        <v>0</v>
      </c>
      <c r="BJ107" s="48">
        <v>29</v>
      </c>
      <c r="BK107" s="49">
        <v>96.66666666666667</v>
      </c>
      <c r="BL107" s="48">
        <v>30</v>
      </c>
    </row>
    <row r="108" spans="1:64" ht="15">
      <c r="A108" s="64" t="s">
        <v>250</v>
      </c>
      <c r="B108" s="64" t="s">
        <v>250</v>
      </c>
      <c r="C108" s="65"/>
      <c r="D108" s="66"/>
      <c r="E108" s="67"/>
      <c r="F108" s="68"/>
      <c r="G108" s="65"/>
      <c r="H108" s="69"/>
      <c r="I108" s="70"/>
      <c r="J108" s="70"/>
      <c r="K108" s="34" t="s">
        <v>65</v>
      </c>
      <c r="L108" s="77">
        <v>113</v>
      </c>
      <c r="M108" s="77"/>
      <c r="N108" s="72"/>
      <c r="O108" s="79" t="s">
        <v>176</v>
      </c>
      <c r="P108" s="81">
        <v>43698.457719907405</v>
      </c>
      <c r="Q108" s="79" t="s">
        <v>365</v>
      </c>
      <c r="R108" s="79"/>
      <c r="S108" s="79"/>
      <c r="T108" s="79" t="s">
        <v>488</v>
      </c>
      <c r="U108" s="84" t="s">
        <v>503</v>
      </c>
      <c r="V108" s="84" t="s">
        <v>503</v>
      </c>
      <c r="W108" s="81">
        <v>43698.457719907405</v>
      </c>
      <c r="X108" s="84" t="s">
        <v>642</v>
      </c>
      <c r="Y108" s="79"/>
      <c r="Z108" s="79"/>
      <c r="AA108" s="82" t="s">
        <v>749</v>
      </c>
      <c r="AB108" s="79"/>
      <c r="AC108" s="79" t="b">
        <v>0</v>
      </c>
      <c r="AD108" s="79">
        <v>3</v>
      </c>
      <c r="AE108" s="82" t="s">
        <v>751</v>
      </c>
      <c r="AF108" s="79" t="b">
        <v>0</v>
      </c>
      <c r="AG108" s="79" t="s">
        <v>752</v>
      </c>
      <c r="AH108" s="79"/>
      <c r="AI108" s="82" t="s">
        <v>751</v>
      </c>
      <c r="AJ108" s="79" t="b">
        <v>0</v>
      </c>
      <c r="AK108" s="79">
        <v>0</v>
      </c>
      <c r="AL108" s="82" t="s">
        <v>751</v>
      </c>
      <c r="AM108" s="79" t="s">
        <v>758</v>
      </c>
      <c r="AN108" s="79" t="b">
        <v>0</v>
      </c>
      <c r="AO108" s="82" t="s">
        <v>749</v>
      </c>
      <c r="AP108" s="79" t="s">
        <v>176</v>
      </c>
      <c r="AQ108" s="79">
        <v>0</v>
      </c>
      <c r="AR108" s="79">
        <v>0</v>
      </c>
      <c r="AS108" s="79"/>
      <c r="AT108" s="79"/>
      <c r="AU108" s="79"/>
      <c r="AV108" s="79"/>
      <c r="AW108" s="79"/>
      <c r="AX108" s="79"/>
      <c r="AY108" s="79"/>
      <c r="AZ108" s="79"/>
      <c r="BA108">
        <v>6</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33</v>
      </c>
      <c r="BK108" s="49">
        <v>100</v>
      </c>
      <c r="BL108" s="48">
        <v>33</v>
      </c>
    </row>
    <row r="109" spans="1:64" ht="15">
      <c r="A109" s="64" t="s">
        <v>251</v>
      </c>
      <c r="B109" s="64" t="s">
        <v>250</v>
      </c>
      <c r="C109" s="65"/>
      <c r="D109" s="66"/>
      <c r="E109" s="67"/>
      <c r="F109" s="68"/>
      <c r="G109" s="65"/>
      <c r="H109" s="69"/>
      <c r="I109" s="70"/>
      <c r="J109" s="70"/>
      <c r="K109" s="34" t="s">
        <v>65</v>
      </c>
      <c r="L109" s="77">
        <v>114</v>
      </c>
      <c r="M109" s="77"/>
      <c r="N109" s="72"/>
      <c r="O109" s="79" t="s">
        <v>266</v>
      </c>
      <c r="P109" s="81">
        <v>43698.725011574075</v>
      </c>
      <c r="Q109" s="79" t="s">
        <v>303</v>
      </c>
      <c r="R109" s="79"/>
      <c r="S109" s="79"/>
      <c r="T109" s="79"/>
      <c r="U109" s="79"/>
      <c r="V109" s="84" t="s">
        <v>536</v>
      </c>
      <c r="W109" s="81">
        <v>43698.725011574075</v>
      </c>
      <c r="X109" s="84" t="s">
        <v>643</v>
      </c>
      <c r="Y109" s="79"/>
      <c r="Z109" s="79"/>
      <c r="AA109" s="82" t="s">
        <v>750</v>
      </c>
      <c r="AB109" s="79"/>
      <c r="AC109" s="79" t="b">
        <v>0</v>
      </c>
      <c r="AD109" s="79">
        <v>0</v>
      </c>
      <c r="AE109" s="82" t="s">
        <v>751</v>
      </c>
      <c r="AF109" s="79" t="b">
        <v>0</v>
      </c>
      <c r="AG109" s="79" t="s">
        <v>752</v>
      </c>
      <c r="AH109" s="79"/>
      <c r="AI109" s="82" t="s">
        <v>751</v>
      </c>
      <c r="AJ109" s="79" t="b">
        <v>0</v>
      </c>
      <c r="AK109" s="79">
        <v>3</v>
      </c>
      <c r="AL109" s="82" t="s">
        <v>749</v>
      </c>
      <c r="AM109" s="79" t="s">
        <v>769</v>
      </c>
      <c r="AN109" s="79" t="b">
        <v>0</v>
      </c>
      <c r="AO109" s="82" t="s">
        <v>749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20</v>
      </c>
      <c r="BK109" s="49">
        <v>100</v>
      </c>
      <c r="BL109" s="48">
        <v>20</v>
      </c>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allowBlank="1" showInputMessage="1" showErrorMessage="1" promptTitle="Vertex 2 Name" prompt="Enter the name of the edge's second vertex." sqref="B3:B109"/>
    <dataValidation allowBlank="1" showInputMessage="1" showErrorMessage="1" promptTitle="Vertex 1 Name" prompt="Enter the name of the edge's first vertex." sqref="A3:A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Color" prompt="To select an optional edge color, right-click and select Select Color on the right-click menu." sqref="C3:C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ErrorMessage="1" sqref="N2:N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s>
  <hyperlinks>
    <hyperlink ref="R3" r:id="rId1" display="https://www.smu.ca/academics/sobey/for-business-training-and-development.html?utm_source=Twitter&amp;utm_medium=social&amp;utm_campaign=execed&amp;utm_content=BVad"/>
    <hyperlink ref="R4" r:id="rId2" display="https://www.entrepreneur.com/article/337275"/>
    <hyperlink ref="R6" r:id="rId3" display="http://po.st/scms/OrMCe04Lcp0lOFmbAka8Um6V2jAD7SYdZTjvhHbnYZ0lOA/PNr4iq"/>
    <hyperlink ref="R7" r:id="rId4" display="http://po.st/scms/OrMCe04Lcp0lOFmbAka8Um6V2jAD7SYdZTjvhHbnYZ0lOA/4Vygqh"/>
    <hyperlink ref="R8" r:id="rId5" display="http://po.st/scms/OrMCe04Lcp0lOFmbAka8Um6V2jAD7SYdZTjvhHbnYZ0lOA/PNr4iq"/>
    <hyperlink ref="R9" r:id="rId6" display="https://twitter.com/HarvardNPLI/status/1160244418110218242"/>
    <hyperlink ref="R10" r:id="rId7" display="https://twitter.com/HarvardNPLI/status/1160244418110218242"/>
    <hyperlink ref="R11" r:id="rId8" display="https://executiveeducation.wharton.upenn.edu/for-individuals/all-programs/customer-analytics-for-growth-using-machine-learning-ai-and-big-data/?utm_source=wcai&amp;utm_medium=display&amp;utm_content=baev&amp;utm_campaign=wcaide20baev"/>
    <hyperlink ref="R15" r:id="rId9" display="https://www.parlonsrh.com/comment-les-francais-percoivent-ils-la-formation-en-2019/"/>
    <hyperlink ref="R16" r:id="rId10" display="https://app.amazingcontent.io/best-content/monthly/ThJeanjean/2019/july"/>
    <hyperlink ref="R17" r:id="rId11" display="https://solutions.lesechos.fr/equipe-management/c/ia-travail-en-pleine-mutation-17957/"/>
    <hyperlink ref="R18" r:id="rId12" display="https://www.lesechos.fr/economie-france/social/le-gouvernement-va-faire-la-publicite-du-compte-personnel-de-formation-1124068"/>
    <hyperlink ref="R22" r:id="rId13" display="https://www.gsb.stanford.edu/exec-ed/programs/directors-consortium"/>
    <hyperlink ref="R23" r:id="rId14" display="https://www.gsb.stanford.edu/exec-ed/programs/directors-consortium"/>
    <hyperlink ref="R24" r:id="rId15" display="https://www.gsb.stanford.edu/exec-ed/programs/directors-consortium"/>
    <hyperlink ref="R25" r:id="rId16" display="https://www.youtube.com/watch?v=67Ng11IM2a4"/>
    <hyperlink ref="R27" r:id="rId17" display="http://po.st/scms/OrMCe04Lcp0lOFmbAka8Um6V2jAD7SYdZTjvhHbnYZ0lOA/ookiSO"/>
    <hyperlink ref="R29" r:id="rId18" display="https://www.hult.edu/en/executive-education/insights/new-speaking-truth-to-power/?utm_source=twitter&amp;utm_medium=social&amp;utm_campaign=organicsocialtwitter&amp;utm_content=speakingtruth_research"/>
    <hyperlink ref="R30" r:id="rId19" display="https://www.hult.edu/en/executive-education/events/?utm_source=twitter&amp;utm_medium=social&amp;utm_campaign=organicsocialtwitter&amp;utm_content=generic_events"/>
    <hyperlink ref="R31" r:id="rId20" display="https://www.hult.edu/en/executive-education/events/speaking-truth-london-17-sept/?utm_source=twitter&amp;utm_medium=social&amp;utm_campaign=organicsocialtwitter&amp;utm_content=ash_ev_190917_speakingtruth"/>
    <hyperlink ref="R33" r:id="rId21" display="https://business.lesechos.fr/directions-financieres/metier-et-carriere/parcours/0601512264403-la-formation-a-suivre-le-master-management-immobilier-de-l-essec-331075.php#xtor=CS1-35"/>
    <hyperlink ref="R39" r:id="rId22" display="https://www.lesechos.fr/economie-france/social/le-gouvernement-va-faire-la-publicite-du-compte-personnel-de-formation-1124068"/>
    <hyperlink ref="R41" r:id="rId23" display="https://solutions.lesechos.fr/equipe-management/c/ia-travail-en-pleine-mutation-17957/"/>
    <hyperlink ref="R42" r:id="rId24" display="https://www.lesechos.fr/economie-france/social/le-gouvernement-va-faire-la-publicite-du-compte-personnel-de-formation-1124068"/>
    <hyperlink ref="R43" r:id="rId25" display="https://www.ieseg.fr/news/entretien-directrices-deux-formations-diplomantes/"/>
    <hyperlink ref="R46" r:id="rId26" display="https://www.uniconexed.org/members/university-usc-marshall/?utm_source=twitter&amp;utm_medium=sasocial&amp;utm_campaign=unicon"/>
    <hyperlink ref="R47" r:id="rId27" display="https://www.uniconexed.org/2019-leadership-academy-application/?utm_source=twitter&amp;utm_medium=sasocial&amp;utm_campaign=unicon"/>
    <hyperlink ref="R48" r:id="rId28" display="http://po.st/scms/OrMCe04Lcp0lOFmbAka8Um6V2jAD7SYdZTjvhHbnYZ0lOA/HJcZwb"/>
    <hyperlink ref="R49" r:id="rId29" display="http://po.st/scms/OrMCe04Lcp0lOFmbAka8Um6V2jAD7SYdZTjvhHbnYZ0lOA/HJcZwb"/>
    <hyperlink ref="R50" r:id="rId30" display="http://po.st/scms/OrMCe04Lcp0lOFmbAka8Um6V2jAD7SYdZTjvhHbnYZ0lOA/ILEEKv"/>
    <hyperlink ref="R51" r:id="rId31" display="http://po.st/scms/OrMCe04Lcp0lOFmbAka8Um6V2jAD7SYdZTjvhHbnYZ0lOA/5TJgj9"/>
    <hyperlink ref="R52" r:id="rId32" display="http://po.st/scms/OrMCe04Lcp0lOFmbAka8Um6V2jAD7SYdZTjvhHbnYZ0lOA/zb5T2F"/>
    <hyperlink ref="R53" r:id="rId33" display="http://po.st/scms/OrMCe04Lcp0lOFmbAka8Um6V2jAD7SYdZTjvhHbnYZ0lOA/ZXgQyT"/>
    <hyperlink ref="R54" r:id="rId34" display="http://po.st/scms/OrMCe04Lcp0lOFmbAka8Um6V2jAD7SYdZTjvhHbnYZ0lOA/tyDSKZ"/>
    <hyperlink ref="R55" r:id="rId35" display="http://po.st/scms/OrMCe04Lcp0lOFmbAka8Um6V2jAD7SYdZTjvhHbnYZ0lOA/p29olp"/>
    <hyperlink ref="R56" r:id="rId36" display="http://po.st/scms/OrMCe04Lcp0lOFmbAka8Um6V2jAD7SYdZTjvhHbnYZ0lOA/Z1NtiA"/>
    <hyperlink ref="R57" r:id="rId37" display="http://po.st/scms/OrMCe04Lcp0lOFmbAka8Um6V2jAD7SYdZTjvhHbnYZ0lOA/U91o7G"/>
    <hyperlink ref="R58" r:id="rId38" display="http://po.st/scms/OrMCe04Lcp0lOFmbAka8Um6V2jAD7SYdZTjvhHbnYZ0lOA/URbKIo"/>
    <hyperlink ref="R59" r:id="rId39" display="http://po.st/scms/OrMCe04Lcp0lOFmbAka8Um6V2jAD7SYdZTjvhHbnYZ0lOA/6PVWA1"/>
    <hyperlink ref="R60" r:id="rId40" display="http://po.st/scms/OrMCe04Lcp0lOFmbAka8Um6V2jAD7SYdZTjvhHbnYZ0lOA/z4A5NN"/>
    <hyperlink ref="R61" r:id="rId41" display="http://po.st/scms/OrMCe04Lcp0lOFmbAka8Um6V2jAD7SYdZTjvhHbnYZ0lOA/a3g72o"/>
    <hyperlink ref="R62" r:id="rId42" display="http://po.st/scms/OrMCe04Lcp0lOFmbAka8Um6V2jAD7SYdZTjvhHbnYZ0lOA/6pTZ5M"/>
    <hyperlink ref="R63" r:id="rId43" display="http://po.st/scms/OrMCe04Lcp0lOFmbAka8Um6V2jAD7SYdZTjvhHbnYZ0lOA/5Wm7Or"/>
    <hyperlink ref="R64" r:id="rId44" display="http://po.st/scms/OrMCe04Lcp0lOFmbAka8Um6V2jAD7SYdZTjvhHbnYZ0lOA/qJ7MNr"/>
    <hyperlink ref="R65" r:id="rId45" display="http://po.st/scms/OrMCe04Lcp0lOFmbAka8Um6V2jAD7SYdZTjvhHbnYZ0lOA/q2AiAl"/>
    <hyperlink ref="R66" r:id="rId46" display="http://po.st/scms/OrMCe04Lcp0lOFmbAka8Um6V2jAD7SYdZTjvhHbnYZ0lOA/PNr4iq"/>
    <hyperlink ref="R67" r:id="rId47" display="http://po.st/scms/OrMCe04Lcp0lOFmbAka8Um6V2jAD7SYdZTjvhHbnYZ0lOA/wLviLD"/>
    <hyperlink ref="R68" r:id="rId48" display="http://po.st/scms/OrMCe04Lcp0lOFmbAka8Um6V2jAD7SYdZTjvhHbnYZ0lOA/DBuxK1"/>
    <hyperlink ref="R69" r:id="rId49" display="http://po.st/scms/OrMCe04Lcp0lOFmbAka8Um6V2jAD7SYdZTjvhHbnYZ0lOA/4Vygqh"/>
    <hyperlink ref="R70" r:id="rId50" display="http://po.st/scms/OrMCe04Lcp0lOFmbAka8Um6V2jAD7SYdZTjvhHbnYZ0lOA/KG99fL"/>
    <hyperlink ref="R71" r:id="rId51" display="http://po.st/scms/OrMCe04Lcp0lOFmbAka8Um6V2jAD7SYdZTjvhHbnYZ0lOA/uQOqkB"/>
    <hyperlink ref="R72" r:id="rId52" display="http://po.st/scms/OrMCe04Lcp0lOFmbAka8Um6V2jAD7SYdZTjvhHbnYZ0lOA/NWrIUq"/>
    <hyperlink ref="R73" r:id="rId53" display="http://po.st/scms/OrMCe04Lcp0lOFmbAka8Um6V2jAD7SYdZTjvhHbnYZ0lOA/8WCCVZ"/>
    <hyperlink ref="R74" r:id="rId54" display="http://po.st/scms/OrMCe04Lcp0lOFmbAka8Um6V2jAD7SYdZTjvhHbnYZ0lOA/HGMbXH"/>
    <hyperlink ref="R75" r:id="rId55" display="http://po.st/scms/OrMCe04Lcp0lOFmbAka8Um6V2jAD7SYdZTjvhHbnYZ0lOA/8DUK5F"/>
    <hyperlink ref="R76" r:id="rId56" display="http://po.st/scms/OrMCe04Lcp0lOFmbAka8Um6V2jAD7SYdZTjvhHbnYZ0lOA/lvymZK"/>
    <hyperlink ref="R77" r:id="rId57" display="http://po.st/scms/OrMCe04Lcp0lOFmbAka8Um6V2jAD7SYdZTjvhHbnYZ0lOA/fZR2tg"/>
    <hyperlink ref="R78" r:id="rId58" display="http://po.st/scms/OrMCe04Lcp0lOFmbAka8Um6V2jAD7SYdZTjvhHbnYZ0lOA/LAVCSM"/>
    <hyperlink ref="R79" r:id="rId59" display="http://po.st/scms/OrMCe04Lcp0lOFmbAka8Um6V2jAD7SYdZTjvhHbnYZ0lOA/SBIuuj"/>
    <hyperlink ref="R80" r:id="rId60" display="http://po.st/scms/OrMCe04Lcp0lOFmbAka8Um6V2jAD7SYdZTjvhHbnYZ0lOA/UMcKYv"/>
    <hyperlink ref="R81" r:id="rId61" display="http://po.st/scms/OrMCe04Lcp0lOFmbAka8Um6V2jAD7SYdZTjvhHbnYZ0lOA/ookiSO"/>
    <hyperlink ref="R82" r:id="rId62" display="http://po.st/scms/OrMCe04Lcp0lOFmbAka8Um6V2jAD7SYdZTjvhHbnYZ0lOA/ScKsJO"/>
    <hyperlink ref="R83" r:id="rId63" display="http://po.st/scms/OrMCe04Lcp0lOFmbAka8Um6V2jAD7SYdZTjvhHbnYZ0lOA/SC9LuR"/>
    <hyperlink ref="R84" r:id="rId64" display="http://po.st/scms/OrMCe04Lcp0lOFmbAka8Um6V2jAD7SYdZTjvhHbnYZ0lOA/ghC8bD"/>
    <hyperlink ref="R85" r:id="rId65" display="http://po.st/scms/OrMCe04Lcp0lOFmbAka8Um6V2jAD7SYdZTjvhHbnYZ0lOA/Stjy7l"/>
    <hyperlink ref="R86" r:id="rId66" display="http://po.st/scms/OrMCe04Lcp0lOFmbAka8Um6V2jAD7SYdZTjvhHbnYZ0lOA/FaU2RF"/>
    <hyperlink ref="R87" r:id="rId67" display="http://po.st/scms/OrMCe04Lcp0lOFmbAka8Um6V2jAD7SYdZTjvhHbnYZ0lOA/mEdTjA"/>
    <hyperlink ref="R88" r:id="rId68" display="http://po.st/scms/OrMCe04Lcp0lOFmbAka8Um6V2jAD7SYdZTjvhHbnYZ0lOA/yt28VO"/>
    <hyperlink ref="R89" r:id="rId69" display="http://po.st/scms/OrMCe04Lcp0lOFmbAka8Um6V2jAD7SYdZTjvhHbnYZ0lOA/ep7Kgz"/>
    <hyperlink ref="R90" r:id="rId70" display="http://po.st/scms/OrMCe04Lcp0lOFmbAka8Um6V2jAD7SYdZTjvhHbnYZ0lOA/De50QE"/>
    <hyperlink ref="R91" r:id="rId71" display="http://po.st/scms/OrMCe04Lcp0lOFmbAka8Um6V2jAD7SYdZTjvhHbnYZ0lOA/rkQ9go"/>
    <hyperlink ref="R92" r:id="rId72" display="http://po.st/scms/OrMCe04Lcp0lOFmbAka8Um6V2jAD7SYdZTjvhHbnYZ0lOA/eXbd0Q"/>
    <hyperlink ref="R93" r:id="rId73" display="http://po.st/scms/OrMCe04Lcp0lOFmbAka8Um6V2jAD7SYdZTjvhHbnYZ0lOA/eVPC3m"/>
    <hyperlink ref="R94" r:id="rId74" display="http://po.st/scms/OrMCe04Lcp0lOFmbAka8Um6V2jAD7SYdZTjvhHbnYZ0lOA/3oXoir"/>
    <hyperlink ref="R95" r:id="rId75" display="http://po.st/scms/OrMCe04Lcp0lOFmbAka8Um6V2jAD7SYdZTjvhHbnYZ0lOA/YxIjka"/>
    <hyperlink ref="R96" r:id="rId76" display="http://po.st/scms/OrMCe04Lcp0lOFmbAka8Um6V2jAD7SYdZTjvhHbnYZ0lOA/z3nRca"/>
    <hyperlink ref="R97" r:id="rId77" display="http://po.st/scms/OrMCe04Lcp0lOFmbAka8Um6V2jAD7SYdZTjvhHbnYZ0lOA/irtXab"/>
    <hyperlink ref="R98" r:id="rId78" display="http://po.st/scms/OrMCe04Lcp0lOFmbAka8Um6V2jAD7SYdZTjvhHbnYZ0lOA/FfTD9I"/>
    <hyperlink ref="R99" r:id="rId79" display="http://po.st/scms/OrMCe04Lcp0lOFmbAka8Um6V2jAD7SYdZTjvhHbnYZ0lOA/bMLzr6"/>
    <hyperlink ref="R100" r:id="rId80" display="http://po.st/scms/OrMCe04Lcp0lOFmbAka8Um6V2jAD7SYdZTjvhHbnYZ0lOA/pV2N3j"/>
    <hyperlink ref="R101" r:id="rId81" display="http://po.st/scms/OrMCe04Lcp0lOFmbAka8Um6V2jAD7SYdZTjvhHbnYZ0lOA/ZcBQUC"/>
    <hyperlink ref="R103" r:id="rId82" display="https://www.ie.edu/insights/articles/communication-substance-and-form/"/>
    <hyperlink ref="R104" r:id="rId83" display="https://www.ie.edu/insights/articles/strategies-from-words-to-deeds-thanks-to-pmos/"/>
    <hyperlink ref="R106" r:id="rId84" display="https://www.ie.edu/insights/articles/transformation-with-purpose-through-striving-and-stretching/"/>
    <hyperlink ref="U3" r:id="rId85" display="https://pbs.twimg.com/media/EBd1v8AXUAAdppw.jpg"/>
    <hyperlink ref="U11" r:id="rId86" display="https://pbs.twimg.com/media/EB3yY3ZU8AAk_lJ.jpg"/>
    <hyperlink ref="U20" r:id="rId87" display="https://pbs.twimg.com/media/EB7xTDoX4AAJtWC.png"/>
    <hyperlink ref="U29" r:id="rId88" display="https://pbs.twimg.com/media/EA3beu7X4AAGWjE.jpg"/>
    <hyperlink ref="U30" r:id="rId89" display="https://pbs.twimg.com/media/EB6YM-tW4AEhDVJ.jpg"/>
    <hyperlink ref="U31" r:id="rId90" display="https://pbs.twimg.com/media/ECErZ4cVAAEnBZP.jpg"/>
    <hyperlink ref="U43" r:id="rId91" display="https://pbs.twimg.com/media/D95WOM1XkAAHqcb.png"/>
    <hyperlink ref="U46" r:id="rId92" display="https://pbs.twimg.com/media/ECgWyVeWsAAXQ9h.jpg"/>
    <hyperlink ref="U47" r:id="rId93" display="https://pbs.twimg.com/ext_tw_video_thumb/1161729227651276802/pu/img/htoWS-VyBiR-ieYG.jpg"/>
    <hyperlink ref="U103" r:id="rId94" display="https://pbs.twimg.com/media/EBbmn2NW4AArIjx.jpg"/>
    <hyperlink ref="U104" r:id="rId95" display="https://pbs.twimg.com/media/EBwL4FPX4AA30Ho.jpg"/>
    <hyperlink ref="U105" r:id="rId96" display="https://pbs.twimg.com/ext_tw_video_thumb/1161182263784198144/pu/img/hkYofTTXRT75CEh8.jpg"/>
    <hyperlink ref="U106" r:id="rId97" display="https://pbs.twimg.com/media/ECU_Bu1X4AAqkiF.jpg"/>
    <hyperlink ref="U107" r:id="rId98" display="https://pbs.twimg.com/ext_tw_video_thumb/1163735264189132800/pu/img/BqXhcE_VLdD_ooS0.jpg"/>
    <hyperlink ref="U108" r:id="rId99" display="https://pbs.twimg.com/ext_tw_video_thumb/1164129612491894784/pu/img/LO6BPdmCoBMtDmWK.jpg"/>
    <hyperlink ref="V3" r:id="rId100" display="https://pbs.twimg.com/media/EBd1v8AXUAAdppw.jpg"/>
    <hyperlink ref="V4" r:id="rId101" display="http://pbs.twimg.com/profile_images/1093073004450537472/JNb8TxAi_normal.jpg"/>
    <hyperlink ref="V5" r:id="rId102" display="http://pbs.twimg.com/profile_images/996501145639116800/uxObekHS_normal.jpg"/>
    <hyperlink ref="V6" r:id="rId103" display="http://pbs.twimg.com/profile_images/1064235369665835008/Ey7qsA0I_normal.jpg"/>
    <hyperlink ref="V7" r:id="rId104" display="http://pbs.twimg.com/profile_images/1064709504393072641/pI0lZvUw_normal.jpg"/>
    <hyperlink ref="V8" r:id="rId105" display="http://pbs.twimg.com/profile_images/773909130352402432/XKlKwdPG_normal.jpg"/>
    <hyperlink ref="V9" r:id="rId106" display="http://pbs.twimg.com/profile_images/578573926370009088/TdxmQgH0_normal.png"/>
    <hyperlink ref="V10" r:id="rId107" display="http://pbs.twimg.com/profile_images/798471349241049088/41FJ3NU9_normal.jpg"/>
    <hyperlink ref="V11" r:id="rId108" display="https://pbs.twimg.com/media/EB3yY3ZU8AAk_lJ.jpg"/>
    <hyperlink ref="V12" r:id="rId109" display="http://pbs.twimg.com/profile_images/1123667394067599363/LKAVk5qV_normal.png"/>
    <hyperlink ref="V13" r:id="rId110" display="http://pbs.twimg.com/profile_images/464232281708560384/LdYtreCd_normal.jpeg"/>
    <hyperlink ref="V14" r:id="rId111" display="http://pbs.twimg.com/profile_images/519520860479049728/4wf8ol-K_normal.jpeg"/>
    <hyperlink ref="V15" r:id="rId112" display="http://pbs.twimg.com/profile_images/608703287471120385/k7MVslch_normal.jpg"/>
    <hyperlink ref="V16" r:id="rId113" display="http://pbs.twimg.com/profile_images/608703287471120385/k7MVslch_normal.jpg"/>
    <hyperlink ref="V17" r:id="rId114" display="http://pbs.twimg.com/profile_images/608703287471120385/k7MVslch_normal.jpg"/>
    <hyperlink ref="V18" r:id="rId115" display="http://pbs.twimg.com/profile_images/608703287471120385/k7MVslch_normal.jpg"/>
    <hyperlink ref="V19" r:id="rId116" display="http://pbs.twimg.com/profile_images/1049621338825080833/69KVz__u_normal.jpg"/>
    <hyperlink ref="V20" r:id="rId117" display="https://pbs.twimg.com/media/EB7xTDoX4AAJtWC.png"/>
    <hyperlink ref="V21" r:id="rId118" display="http://pbs.twimg.com/profile_images/669883489391611904/uIRhWVh8_normal.jpg"/>
    <hyperlink ref="V22" r:id="rId119" display="http://pbs.twimg.com/profile_images/430975427071311873/lWnRamv6_normal.png"/>
    <hyperlink ref="V23" r:id="rId120" display="http://pbs.twimg.com/profile_images/1151620952540639232/IvQzY405_normal.png"/>
    <hyperlink ref="V24" r:id="rId121" display="http://pbs.twimg.com/profile_images/2562638327/uak9lyp3a3or43tp11ni_normal.png"/>
    <hyperlink ref="V25" r:id="rId122" display="http://pbs.twimg.com/profile_images/842957932463620096/VMYTGfjD_normal.jpg"/>
    <hyperlink ref="V26" r:id="rId123" display="http://pbs.twimg.com/profile_images/1104216946487234561/JIZwXk9z_normal.jpg"/>
    <hyperlink ref="V27" r:id="rId124" display="http://pbs.twimg.com/profile_images/3566631514/7c199066d3a2f78f78f6ad9fe3dd7cbf_normal.jpeg"/>
    <hyperlink ref="V28" r:id="rId125" display="http://pbs.twimg.com/profile_images/1877102832/Thinkers50_Logo_CMYK72dpi_normal.jpg"/>
    <hyperlink ref="V29" r:id="rId126" display="https://pbs.twimg.com/media/EA3beu7X4AAGWjE.jpg"/>
    <hyperlink ref="V30" r:id="rId127" display="https://pbs.twimg.com/media/EB6YM-tW4AEhDVJ.jpg"/>
    <hyperlink ref="V31" r:id="rId128" display="https://pbs.twimg.com/media/ECErZ4cVAAEnBZP.jpg"/>
    <hyperlink ref="V32" r:id="rId129" display="http://pbs.twimg.com/profile_images/739902014377893888/r6h6pcLb_normal.jpg"/>
    <hyperlink ref="V33" r:id="rId130" display="http://pbs.twimg.com/profile_images/710214028572884992/mqUCvHSr_normal.jpg"/>
    <hyperlink ref="V34" r:id="rId131" display="http://pbs.twimg.com/profile_images/378800000180521922/122c8897fd195d391a779e9ab4023ef1_normal.jpeg"/>
    <hyperlink ref="V35" r:id="rId132" display="http://pbs.twimg.com/profile_images/871775748713058307/20MNipJo_normal.jpg"/>
    <hyperlink ref="V36" r:id="rId133" display="http://pbs.twimg.com/profile_images/1056070310196400129/5RSnKwhv_normal.jpg"/>
    <hyperlink ref="V37" r:id="rId134" display="http://pbs.twimg.com/profile_images/1056070310196400129/5RSnKwhv_normal.jpg"/>
    <hyperlink ref="V38" r:id="rId135" display="http://pbs.twimg.com/profile_images/1024432340783775744/Fb1y1eid_normal.jpg"/>
    <hyperlink ref="V39" r:id="rId136" display="http://pbs.twimg.com/profile_images/1024432340783775744/Fb1y1eid_normal.jpg"/>
    <hyperlink ref="V40" r:id="rId137" display="http://pbs.twimg.com/profile_images/1024432340783775744/Fb1y1eid_normal.jpg"/>
    <hyperlink ref="V41" r:id="rId138" display="http://pbs.twimg.com/profile_images/1158071856114614273/cdrONuTw_normal.jpg"/>
    <hyperlink ref="V42" r:id="rId139" display="http://pbs.twimg.com/profile_images/1158071856114614273/cdrONuTw_normal.jpg"/>
    <hyperlink ref="V43" r:id="rId140" display="https://pbs.twimg.com/media/D95WOM1XkAAHqcb.png"/>
    <hyperlink ref="V44" r:id="rId141" display="http://pbs.twimg.com/profile_images/723186926916911104/T0_e8v4G_normal.jpg"/>
    <hyperlink ref="V45" r:id="rId142" display="http://pbs.twimg.com/profile_images/1139898022995910664/ZPxDJAZb_normal.png"/>
    <hyperlink ref="V46" r:id="rId143" display="https://pbs.twimg.com/media/ECgWyVeWsAAXQ9h.jpg"/>
    <hyperlink ref="V47" r:id="rId144" display="https://pbs.twimg.com/ext_tw_video_thumb/1161729227651276802/pu/img/htoWS-VyBiR-ieYG.jpg"/>
    <hyperlink ref="V48" r:id="rId145" display="http://pbs.twimg.com/profile_images/973565434581733376/idIuhkwm_normal.jpg"/>
    <hyperlink ref="V49" r:id="rId146" display="http://pbs.twimg.com/profile_images/720701486418784257/ScrgFKdc_normal.jpg"/>
    <hyperlink ref="V50" r:id="rId147" display="http://pbs.twimg.com/profile_images/720701486418784257/ScrgFKdc_normal.jpg"/>
    <hyperlink ref="V51" r:id="rId148" display="http://pbs.twimg.com/profile_images/720701486418784257/ScrgFKdc_normal.jpg"/>
    <hyperlink ref="V52" r:id="rId149" display="http://pbs.twimg.com/profile_images/720701486418784257/ScrgFKdc_normal.jpg"/>
    <hyperlink ref="V53" r:id="rId150" display="http://pbs.twimg.com/profile_images/720701486418784257/ScrgFKdc_normal.jpg"/>
    <hyperlink ref="V54" r:id="rId151" display="http://pbs.twimg.com/profile_images/720701486418784257/ScrgFKdc_normal.jpg"/>
    <hyperlink ref="V55" r:id="rId152" display="http://pbs.twimg.com/profile_images/720701486418784257/ScrgFKdc_normal.jpg"/>
    <hyperlink ref="V56" r:id="rId153" display="http://pbs.twimg.com/profile_images/720701486418784257/ScrgFKdc_normal.jpg"/>
    <hyperlink ref="V57" r:id="rId154" display="http://pbs.twimg.com/profile_images/720701486418784257/ScrgFKdc_normal.jpg"/>
    <hyperlink ref="V58" r:id="rId155" display="http://pbs.twimg.com/profile_images/720701486418784257/ScrgFKdc_normal.jpg"/>
    <hyperlink ref="V59" r:id="rId156" display="http://pbs.twimg.com/profile_images/720701486418784257/ScrgFKdc_normal.jpg"/>
    <hyperlink ref="V60" r:id="rId157" display="http://pbs.twimg.com/profile_images/720701486418784257/ScrgFKdc_normal.jpg"/>
    <hyperlink ref="V61" r:id="rId158" display="http://pbs.twimg.com/profile_images/720701486418784257/ScrgFKdc_normal.jpg"/>
    <hyperlink ref="V62" r:id="rId159" display="http://pbs.twimg.com/profile_images/720701486418784257/ScrgFKdc_normal.jpg"/>
    <hyperlink ref="V63" r:id="rId160" display="http://pbs.twimg.com/profile_images/720701486418784257/ScrgFKdc_normal.jpg"/>
    <hyperlink ref="V64" r:id="rId161" display="http://pbs.twimg.com/profile_images/720701486418784257/ScrgFKdc_normal.jpg"/>
    <hyperlink ref="V65" r:id="rId162" display="http://pbs.twimg.com/profile_images/720701486418784257/ScrgFKdc_normal.jpg"/>
    <hyperlink ref="V66" r:id="rId163" display="http://pbs.twimg.com/profile_images/720701486418784257/ScrgFKdc_normal.jpg"/>
    <hyperlink ref="V67" r:id="rId164" display="http://pbs.twimg.com/profile_images/720701486418784257/ScrgFKdc_normal.jpg"/>
    <hyperlink ref="V68" r:id="rId165" display="http://pbs.twimg.com/profile_images/720701486418784257/ScrgFKdc_normal.jpg"/>
    <hyperlink ref="V69" r:id="rId166" display="http://pbs.twimg.com/profile_images/720701486418784257/ScrgFKdc_normal.jpg"/>
    <hyperlink ref="V70" r:id="rId167" display="http://pbs.twimg.com/profile_images/720701486418784257/ScrgFKdc_normal.jpg"/>
    <hyperlink ref="V71" r:id="rId168" display="http://pbs.twimg.com/profile_images/720701486418784257/ScrgFKdc_normal.jpg"/>
    <hyperlink ref="V72" r:id="rId169" display="http://pbs.twimg.com/profile_images/720701486418784257/ScrgFKdc_normal.jpg"/>
    <hyperlink ref="V73" r:id="rId170" display="http://pbs.twimg.com/profile_images/720701486418784257/ScrgFKdc_normal.jpg"/>
    <hyperlink ref="V74" r:id="rId171" display="http://pbs.twimg.com/profile_images/720701486418784257/ScrgFKdc_normal.jpg"/>
    <hyperlink ref="V75" r:id="rId172" display="http://pbs.twimg.com/profile_images/720701486418784257/ScrgFKdc_normal.jpg"/>
    <hyperlink ref="V76" r:id="rId173" display="http://pbs.twimg.com/profile_images/720701486418784257/ScrgFKdc_normal.jpg"/>
    <hyperlink ref="V77" r:id="rId174" display="http://pbs.twimg.com/profile_images/720701486418784257/ScrgFKdc_normal.jpg"/>
    <hyperlink ref="V78" r:id="rId175" display="http://pbs.twimg.com/profile_images/720701486418784257/ScrgFKdc_normal.jpg"/>
    <hyperlink ref="V79" r:id="rId176" display="http://pbs.twimg.com/profile_images/720701486418784257/ScrgFKdc_normal.jpg"/>
    <hyperlink ref="V80" r:id="rId177" display="http://pbs.twimg.com/profile_images/720701486418784257/ScrgFKdc_normal.jpg"/>
    <hyperlink ref="V81" r:id="rId178" display="http://pbs.twimg.com/profile_images/720701486418784257/ScrgFKdc_normal.jpg"/>
    <hyperlink ref="V82" r:id="rId179" display="http://pbs.twimg.com/profile_images/720701486418784257/ScrgFKdc_normal.jpg"/>
    <hyperlink ref="V83" r:id="rId180" display="http://pbs.twimg.com/profile_images/720701486418784257/ScrgFKdc_normal.jpg"/>
    <hyperlink ref="V84" r:id="rId181" display="http://pbs.twimg.com/profile_images/720701486418784257/ScrgFKdc_normal.jpg"/>
    <hyperlink ref="V85" r:id="rId182" display="http://pbs.twimg.com/profile_images/720701486418784257/ScrgFKdc_normal.jpg"/>
    <hyperlink ref="V86" r:id="rId183" display="http://pbs.twimg.com/profile_images/720701486418784257/ScrgFKdc_normal.jpg"/>
    <hyperlink ref="V87" r:id="rId184" display="http://pbs.twimg.com/profile_images/720701486418784257/ScrgFKdc_normal.jpg"/>
    <hyperlink ref="V88" r:id="rId185" display="http://pbs.twimg.com/profile_images/720701486418784257/ScrgFKdc_normal.jpg"/>
    <hyperlink ref="V89" r:id="rId186" display="http://pbs.twimg.com/profile_images/720701486418784257/ScrgFKdc_normal.jpg"/>
    <hyperlink ref="V90" r:id="rId187" display="http://pbs.twimg.com/profile_images/720701486418784257/ScrgFKdc_normal.jpg"/>
    <hyperlink ref="V91" r:id="rId188" display="http://pbs.twimg.com/profile_images/720701486418784257/ScrgFKdc_normal.jpg"/>
    <hyperlink ref="V92" r:id="rId189" display="http://pbs.twimg.com/profile_images/720701486418784257/ScrgFKdc_normal.jpg"/>
    <hyperlink ref="V93" r:id="rId190" display="http://pbs.twimg.com/profile_images/720701486418784257/ScrgFKdc_normal.jpg"/>
    <hyperlink ref="V94" r:id="rId191" display="http://pbs.twimg.com/profile_images/720701486418784257/ScrgFKdc_normal.jpg"/>
    <hyperlink ref="V95" r:id="rId192" display="http://pbs.twimg.com/profile_images/720701486418784257/ScrgFKdc_normal.jpg"/>
    <hyperlink ref="V96" r:id="rId193" display="http://pbs.twimg.com/profile_images/720701486418784257/ScrgFKdc_normal.jpg"/>
    <hyperlink ref="V97" r:id="rId194" display="http://pbs.twimg.com/profile_images/720701486418784257/ScrgFKdc_normal.jpg"/>
    <hyperlink ref="V98" r:id="rId195" display="http://pbs.twimg.com/profile_images/720701486418784257/ScrgFKdc_normal.jpg"/>
    <hyperlink ref="V99" r:id="rId196" display="http://pbs.twimg.com/profile_images/720701486418784257/ScrgFKdc_normal.jpg"/>
    <hyperlink ref="V100" r:id="rId197" display="http://pbs.twimg.com/profile_images/720701486418784257/ScrgFKdc_normal.jpg"/>
    <hyperlink ref="V101" r:id="rId198" display="http://pbs.twimg.com/profile_images/720701486418784257/ScrgFKdc_normal.jpg"/>
    <hyperlink ref="V102" r:id="rId199" display="http://pbs.twimg.com/profile_images/1040227290691653633/Z1g-upCw_normal.jpg"/>
    <hyperlink ref="V103" r:id="rId200" display="https://pbs.twimg.com/media/EBbmn2NW4AArIjx.jpg"/>
    <hyperlink ref="V104" r:id="rId201" display="https://pbs.twimg.com/media/EBwL4FPX4AA30Ho.jpg"/>
    <hyperlink ref="V105" r:id="rId202" display="https://pbs.twimg.com/ext_tw_video_thumb/1161182263784198144/pu/img/hkYofTTXRT75CEh8.jpg"/>
    <hyperlink ref="V106" r:id="rId203" display="https://pbs.twimg.com/media/ECU_Bu1X4AAqkiF.jpg"/>
    <hyperlink ref="V107" r:id="rId204" display="https://pbs.twimg.com/ext_tw_video_thumb/1163735264189132800/pu/img/BqXhcE_VLdD_ooS0.jpg"/>
    <hyperlink ref="V108" r:id="rId205" display="https://pbs.twimg.com/ext_tw_video_thumb/1164129612491894784/pu/img/LO6BPdmCoBMtDmWK.jpg"/>
    <hyperlink ref="V109" r:id="rId206" display="http://pbs.twimg.com/profile_images/1081944172289056769/stYk-XHr_normal.jpg"/>
    <hyperlink ref="X3" r:id="rId207" display="https://twitter.com/#!/sobeyschool_smu/status/1159524900358545413"/>
    <hyperlink ref="X4" r:id="rId208" display="https://twitter.com/#!/entmagazineme/status/1159681962006724608"/>
    <hyperlink ref="X5" r:id="rId209" display="https://twitter.com/#!/julia_parnaby/status/1159815244438548481"/>
    <hyperlink ref="X6" r:id="rId210" display="https://twitter.com/#!/digitaltransf11/status/1160420444639498240"/>
    <hyperlink ref="X7" r:id="rId211" display="https://twitter.com/#!/mba_buddy/status/1160749968010993664"/>
    <hyperlink ref="X8" r:id="rId212" display="https://twitter.com/#!/nicochan33/status/1160833377303482368"/>
    <hyperlink ref="X9" r:id="rId213" display="https://twitter.com/#!/harvardnpli/status/1161332021274087424"/>
    <hyperlink ref="X10" r:id="rId214" display="https://twitter.com/#!/leaderrepeater/status/1161339437550362625"/>
    <hyperlink ref="X11" r:id="rId215" display="https://twitter.com/#!/whartoncai/status/1161350795394031616"/>
    <hyperlink ref="X12" r:id="rId216" display="https://twitter.com/#!/warrencntrpenn/status/1161351080208297984"/>
    <hyperlink ref="X13" r:id="rId217" display="https://twitter.com/#!/valerieblassey/status/1161357809738342400"/>
    <hyperlink ref="X14" r:id="rId218" display="https://twitter.com/#!/maryepurk/status/1161430962628124673"/>
    <hyperlink ref="X15" r:id="rId219" display="https://twitter.com/#!/thjeanjean/status/1159026441889222656"/>
    <hyperlink ref="X16" r:id="rId220" display="https://twitter.com/#!/thjeanjean/status/1158346962825093121"/>
    <hyperlink ref="X17" r:id="rId221" display="https://twitter.com/#!/thjeanjean/status/1159071724920561664"/>
    <hyperlink ref="X18" r:id="rId222" display="https://twitter.com/#!/thjeanjean/status/1161563158487719937"/>
    <hyperlink ref="X19" r:id="rId223" display="https://twitter.com/#!/hult_business/status/1161565080196173824"/>
    <hyperlink ref="X20" r:id="rId224" display="https://twitter.com/#!/bayfield_sonia/status/1161631064936341504"/>
    <hyperlink ref="X21" r:id="rId225" display="https://twitter.com/#!/bayfield_kendal/status/1161631425352937473"/>
    <hyperlink ref="X22" r:id="rId226" display="https://twitter.com/#!/corpgovuk/status/1161643225528053760"/>
    <hyperlink ref="X23" r:id="rId227" display="https://twitter.com/#!/stanfordcorpgov/status/1161630970501636097"/>
    <hyperlink ref="X24" r:id="rId228" display="https://twitter.com/#!/excellencia_ltd/status/1161649358904930309"/>
    <hyperlink ref="X25" r:id="rId229" display="https://twitter.com/#!/tracy19671/status/1161938426867924994"/>
    <hyperlink ref="X26" r:id="rId230" display="https://twitter.com/#!/cameliailie/status/1161986349613953024"/>
    <hyperlink ref="X27" r:id="rId231" display="https://twitter.com/#!/henryzino22/status/1162056375662514180"/>
    <hyperlink ref="X28" r:id="rId232" display="https://twitter.com/#!/thinkers50/status/1162276891450998784"/>
    <hyperlink ref="X29" r:id="rId233" display="https://twitter.com/#!/ashridge_biz/status/1156822001790672896"/>
    <hyperlink ref="X30" r:id="rId234" display="https://twitter.com/#!/ashridge_biz/status/1161533104210751489"/>
    <hyperlink ref="X31" r:id="rId235" display="https://twitter.com/#!/ashridge_biz/status/1162257904902135808"/>
    <hyperlink ref="X32" r:id="rId236" display="https://twitter.com/#!/claraday13/status/1162340168701026304"/>
    <hyperlink ref="X33" r:id="rId237" display="https://twitter.com/#!/sonia_lakehal/status/1162774466608402433"/>
    <hyperlink ref="X34" r:id="rId238" display="https://twitter.com/#!/peter_t_bryant/status/1163682062014013440"/>
    <hyperlink ref="X35" r:id="rId239" display="https://twitter.com/#!/frsardina/status/1163810501572214784"/>
    <hyperlink ref="X36" r:id="rId240" display="https://twitter.com/#!/tripgiu5/status/1160876146671665152"/>
    <hyperlink ref="X37" r:id="rId241" display="https://twitter.com/#!/tripgiu5/status/1163838567459840000"/>
    <hyperlink ref="X38" r:id="rId242" display="https://twitter.com/#!/gennever_/status/1163913954755776512"/>
    <hyperlink ref="X39" r:id="rId243" display="https://twitter.com/#!/gennever_/status/1163914005473300486"/>
    <hyperlink ref="X40" r:id="rId244" display="https://twitter.com/#!/gennever_/status/1163914054991327234"/>
    <hyperlink ref="X41" r:id="rId245" display="https://twitter.com/#!/lydie_2lorraine/status/1164056818974416896"/>
    <hyperlink ref="X42" r:id="rId246" display="https://twitter.com/#!/lydie_2lorraine/status/1164056801073139712"/>
    <hyperlink ref="X43" r:id="rId247" display="https://twitter.com/#!/candidatsieseg/status/1164096047498461186"/>
    <hyperlink ref="X44" r:id="rId248" display="https://twitter.com/#!/ieseg/status/1164104833038716928"/>
    <hyperlink ref="X45" r:id="rId249" display="https://twitter.com/#!/robertotorena/status/1164177475787792385"/>
    <hyperlink ref="X46" r:id="rId250" display="https://twitter.com/#!/uniconexed/status/1164205566119567361"/>
    <hyperlink ref="X47" r:id="rId251" display="https://twitter.com/#!/uniconexed/status/1161729309586989057"/>
    <hyperlink ref="X48" r:id="rId252" display="https://twitter.com/#!/thegcsp/status/1161211588298383361"/>
    <hyperlink ref="X49" r:id="rId253" display="https://twitter.com/#!/execedcourses/status/1157458564476104704"/>
    <hyperlink ref="X50" r:id="rId254" display="https://twitter.com/#!/execedcourses/status/1159391451186229248"/>
    <hyperlink ref="X51" r:id="rId255" display="https://twitter.com/#!/execedcourses/status/1160241112184868865"/>
    <hyperlink ref="X52" r:id="rId256" display="https://twitter.com/#!/execedcourses/status/1161052518442340355"/>
    <hyperlink ref="X53" r:id="rId257" display="https://twitter.com/#!/execedcourses/status/1161720972149346304"/>
    <hyperlink ref="X54" r:id="rId258" display="https://twitter.com/#!/execedcourses/status/1162415602176126976"/>
    <hyperlink ref="X55" r:id="rId259" display="https://twitter.com/#!/execedcourses/status/1159602855939960832"/>
    <hyperlink ref="X56" r:id="rId260" display="https://twitter.com/#!/execedcourses/status/1163346314899230720"/>
    <hyperlink ref="X57" r:id="rId261" display="https://twitter.com/#!/execedcourses/status/1163814435279912963"/>
    <hyperlink ref="X58" r:id="rId262" display="https://twitter.com/#!/execedcourses/status/1164208554313576448"/>
    <hyperlink ref="X59" r:id="rId263" display="https://twitter.com/#!/execedcourses/status/1159270644246122496"/>
    <hyperlink ref="X60" r:id="rId264" display="https://twitter.com/#!/execedcourses/status/1159678862529159168"/>
    <hyperlink ref="X61" r:id="rId265" display="https://twitter.com/#!/execedcourses/status/1159742788704985088"/>
    <hyperlink ref="X62" r:id="rId266" display="https://twitter.com/#!/execedcourses/status/1159935071601586176"/>
    <hyperlink ref="X63" r:id="rId267" display="https://twitter.com/#!/execedcourses/status/1159965270040907776"/>
    <hyperlink ref="X64" r:id="rId268" display="https://twitter.com/#!/execedcourses/status/1160024170706563072"/>
    <hyperlink ref="X65" r:id="rId269" display="https://twitter.com/#!/execedcourses/status/1160129876512296960"/>
    <hyperlink ref="X66" r:id="rId270" display="https://twitter.com/#!/execedcourses/status/1160418793262157825"/>
    <hyperlink ref="X67" r:id="rId271" display="https://twitter.com/#!/execedcourses/status/1160467618525958146"/>
    <hyperlink ref="X68" r:id="rId272" display="https://twitter.com/#!/execedcourses/status/1160633725857624066"/>
    <hyperlink ref="X69" r:id="rId273" display="https://twitter.com/#!/execedcourses/status/1160735909991469061"/>
    <hyperlink ref="X70" r:id="rId274" display="https://twitter.com/#!/execedcourses/status/1160749000800124928"/>
    <hyperlink ref="X71" r:id="rId275" display="https://twitter.com/#!/execedcourses/status/1160977517139783680"/>
    <hyperlink ref="X72" r:id="rId276" display="https://twitter.com/#!/execedcourses/status/1160996143871848448"/>
    <hyperlink ref="X73" r:id="rId277" display="https://twitter.com/#!/execedcourses/status/1161203525390651392"/>
    <hyperlink ref="X74" r:id="rId278" display="https://twitter.com/#!/execedcourses/status/1161247325118853120"/>
    <hyperlink ref="X75" r:id="rId279" display="https://twitter.com/#!/execedcourses/status/1161384733143552000"/>
    <hyperlink ref="X76" r:id="rId280" display="https://twitter.com/#!/execedcourses/status/1161445135705497601"/>
    <hyperlink ref="X77" r:id="rId281" display="https://twitter.com/#!/execedcourses/status/1161473834660143104"/>
    <hyperlink ref="X78" r:id="rId282" display="https://twitter.com/#!/execedcourses/status/1161524667666042880"/>
    <hyperlink ref="X79" r:id="rId283" display="https://twitter.com/#!/execedcourses/status/1161609736795459584"/>
    <hyperlink ref="X80" r:id="rId284" display="https://twitter.com/#!/execedcourses/status/1161989263816216581"/>
    <hyperlink ref="X81" r:id="rId285" display="https://twitter.com/#!/execedcourses/status/1162034061755314182"/>
    <hyperlink ref="X82" r:id="rId286" display="https://twitter.com/#!/execedcourses/status/1162083392365580288"/>
    <hyperlink ref="X83" r:id="rId287" display="https://twitter.com/#!/execedcourses/status/1162109566634512384"/>
    <hyperlink ref="X84" r:id="rId288" display="https://twitter.com/#!/execedcourses/status/1162290773166972928"/>
    <hyperlink ref="X85" r:id="rId289" display="https://twitter.com/#!/execedcourses/status/1162364769849896960"/>
    <hyperlink ref="X86" r:id="rId290" display="https://twitter.com/#!/execedcourses/status/1162379875841277952"/>
    <hyperlink ref="X87" r:id="rId291" display="https://twitter.com/#!/execedcourses/status/1162455377012592640"/>
    <hyperlink ref="X88" r:id="rId292" display="https://twitter.com/#!/execedcourses/status/1162487585240862721"/>
    <hyperlink ref="X89" r:id="rId293" display="https://twitter.com/#!/execedcourses/status/1162742288994279424"/>
    <hyperlink ref="X90" r:id="rId294" display="https://twitter.com/#!/execedcourses/status/1162817789242949632"/>
    <hyperlink ref="X91" r:id="rId295" display="https://twitter.com/#!/execedcourses/status/1162940603249725440"/>
    <hyperlink ref="X92" r:id="rId296" display="https://twitter.com/#!/execedcourses/status/1163104704022245382"/>
    <hyperlink ref="X93" r:id="rId297" display="https://twitter.com/#!/execedcourses/status/1163170638216888320"/>
    <hyperlink ref="X94" r:id="rId298" display="https://twitter.com/#!/execedcourses/status/1163212415388962816"/>
    <hyperlink ref="X95" r:id="rId299" display="https://twitter.com/#!/execedcourses/status/1163391618822500352"/>
    <hyperlink ref="X96" r:id="rId300" display="https://twitter.com/#!/execedcourses/status/1163502853454880768"/>
    <hyperlink ref="X97" r:id="rId301" display="https://twitter.com/#!/execedcourses/status/1163559226758709250"/>
    <hyperlink ref="X98" r:id="rId302" display="https://twitter.com/#!/execedcourses/status/1163829534522667008"/>
    <hyperlink ref="X99" r:id="rId303" display="https://twitter.com/#!/execedcourses/status/1164042950554243078"/>
    <hyperlink ref="X100" r:id="rId304" display="https://twitter.com/#!/execedcourses/status/1164071145651314688"/>
    <hyperlink ref="X101" r:id="rId305" display="https://twitter.com/#!/execedcourses/status/1164191948535554049"/>
    <hyperlink ref="X102" r:id="rId306" display="https://twitter.com/#!/pivotcloud/status/1164225863849783296"/>
    <hyperlink ref="X103" r:id="rId307" display="https://twitter.com/#!/ieexeceducation/status/1159418727592579072"/>
    <hyperlink ref="X104" r:id="rId308" display="https://twitter.com/#!/ieexeceducation/status/1160868278937554944"/>
    <hyperlink ref="X105" r:id="rId309" display="https://twitter.com/#!/ieexeceducation/status/1161593054706335746"/>
    <hyperlink ref="X106" r:id="rId310" display="https://twitter.com/#!/ieexeceducation/status/1163405386776567808"/>
    <hyperlink ref="X107" r:id="rId311" display="https://twitter.com/#!/ieexeceducation/status/1163767381770063872"/>
    <hyperlink ref="X108" r:id="rId312" display="https://twitter.com/#!/ieexeceducation/status/1164129799343955968"/>
    <hyperlink ref="X109" r:id="rId313" display="https://twitter.com/#!/lnhuka/status/1164226664659861510"/>
  </hyperlinks>
  <printOptions/>
  <pageMargins left="0.7" right="0.7" top="0.75" bottom="0.75" header="0.3" footer="0.3"/>
  <pageSetup horizontalDpi="600" verticalDpi="600" orientation="portrait" r:id="rId317"/>
  <legacyDrawing r:id="rId315"/>
  <tableParts>
    <tablePart r:id="rId31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1900</v>
      </c>
      <c r="B1" s="13" t="s">
        <v>34</v>
      </c>
    </row>
    <row r="2" spans="1:2" ht="15">
      <c r="A2" s="114" t="s">
        <v>248</v>
      </c>
      <c r="B2" s="78">
        <v>156</v>
      </c>
    </row>
    <row r="3" spans="1:2" ht="15">
      <c r="A3" s="114" t="s">
        <v>250</v>
      </c>
      <c r="B3" s="78">
        <v>30</v>
      </c>
    </row>
    <row r="4" spans="1:2" ht="15">
      <c r="A4" s="114" t="s">
        <v>235</v>
      </c>
      <c r="B4" s="78">
        <v>12</v>
      </c>
    </row>
    <row r="5" spans="1:2" ht="15">
      <c r="A5" s="114" t="s">
        <v>220</v>
      </c>
      <c r="B5" s="78">
        <v>11</v>
      </c>
    </row>
    <row r="6" spans="1:2" ht="15">
      <c r="A6" s="114" t="s">
        <v>224</v>
      </c>
      <c r="B6" s="78">
        <v>10</v>
      </c>
    </row>
    <row r="7" spans="1:2" ht="15">
      <c r="A7" s="114" t="s">
        <v>242</v>
      </c>
      <c r="B7" s="78">
        <v>6</v>
      </c>
    </row>
    <row r="8" spans="1:2" ht="15">
      <c r="A8" s="114" t="s">
        <v>253</v>
      </c>
      <c r="B8" s="78">
        <v>3</v>
      </c>
    </row>
    <row r="9" spans="1:2" ht="15">
      <c r="A9" s="114" t="s">
        <v>229</v>
      </c>
      <c r="B9" s="78">
        <v>2</v>
      </c>
    </row>
    <row r="10" spans="1:2" ht="15">
      <c r="A10" s="114" t="s">
        <v>246</v>
      </c>
      <c r="B10" s="78">
        <v>2</v>
      </c>
    </row>
    <row r="11" spans="1:2" ht="15">
      <c r="A11" s="114" t="s">
        <v>226</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1902</v>
      </c>
      <c r="B25" t="s">
        <v>1901</v>
      </c>
    </row>
    <row r="26" spans="1:2" ht="15">
      <c r="A26" s="125" t="s">
        <v>1904</v>
      </c>
      <c r="B26" s="3"/>
    </row>
    <row r="27" spans="1:2" ht="15">
      <c r="A27" s="126" t="s">
        <v>1905</v>
      </c>
      <c r="B27" s="3"/>
    </row>
    <row r="28" spans="1:2" ht="15">
      <c r="A28" s="127" t="s">
        <v>1906</v>
      </c>
      <c r="B28" s="3"/>
    </row>
    <row r="29" spans="1:2" ht="15">
      <c r="A29" s="128" t="s">
        <v>1907</v>
      </c>
      <c r="B29" s="3">
        <v>1</v>
      </c>
    </row>
    <row r="30" spans="1:2" ht="15">
      <c r="A30" s="127" t="s">
        <v>1908</v>
      </c>
      <c r="B30" s="3"/>
    </row>
    <row r="31" spans="1:2" ht="15">
      <c r="A31" s="128" t="s">
        <v>1909</v>
      </c>
      <c r="B31" s="3">
        <v>1</v>
      </c>
    </row>
    <row r="32" spans="1:2" ht="15">
      <c r="A32" s="127" t="s">
        <v>1910</v>
      </c>
      <c r="B32" s="3"/>
    </row>
    <row r="33" spans="1:2" ht="15">
      <c r="A33" s="128" t="s">
        <v>1911</v>
      </c>
      <c r="B33" s="3">
        <v>1</v>
      </c>
    </row>
    <row r="34" spans="1:2" ht="15">
      <c r="A34" s="127" t="s">
        <v>1912</v>
      </c>
      <c r="B34" s="3"/>
    </row>
    <row r="35" spans="1:2" ht="15">
      <c r="A35" s="128" t="s">
        <v>1913</v>
      </c>
      <c r="B35" s="3">
        <v>1</v>
      </c>
    </row>
    <row r="36" spans="1:2" ht="15">
      <c r="A36" s="128" t="s">
        <v>1911</v>
      </c>
      <c r="B36" s="3">
        <v>1</v>
      </c>
    </row>
    <row r="37" spans="1:2" ht="15">
      <c r="A37" s="127" t="s">
        <v>1914</v>
      </c>
      <c r="B37" s="3"/>
    </row>
    <row r="38" spans="1:2" ht="15">
      <c r="A38" s="128" t="s">
        <v>1909</v>
      </c>
      <c r="B38" s="3">
        <v>1</v>
      </c>
    </row>
    <row r="39" spans="1:2" ht="15">
      <c r="A39" s="128" t="s">
        <v>1913</v>
      </c>
      <c r="B39" s="3">
        <v>1</v>
      </c>
    </row>
    <row r="40" spans="1:2" ht="15">
      <c r="A40" s="128" t="s">
        <v>1915</v>
      </c>
      <c r="B40" s="3">
        <v>1</v>
      </c>
    </row>
    <row r="41" spans="1:2" ht="15">
      <c r="A41" s="128" t="s">
        <v>1916</v>
      </c>
      <c r="B41" s="3">
        <v>1</v>
      </c>
    </row>
    <row r="42" spans="1:2" ht="15">
      <c r="A42" s="128" t="s">
        <v>1917</v>
      </c>
      <c r="B42" s="3">
        <v>1</v>
      </c>
    </row>
    <row r="43" spans="1:2" ht="15">
      <c r="A43" s="127" t="s">
        <v>1918</v>
      </c>
      <c r="B43" s="3"/>
    </row>
    <row r="44" spans="1:2" ht="15">
      <c r="A44" s="128" t="s">
        <v>1919</v>
      </c>
      <c r="B44" s="3">
        <v>2</v>
      </c>
    </row>
    <row r="45" spans="1:2" ht="15">
      <c r="A45" s="128" t="s">
        <v>1920</v>
      </c>
      <c r="B45" s="3">
        <v>1</v>
      </c>
    </row>
    <row r="46" spans="1:2" ht="15">
      <c r="A46" s="128" t="s">
        <v>1921</v>
      </c>
      <c r="B46" s="3">
        <v>1</v>
      </c>
    </row>
    <row r="47" spans="1:2" ht="15">
      <c r="A47" s="128" t="s">
        <v>1922</v>
      </c>
      <c r="B47" s="3">
        <v>1</v>
      </c>
    </row>
    <row r="48" spans="1:2" ht="15">
      <c r="A48" s="128" t="s">
        <v>1917</v>
      </c>
      <c r="B48" s="3">
        <v>1</v>
      </c>
    </row>
    <row r="49" spans="1:2" ht="15">
      <c r="A49" s="127" t="s">
        <v>1923</v>
      </c>
      <c r="B49" s="3"/>
    </row>
    <row r="50" spans="1:2" ht="15">
      <c r="A50" s="128" t="s">
        <v>1924</v>
      </c>
      <c r="B50" s="3">
        <v>1</v>
      </c>
    </row>
    <row r="51" spans="1:2" ht="15">
      <c r="A51" s="128" t="s">
        <v>1915</v>
      </c>
      <c r="B51" s="3">
        <v>1</v>
      </c>
    </row>
    <row r="52" spans="1:2" ht="15">
      <c r="A52" s="128" t="s">
        <v>1925</v>
      </c>
      <c r="B52" s="3">
        <v>1</v>
      </c>
    </row>
    <row r="53" spans="1:2" ht="15">
      <c r="A53" s="127" t="s">
        <v>1926</v>
      </c>
      <c r="B53" s="3"/>
    </row>
    <row r="54" spans="1:2" ht="15">
      <c r="A54" s="128" t="s">
        <v>1927</v>
      </c>
      <c r="B54" s="3">
        <v>2</v>
      </c>
    </row>
    <row r="55" spans="1:2" ht="15">
      <c r="A55" s="128" t="s">
        <v>1920</v>
      </c>
      <c r="B55" s="3">
        <v>1</v>
      </c>
    </row>
    <row r="56" spans="1:2" ht="15">
      <c r="A56" s="128" t="s">
        <v>1928</v>
      </c>
      <c r="B56" s="3">
        <v>1</v>
      </c>
    </row>
    <row r="57" spans="1:2" ht="15">
      <c r="A57" s="127" t="s">
        <v>1929</v>
      </c>
      <c r="B57" s="3"/>
    </row>
    <row r="58" spans="1:2" ht="15">
      <c r="A58" s="128" t="s">
        <v>1930</v>
      </c>
      <c r="B58" s="3">
        <v>1</v>
      </c>
    </row>
    <row r="59" spans="1:2" ht="15">
      <c r="A59" s="128" t="s">
        <v>1924</v>
      </c>
      <c r="B59" s="3">
        <v>2</v>
      </c>
    </row>
    <row r="60" spans="1:2" ht="15">
      <c r="A60" s="128" t="s">
        <v>1920</v>
      </c>
      <c r="B60" s="3">
        <v>1</v>
      </c>
    </row>
    <row r="61" spans="1:2" ht="15">
      <c r="A61" s="128" t="s">
        <v>1915</v>
      </c>
      <c r="B61" s="3">
        <v>1</v>
      </c>
    </row>
    <row r="62" spans="1:2" ht="15">
      <c r="A62" s="128" t="s">
        <v>1931</v>
      </c>
      <c r="B62" s="3">
        <v>1</v>
      </c>
    </row>
    <row r="63" spans="1:2" ht="15">
      <c r="A63" s="128" t="s">
        <v>1916</v>
      </c>
      <c r="B63" s="3">
        <v>1</v>
      </c>
    </row>
    <row r="64" spans="1:2" ht="15">
      <c r="A64" s="128" t="s">
        <v>1928</v>
      </c>
      <c r="B64" s="3">
        <v>1</v>
      </c>
    </row>
    <row r="65" spans="1:2" ht="15">
      <c r="A65" s="128" t="s">
        <v>1917</v>
      </c>
      <c r="B65" s="3">
        <v>1</v>
      </c>
    </row>
    <row r="66" spans="1:2" ht="15">
      <c r="A66" s="127" t="s">
        <v>1932</v>
      </c>
      <c r="B66" s="3"/>
    </row>
    <row r="67" spans="1:2" ht="15">
      <c r="A67" s="128" t="s">
        <v>1913</v>
      </c>
      <c r="B67" s="3">
        <v>2</v>
      </c>
    </row>
    <row r="68" spans="1:2" ht="15">
      <c r="A68" s="128" t="s">
        <v>1911</v>
      </c>
      <c r="B68" s="3">
        <v>1</v>
      </c>
    </row>
    <row r="69" spans="1:2" ht="15">
      <c r="A69" s="128" t="s">
        <v>1925</v>
      </c>
      <c r="B69" s="3">
        <v>1</v>
      </c>
    </row>
    <row r="70" spans="1:2" ht="15">
      <c r="A70" s="128" t="s">
        <v>1916</v>
      </c>
      <c r="B70" s="3">
        <v>3</v>
      </c>
    </row>
    <row r="71" spans="1:2" ht="15">
      <c r="A71" s="128" t="s">
        <v>1928</v>
      </c>
      <c r="B71" s="3">
        <v>1</v>
      </c>
    </row>
    <row r="72" spans="1:2" ht="15">
      <c r="A72" s="128" t="s">
        <v>1922</v>
      </c>
      <c r="B72" s="3">
        <v>1</v>
      </c>
    </row>
    <row r="73" spans="1:2" ht="15">
      <c r="A73" s="127" t="s">
        <v>1933</v>
      </c>
      <c r="B73" s="3"/>
    </row>
    <row r="74" spans="1:2" ht="15">
      <c r="A74" s="128" t="s">
        <v>1934</v>
      </c>
      <c r="B74" s="3">
        <v>1</v>
      </c>
    </row>
    <row r="75" spans="1:2" ht="15">
      <c r="A75" s="128" t="s">
        <v>1909</v>
      </c>
      <c r="B75" s="3">
        <v>1</v>
      </c>
    </row>
    <row r="76" spans="1:2" ht="15">
      <c r="A76" s="128" t="s">
        <v>1924</v>
      </c>
      <c r="B76" s="3">
        <v>1</v>
      </c>
    </row>
    <row r="77" spans="1:2" ht="15">
      <c r="A77" s="128" t="s">
        <v>1935</v>
      </c>
      <c r="B77" s="3">
        <v>1</v>
      </c>
    </row>
    <row r="78" spans="1:2" ht="15">
      <c r="A78" s="128" t="s">
        <v>1907</v>
      </c>
      <c r="B78" s="3">
        <v>1</v>
      </c>
    </row>
    <row r="79" spans="1:2" ht="15">
      <c r="A79" s="128" t="s">
        <v>1913</v>
      </c>
      <c r="B79" s="3">
        <v>2</v>
      </c>
    </row>
    <row r="80" spans="1:2" ht="15">
      <c r="A80" s="128" t="s">
        <v>1915</v>
      </c>
      <c r="B80" s="3">
        <v>1</v>
      </c>
    </row>
    <row r="81" spans="1:2" ht="15">
      <c r="A81" s="128" t="s">
        <v>1911</v>
      </c>
      <c r="B81" s="3">
        <v>1</v>
      </c>
    </row>
    <row r="82" spans="1:2" ht="15">
      <c r="A82" s="128" t="s">
        <v>1921</v>
      </c>
      <c r="B82" s="3">
        <v>3</v>
      </c>
    </row>
    <row r="83" spans="1:2" ht="15">
      <c r="A83" s="128" t="s">
        <v>1936</v>
      </c>
      <c r="B83" s="3">
        <v>2</v>
      </c>
    </row>
    <row r="84" spans="1:2" ht="15">
      <c r="A84" s="128" t="s">
        <v>1928</v>
      </c>
      <c r="B84" s="3">
        <v>1</v>
      </c>
    </row>
    <row r="85" spans="1:2" ht="15">
      <c r="A85" s="128" t="s">
        <v>1937</v>
      </c>
      <c r="B85" s="3">
        <v>1</v>
      </c>
    </row>
    <row r="86" spans="1:2" ht="15">
      <c r="A86" s="127" t="s">
        <v>1938</v>
      </c>
      <c r="B86" s="3"/>
    </row>
    <row r="87" spans="1:2" ht="15">
      <c r="A87" s="128" t="s">
        <v>1913</v>
      </c>
      <c r="B87" s="3">
        <v>1</v>
      </c>
    </row>
    <row r="88" spans="1:2" ht="15">
      <c r="A88" s="128" t="s">
        <v>1921</v>
      </c>
      <c r="B88" s="3">
        <v>2</v>
      </c>
    </row>
    <row r="89" spans="1:2" ht="15">
      <c r="A89" s="128" t="s">
        <v>1939</v>
      </c>
      <c r="B89" s="3">
        <v>1</v>
      </c>
    </row>
    <row r="90" spans="1:2" ht="15">
      <c r="A90" s="128" t="s">
        <v>1925</v>
      </c>
      <c r="B90" s="3">
        <v>1</v>
      </c>
    </row>
    <row r="91" spans="1:2" ht="15">
      <c r="A91" s="128" t="s">
        <v>1928</v>
      </c>
      <c r="B91" s="3">
        <v>1</v>
      </c>
    </row>
    <row r="92" spans="1:2" ht="15">
      <c r="A92" s="128" t="s">
        <v>1922</v>
      </c>
      <c r="B92" s="3">
        <v>1</v>
      </c>
    </row>
    <row r="93" spans="1:2" ht="15">
      <c r="A93" s="127" t="s">
        <v>1940</v>
      </c>
      <c r="B93" s="3"/>
    </row>
    <row r="94" spans="1:2" ht="15">
      <c r="A94" s="128" t="s">
        <v>1907</v>
      </c>
      <c r="B94" s="3">
        <v>1</v>
      </c>
    </row>
    <row r="95" spans="1:2" ht="15">
      <c r="A95" s="128" t="s">
        <v>1920</v>
      </c>
      <c r="B95" s="3">
        <v>1</v>
      </c>
    </row>
    <row r="96" spans="1:2" ht="15">
      <c r="A96" s="128" t="s">
        <v>1913</v>
      </c>
      <c r="B96" s="3">
        <v>1</v>
      </c>
    </row>
    <row r="97" spans="1:2" ht="15">
      <c r="A97" s="128" t="s">
        <v>1911</v>
      </c>
      <c r="B97" s="3">
        <v>1</v>
      </c>
    </row>
    <row r="98" spans="1:2" ht="15">
      <c r="A98" s="128" t="s">
        <v>1936</v>
      </c>
      <c r="B98" s="3">
        <v>1</v>
      </c>
    </row>
    <row r="99" spans="1:2" ht="15">
      <c r="A99" s="128" t="s">
        <v>1941</v>
      </c>
      <c r="B99" s="3">
        <v>1</v>
      </c>
    </row>
    <row r="100" spans="1:2" ht="15">
      <c r="A100" s="128" t="s">
        <v>1925</v>
      </c>
      <c r="B100" s="3">
        <v>1</v>
      </c>
    </row>
    <row r="101" spans="1:2" ht="15">
      <c r="A101" s="128" t="s">
        <v>1937</v>
      </c>
      <c r="B101" s="3">
        <v>1</v>
      </c>
    </row>
    <row r="102" spans="1:2" ht="15">
      <c r="A102" s="128" t="s">
        <v>1942</v>
      </c>
      <c r="B102" s="3">
        <v>1</v>
      </c>
    </row>
    <row r="103" spans="1:2" ht="15">
      <c r="A103" s="127" t="s">
        <v>1943</v>
      </c>
      <c r="B103" s="3"/>
    </row>
    <row r="104" spans="1:2" ht="15">
      <c r="A104" s="128" t="s">
        <v>1941</v>
      </c>
      <c r="B104" s="3">
        <v>1</v>
      </c>
    </row>
    <row r="105" spans="1:2" ht="15">
      <c r="A105" s="128" t="s">
        <v>1925</v>
      </c>
      <c r="B105" s="3">
        <v>1</v>
      </c>
    </row>
    <row r="106" spans="1:2" ht="15">
      <c r="A106" s="128" t="s">
        <v>1937</v>
      </c>
      <c r="B106" s="3">
        <v>1</v>
      </c>
    </row>
    <row r="107" spans="1:2" ht="15">
      <c r="A107" s="127" t="s">
        <v>1944</v>
      </c>
      <c r="B107" s="3"/>
    </row>
    <row r="108" spans="1:2" ht="15">
      <c r="A108" s="128" t="s">
        <v>1919</v>
      </c>
      <c r="B108" s="3">
        <v>1</v>
      </c>
    </row>
    <row r="109" spans="1:2" ht="15">
      <c r="A109" s="128" t="s">
        <v>1941</v>
      </c>
      <c r="B109" s="3">
        <v>1</v>
      </c>
    </row>
    <row r="110" spans="1:2" ht="15">
      <c r="A110" s="128" t="s">
        <v>1928</v>
      </c>
      <c r="B110" s="3">
        <v>1</v>
      </c>
    </row>
    <row r="111" spans="1:2" ht="15">
      <c r="A111" s="128" t="s">
        <v>1942</v>
      </c>
      <c r="B111" s="3">
        <v>1</v>
      </c>
    </row>
    <row r="112" spans="1:2" ht="15">
      <c r="A112" s="127" t="s">
        <v>1945</v>
      </c>
      <c r="B112" s="3"/>
    </row>
    <row r="113" spans="1:2" ht="15">
      <c r="A113" s="128" t="s">
        <v>1907</v>
      </c>
      <c r="B113" s="3">
        <v>1</v>
      </c>
    </row>
    <row r="114" spans="1:2" ht="15">
      <c r="A114" s="128" t="s">
        <v>1915</v>
      </c>
      <c r="B114" s="3">
        <v>1</v>
      </c>
    </row>
    <row r="115" spans="1:2" ht="15">
      <c r="A115" s="128" t="s">
        <v>1931</v>
      </c>
      <c r="B115" s="3">
        <v>1</v>
      </c>
    </row>
    <row r="116" spans="1:2" ht="15">
      <c r="A116" s="128" t="s">
        <v>1925</v>
      </c>
      <c r="B116" s="3">
        <v>1</v>
      </c>
    </row>
    <row r="117" spans="1:2" ht="15">
      <c r="A117" s="128" t="s">
        <v>1922</v>
      </c>
      <c r="B117" s="3">
        <v>1</v>
      </c>
    </row>
    <row r="118" spans="1:2" ht="15">
      <c r="A118" s="127" t="s">
        <v>1946</v>
      </c>
      <c r="B118" s="3"/>
    </row>
    <row r="119" spans="1:2" ht="15">
      <c r="A119" s="128" t="s">
        <v>1927</v>
      </c>
      <c r="B119" s="3">
        <v>1</v>
      </c>
    </row>
    <row r="120" spans="1:2" ht="15">
      <c r="A120" s="128" t="s">
        <v>1915</v>
      </c>
      <c r="B120" s="3">
        <v>1</v>
      </c>
    </row>
    <row r="121" spans="1:2" ht="15">
      <c r="A121" s="128" t="s">
        <v>1921</v>
      </c>
      <c r="B121" s="3">
        <v>1</v>
      </c>
    </row>
    <row r="122" spans="1:2" ht="15">
      <c r="A122" s="128" t="s">
        <v>1936</v>
      </c>
      <c r="B122" s="3">
        <v>1</v>
      </c>
    </row>
    <row r="123" spans="1:2" ht="15">
      <c r="A123" s="128" t="s">
        <v>1941</v>
      </c>
      <c r="B123" s="3">
        <v>2</v>
      </c>
    </row>
    <row r="124" spans="1:2" ht="15">
      <c r="A124" s="128" t="s">
        <v>1937</v>
      </c>
      <c r="B124" s="3">
        <v>3</v>
      </c>
    </row>
    <row r="125" spans="1:2" ht="15">
      <c r="A125" s="127" t="s">
        <v>1947</v>
      </c>
      <c r="B125" s="3"/>
    </row>
    <row r="126" spans="1:2" ht="15">
      <c r="A126" s="128" t="s">
        <v>1927</v>
      </c>
      <c r="B126" s="3">
        <v>1</v>
      </c>
    </row>
    <row r="127" spans="1:2" ht="15">
      <c r="A127" s="128" t="s">
        <v>1935</v>
      </c>
      <c r="B127" s="3">
        <v>2</v>
      </c>
    </row>
    <row r="128" spans="1:2" ht="15">
      <c r="A128" s="128" t="s">
        <v>1907</v>
      </c>
      <c r="B128" s="3">
        <v>1</v>
      </c>
    </row>
    <row r="129" spans="1:2" ht="15">
      <c r="A129" s="128" t="s">
        <v>1920</v>
      </c>
      <c r="B129" s="3">
        <v>1</v>
      </c>
    </row>
    <row r="130" spans="1:2" ht="15">
      <c r="A130" s="128" t="s">
        <v>1913</v>
      </c>
      <c r="B130" s="3">
        <v>1</v>
      </c>
    </row>
    <row r="131" spans="1:2" ht="15">
      <c r="A131" s="128" t="s">
        <v>1915</v>
      </c>
      <c r="B131" s="3">
        <v>1</v>
      </c>
    </row>
    <row r="132" spans="1:2" ht="15">
      <c r="A132" s="128" t="s">
        <v>1936</v>
      </c>
      <c r="B132" s="3">
        <v>1</v>
      </c>
    </row>
    <row r="133" spans="1:2" ht="15">
      <c r="A133" s="128" t="s">
        <v>1941</v>
      </c>
      <c r="B133" s="3">
        <v>1</v>
      </c>
    </row>
    <row r="134" spans="1:2" ht="15">
      <c r="A134" s="128" t="s">
        <v>1939</v>
      </c>
      <c r="B134" s="3">
        <v>2</v>
      </c>
    </row>
    <row r="135" spans="1:2" ht="15">
      <c r="A135" s="128" t="s">
        <v>1925</v>
      </c>
      <c r="B135" s="3">
        <v>2</v>
      </c>
    </row>
    <row r="136" spans="1:2" ht="15">
      <c r="A136" s="125" t="s">
        <v>1903</v>
      </c>
      <c r="B136" s="3">
        <v>107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774</v>
      </c>
      <c r="AE2" s="13" t="s">
        <v>775</v>
      </c>
      <c r="AF2" s="13" t="s">
        <v>776</v>
      </c>
      <c r="AG2" s="13" t="s">
        <v>777</v>
      </c>
      <c r="AH2" s="13" t="s">
        <v>778</v>
      </c>
      <c r="AI2" s="13" t="s">
        <v>779</v>
      </c>
      <c r="AJ2" s="13" t="s">
        <v>780</v>
      </c>
      <c r="AK2" s="13" t="s">
        <v>781</v>
      </c>
      <c r="AL2" s="13" t="s">
        <v>782</v>
      </c>
      <c r="AM2" s="13" t="s">
        <v>783</v>
      </c>
      <c r="AN2" s="13" t="s">
        <v>784</v>
      </c>
      <c r="AO2" s="13" t="s">
        <v>785</v>
      </c>
      <c r="AP2" s="13" t="s">
        <v>786</v>
      </c>
      <c r="AQ2" s="13" t="s">
        <v>787</v>
      </c>
      <c r="AR2" s="13" t="s">
        <v>788</v>
      </c>
      <c r="AS2" s="13" t="s">
        <v>192</v>
      </c>
      <c r="AT2" s="13" t="s">
        <v>789</v>
      </c>
      <c r="AU2" s="13" t="s">
        <v>790</v>
      </c>
      <c r="AV2" s="13" t="s">
        <v>791</v>
      </c>
      <c r="AW2" s="13" t="s">
        <v>792</v>
      </c>
      <c r="AX2" s="13" t="s">
        <v>793</v>
      </c>
      <c r="AY2" s="13" t="s">
        <v>794</v>
      </c>
      <c r="AZ2" s="13" t="s">
        <v>1222</v>
      </c>
      <c r="BA2" s="115" t="s">
        <v>1594</v>
      </c>
      <c r="BB2" s="115" t="s">
        <v>1600</v>
      </c>
      <c r="BC2" s="115" t="s">
        <v>1601</v>
      </c>
      <c r="BD2" s="115" t="s">
        <v>1603</v>
      </c>
      <c r="BE2" s="115" t="s">
        <v>1604</v>
      </c>
      <c r="BF2" s="115" t="s">
        <v>1610</v>
      </c>
      <c r="BG2" s="115" t="s">
        <v>1617</v>
      </c>
      <c r="BH2" s="115" t="s">
        <v>1649</v>
      </c>
      <c r="BI2" s="115" t="s">
        <v>1658</v>
      </c>
      <c r="BJ2" s="115" t="s">
        <v>1686</v>
      </c>
      <c r="BK2" s="115" t="s">
        <v>1869</v>
      </c>
      <c r="BL2" s="115" t="s">
        <v>1870</v>
      </c>
      <c r="BM2" s="115" t="s">
        <v>1871</v>
      </c>
      <c r="BN2" s="115" t="s">
        <v>1872</v>
      </c>
      <c r="BO2" s="115" t="s">
        <v>1873</v>
      </c>
      <c r="BP2" s="115" t="s">
        <v>1874</v>
      </c>
      <c r="BQ2" s="115" t="s">
        <v>1875</v>
      </c>
      <c r="BR2" s="115" t="s">
        <v>1876</v>
      </c>
      <c r="BS2" s="115" t="s">
        <v>1878</v>
      </c>
      <c r="BT2" s="3"/>
      <c r="BU2" s="3"/>
    </row>
    <row r="3" spans="1:73" ht="15" customHeight="1">
      <c r="A3" s="64" t="s">
        <v>212</v>
      </c>
      <c r="B3" s="65"/>
      <c r="C3" s="65" t="s">
        <v>64</v>
      </c>
      <c r="D3" s="66">
        <v>217.95980882516395</v>
      </c>
      <c r="E3" s="68"/>
      <c r="F3" s="100" t="s">
        <v>1031</v>
      </c>
      <c r="G3" s="65"/>
      <c r="H3" s="69" t="s">
        <v>212</v>
      </c>
      <c r="I3" s="70"/>
      <c r="J3" s="70"/>
      <c r="K3" s="69" t="s">
        <v>1107</v>
      </c>
      <c r="L3" s="73">
        <v>1</v>
      </c>
      <c r="M3" s="74">
        <v>5555</v>
      </c>
      <c r="N3" s="74">
        <v>3731.979736328125</v>
      </c>
      <c r="O3" s="75"/>
      <c r="P3" s="76"/>
      <c r="Q3" s="76"/>
      <c r="R3" s="48"/>
      <c r="S3" s="48">
        <v>1</v>
      </c>
      <c r="T3" s="48">
        <v>1</v>
      </c>
      <c r="U3" s="49">
        <v>0</v>
      </c>
      <c r="V3" s="49">
        <v>0</v>
      </c>
      <c r="W3" s="49">
        <v>0</v>
      </c>
      <c r="X3" s="49">
        <v>0.99999</v>
      </c>
      <c r="Y3" s="49">
        <v>0</v>
      </c>
      <c r="Z3" s="49" t="s">
        <v>1225</v>
      </c>
      <c r="AA3" s="71">
        <v>3</v>
      </c>
      <c r="AB3" s="71"/>
      <c r="AC3" s="72"/>
      <c r="AD3" s="78" t="s">
        <v>795</v>
      </c>
      <c r="AE3" s="78">
        <v>1412</v>
      </c>
      <c r="AF3" s="78">
        <v>3021</v>
      </c>
      <c r="AG3" s="78">
        <v>11230</v>
      </c>
      <c r="AH3" s="78">
        <v>3144</v>
      </c>
      <c r="AI3" s="78"/>
      <c r="AJ3" s="78" t="s">
        <v>847</v>
      </c>
      <c r="AK3" s="78" t="s">
        <v>897</v>
      </c>
      <c r="AL3" s="83" t="s">
        <v>936</v>
      </c>
      <c r="AM3" s="78"/>
      <c r="AN3" s="80">
        <v>41261.71196759259</v>
      </c>
      <c r="AO3" s="83" t="s">
        <v>980</v>
      </c>
      <c r="AP3" s="78" t="b">
        <v>0</v>
      </c>
      <c r="AQ3" s="78" t="b">
        <v>0</v>
      </c>
      <c r="AR3" s="78" t="b">
        <v>1</v>
      </c>
      <c r="AS3" s="78"/>
      <c r="AT3" s="78">
        <v>87</v>
      </c>
      <c r="AU3" s="83" t="s">
        <v>1021</v>
      </c>
      <c r="AV3" s="78" t="b">
        <v>0</v>
      </c>
      <c r="AW3" s="78" t="s">
        <v>1052</v>
      </c>
      <c r="AX3" s="83" t="s">
        <v>1053</v>
      </c>
      <c r="AY3" s="78" t="s">
        <v>66</v>
      </c>
      <c r="AZ3" s="78" t="str">
        <f>REPLACE(INDEX(GroupVertices[Group],MATCH(Vertices[[#This Row],[Vertex]],GroupVertices[Vertex],0)),1,1,"")</f>
        <v>6</v>
      </c>
      <c r="BA3" s="48" t="s">
        <v>366</v>
      </c>
      <c r="BB3" s="48" t="s">
        <v>366</v>
      </c>
      <c r="BC3" s="48" t="s">
        <v>439</v>
      </c>
      <c r="BD3" s="48" t="s">
        <v>439</v>
      </c>
      <c r="BE3" s="48" t="s">
        <v>453</v>
      </c>
      <c r="BF3" s="48" t="s">
        <v>453</v>
      </c>
      <c r="BG3" s="116" t="s">
        <v>1618</v>
      </c>
      <c r="BH3" s="116" t="s">
        <v>1618</v>
      </c>
      <c r="BI3" s="116" t="s">
        <v>1659</v>
      </c>
      <c r="BJ3" s="116" t="s">
        <v>1659</v>
      </c>
      <c r="BK3" s="116">
        <v>3</v>
      </c>
      <c r="BL3" s="120">
        <v>9.67741935483871</v>
      </c>
      <c r="BM3" s="116">
        <v>0</v>
      </c>
      <c r="BN3" s="120">
        <v>0</v>
      </c>
      <c r="BO3" s="116">
        <v>0</v>
      </c>
      <c r="BP3" s="120">
        <v>0</v>
      </c>
      <c r="BQ3" s="116">
        <v>28</v>
      </c>
      <c r="BR3" s="120">
        <v>90.3225806451613</v>
      </c>
      <c r="BS3" s="116">
        <v>31</v>
      </c>
      <c r="BT3" s="3"/>
      <c r="BU3" s="3"/>
    </row>
    <row r="4" spans="1:76" ht="15">
      <c r="A4" s="64" t="s">
        <v>213</v>
      </c>
      <c r="B4" s="65"/>
      <c r="C4" s="65" t="s">
        <v>64</v>
      </c>
      <c r="D4" s="66">
        <v>1000</v>
      </c>
      <c r="E4" s="68"/>
      <c r="F4" s="100" t="s">
        <v>504</v>
      </c>
      <c r="G4" s="65"/>
      <c r="H4" s="69" t="s">
        <v>213</v>
      </c>
      <c r="I4" s="70"/>
      <c r="J4" s="70"/>
      <c r="K4" s="69" t="s">
        <v>1108</v>
      </c>
      <c r="L4" s="73">
        <v>1</v>
      </c>
      <c r="M4" s="74">
        <v>6464.5908203125</v>
      </c>
      <c r="N4" s="74">
        <v>3731.979736328125</v>
      </c>
      <c r="O4" s="75"/>
      <c r="P4" s="76"/>
      <c r="Q4" s="76"/>
      <c r="R4" s="86"/>
      <c r="S4" s="48">
        <v>1</v>
      </c>
      <c r="T4" s="48">
        <v>1</v>
      </c>
      <c r="U4" s="49">
        <v>0</v>
      </c>
      <c r="V4" s="49">
        <v>0</v>
      </c>
      <c r="W4" s="49">
        <v>0</v>
      </c>
      <c r="X4" s="49">
        <v>0.99999</v>
      </c>
      <c r="Y4" s="49">
        <v>0</v>
      </c>
      <c r="Z4" s="49" t="s">
        <v>1225</v>
      </c>
      <c r="AA4" s="71">
        <v>4</v>
      </c>
      <c r="AB4" s="71"/>
      <c r="AC4" s="72"/>
      <c r="AD4" s="78" t="s">
        <v>796</v>
      </c>
      <c r="AE4" s="78">
        <v>599</v>
      </c>
      <c r="AF4" s="78">
        <v>180452</v>
      </c>
      <c r="AG4" s="78">
        <v>34629</v>
      </c>
      <c r="AH4" s="78">
        <v>25977</v>
      </c>
      <c r="AI4" s="78"/>
      <c r="AJ4" s="78" t="s">
        <v>848</v>
      </c>
      <c r="AK4" s="78" t="s">
        <v>898</v>
      </c>
      <c r="AL4" s="83" t="s">
        <v>937</v>
      </c>
      <c r="AM4" s="78"/>
      <c r="AN4" s="80">
        <v>41102.583287037036</v>
      </c>
      <c r="AO4" s="83" t="s">
        <v>981</v>
      </c>
      <c r="AP4" s="78" t="b">
        <v>0</v>
      </c>
      <c r="AQ4" s="78" t="b">
        <v>0</v>
      </c>
      <c r="AR4" s="78" t="b">
        <v>1</v>
      </c>
      <c r="AS4" s="78"/>
      <c r="AT4" s="78">
        <v>1921</v>
      </c>
      <c r="AU4" s="83" t="s">
        <v>1021</v>
      </c>
      <c r="AV4" s="78" t="b">
        <v>1</v>
      </c>
      <c r="AW4" s="78" t="s">
        <v>1052</v>
      </c>
      <c r="AX4" s="83" t="s">
        <v>1054</v>
      </c>
      <c r="AY4" s="78" t="s">
        <v>66</v>
      </c>
      <c r="AZ4" s="78" t="str">
        <f>REPLACE(INDEX(GroupVertices[Group],MATCH(Vertices[[#This Row],[Vertex]],GroupVertices[Vertex],0)),1,1,"")</f>
        <v>6</v>
      </c>
      <c r="BA4" s="48" t="s">
        <v>367</v>
      </c>
      <c r="BB4" s="48" t="s">
        <v>367</v>
      </c>
      <c r="BC4" s="48" t="s">
        <v>440</v>
      </c>
      <c r="BD4" s="48" t="s">
        <v>440</v>
      </c>
      <c r="BE4" s="48" t="s">
        <v>454</v>
      </c>
      <c r="BF4" s="48" t="s">
        <v>454</v>
      </c>
      <c r="BG4" s="116" t="s">
        <v>1619</v>
      </c>
      <c r="BH4" s="116" t="s">
        <v>1619</v>
      </c>
      <c r="BI4" s="116" t="s">
        <v>1660</v>
      </c>
      <c r="BJ4" s="116" t="s">
        <v>1660</v>
      </c>
      <c r="BK4" s="116">
        <v>2</v>
      </c>
      <c r="BL4" s="120">
        <v>4.3478260869565215</v>
      </c>
      <c r="BM4" s="116">
        <v>0</v>
      </c>
      <c r="BN4" s="120">
        <v>0</v>
      </c>
      <c r="BO4" s="116">
        <v>0</v>
      </c>
      <c r="BP4" s="120">
        <v>0</v>
      </c>
      <c r="BQ4" s="116">
        <v>44</v>
      </c>
      <c r="BR4" s="120">
        <v>95.65217391304348</v>
      </c>
      <c r="BS4" s="116">
        <v>46</v>
      </c>
      <c r="BT4" s="2"/>
      <c r="BU4" s="3"/>
      <c r="BV4" s="3"/>
      <c r="BW4" s="3"/>
      <c r="BX4" s="3"/>
    </row>
    <row r="5" spans="1:76" ht="15">
      <c r="A5" s="64" t="s">
        <v>214</v>
      </c>
      <c r="B5" s="65"/>
      <c r="C5" s="65" t="s">
        <v>64</v>
      </c>
      <c r="D5" s="66">
        <v>169.2650883627876</v>
      </c>
      <c r="E5" s="68"/>
      <c r="F5" s="100" t="s">
        <v>505</v>
      </c>
      <c r="G5" s="65"/>
      <c r="H5" s="69" t="s">
        <v>214</v>
      </c>
      <c r="I5" s="70"/>
      <c r="J5" s="70"/>
      <c r="K5" s="69" t="s">
        <v>1109</v>
      </c>
      <c r="L5" s="73">
        <v>1</v>
      </c>
      <c r="M5" s="74">
        <v>7354.68994140625</v>
      </c>
      <c r="N5" s="74">
        <v>8483.63671875</v>
      </c>
      <c r="O5" s="75"/>
      <c r="P5" s="76"/>
      <c r="Q5" s="76"/>
      <c r="R5" s="86"/>
      <c r="S5" s="48">
        <v>0</v>
      </c>
      <c r="T5" s="48">
        <v>1</v>
      </c>
      <c r="U5" s="49">
        <v>0</v>
      </c>
      <c r="V5" s="49">
        <v>0.142857</v>
      </c>
      <c r="W5" s="49">
        <v>0</v>
      </c>
      <c r="X5" s="49">
        <v>0.595233</v>
      </c>
      <c r="Y5" s="49">
        <v>0</v>
      </c>
      <c r="Z5" s="49">
        <v>0</v>
      </c>
      <c r="AA5" s="71">
        <v>5</v>
      </c>
      <c r="AB5" s="71"/>
      <c r="AC5" s="72"/>
      <c r="AD5" s="78" t="s">
        <v>797</v>
      </c>
      <c r="AE5" s="78">
        <v>2145</v>
      </c>
      <c r="AF5" s="78">
        <v>407</v>
      </c>
      <c r="AG5" s="78">
        <v>718</v>
      </c>
      <c r="AH5" s="78">
        <v>285</v>
      </c>
      <c r="AI5" s="78"/>
      <c r="AJ5" s="78" t="s">
        <v>849</v>
      </c>
      <c r="AK5" s="78" t="s">
        <v>899</v>
      </c>
      <c r="AL5" s="78"/>
      <c r="AM5" s="78"/>
      <c r="AN5" s="80">
        <v>43006.3440625</v>
      </c>
      <c r="AO5" s="83" t="s">
        <v>982</v>
      </c>
      <c r="AP5" s="78" t="b">
        <v>1</v>
      </c>
      <c r="AQ5" s="78" t="b">
        <v>0</v>
      </c>
      <c r="AR5" s="78" t="b">
        <v>1</v>
      </c>
      <c r="AS5" s="78"/>
      <c r="AT5" s="78">
        <v>3</v>
      </c>
      <c r="AU5" s="78"/>
      <c r="AV5" s="78" t="b">
        <v>0</v>
      </c>
      <c r="AW5" s="78" t="s">
        <v>1052</v>
      </c>
      <c r="AX5" s="83" t="s">
        <v>1055</v>
      </c>
      <c r="AY5" s="78" t="s">
        <v>66</v>
      </c>
      <c r="AZ5" s="78" t="str">
        <f>REPLACE(INDEX(GroupVertices[Group],MATCH(Vertices[[#This Row],[Vertex]],GroupVertices[Vertex],0)),1,1,"")</f>
        <v>5</v>
      </c>
      <c r="BA5" s="48"/>
      <c r="BB5" s="48"/>
      <c r="BC5" s="48"/>
      <c r="BD5" s="48"/>
      <c r="BE5" s="48"/>
      <c r="BF5" s="48"/>
      <c r="BG5" s="116" t="s">
        <v>1620</v>
      </c>
      <c r="BH5" s="116" t="s">
        <v>1620</v>
      </c>
      <c r="BI5" s="116" t="s">
        <v>1661</v>
      </c>
      <c r="BJ5" s="116" t="s">
        <v>1661</v>
      </c>
      <c r="BK5" s="116">
        <v>1</v>
      </c>
      <c r="BL5" s="120">
        <v>4.761904761904762</v>
      </c>
      <c r="BM5" s="116">
        <v>0</v>
      </c>
      <c r="BN5" s="120">
        <v>0</v>
      </c>
      <c r="BO5" s="116">
        <v>0</v>
      </c>
      <c r="BP5" s="120">
        <v>0</v>
      </c>
      <c r="BQ5" s="116">
        <v>20</v>
      </c>
      <c r="BR5" s="120">
        <v>95.23809523809524</v>
      </c>
      <c r="BS5" s="116">
        <v>21</v>
      </c>
      <c r="BT5" s="2"/>
      <c r="BU5" s="3"/>
      <c r="BV5" s="3"/>
      <c r="BW5" s="3"/>
      <c r="BX5" s="3"/>
    </row>
    <row r="6" spans="1:76" ht="15">
      <c r="A6" s="64" t="s">
        <v>235</v>
      </c>
      <c r="B6" s="65"/>
      <c r="C6" s="65" t="s">
        <v>64</v>
      </c>
      <c r="D6" s="66">
        <v>284.37016783372235</v>
      </c>
      <c r="E6" s="68"/>
      <c r="F6" s="100" t="s">
        <v>1032</v>
      </c>
      <c r="G6" s="65"/>
      <c r="H6" s="69" t="s">
        <v>235</v>
      </c>
      <c r="I6" s="70"/>
      <c r="J6" s="70"/>
      <c r="K6" s="69" t="s">
        <v>1110</v>
      </c>
      <c r="L6" s="73">
        <v>770.0769230769231</v>
      </c>
      <c r="M6" s="74">
        <v>6227.44775390625</v>
      </c>
      <c r="N6" s="74">
        <v>8034.49072265625</v>
      </c>
      <c r="O6" s="75"/>
      <c r="P6" s="76"/>
      <c r="Q6" s="76"/>
      <c r="R6" s="86"/>
      <c r="S6" s="48">
        <v>5</v>
      </c>
      <c r="T6" s="48">
        <v>1</v>
      </c>
      <c r="U6" s="49">
        <v>12</v>
      </c>
      <c r="V6" s="49">
        <v>0.25</v>
      </c>
      <c r="W6" s="49">
        <v>0</v>
      </c>
      <c r="X6" s="49">
        <v>2.619021</v>
      </c>
      <c r="Y6" s="49">
        <v>0</v>
      </c>
      <c r="Z6" s="49">
        <v>0</v>
      </c>
      <c r="AA6" s="71">
        <v>6</v>
      </c>
      <c r="AB6" s="71"/>
      <c r="AC6" s="72"/>
      <c r="AD6" s="78" t="s">
        <v>798</v>
      </c>
      <c r="AE6" s="78">
        <v>1420</v>
      </c>
      <c r="AF6" s="78">
        <v>6586</v>
      </c>
      <c r="AG6" s="78">
        <v>8300</v>
      </c>
      <c r="AH6" s="78">
        <v>2458</v>
      </c>
      <c r="AI6" s="78"/>
      <c r="AJ6" s="78" t="s">
        <v>850</v>
      </c>
      <c r="AK6" s="78" t="s">
        <v>900</v>
      </c>
      <c r="AL6" s="83" t="s">
        <v>938</v>
      </c>
      <c r="AM6" s="78"/>
      <c r="AN6" s="80">
        <v>39542.6421412037</v>
      </c>
      <c r="AO6" s="83" t="s">
        <v>983</v>
      </c>
      <c r="AP6" s="78" t="b">
        <v>0</v>
      </c>
      <c r="AQ6" s="78" t="b">
        <v>0</v>
      </c>
      <c r="AR6" s="78" t="b">
        <v>1</v>
      </c>
      <c r="AS6" s="78"/>
      <c r="AT6" s="78">
        <v>343</v>
      </c>
      <c r="AU6" s="83" t="s">
        <v>1021</v>
      </c>
      <c r="AV6" s="78" t="b">
        <v>0</v>
      </c>
      <c r="AW6" s="78" t="s">
        <v>1052</v>
      </c>
      <c r="AX6" s="83" t="s">
        <v>1056</v>
      </c>
      <c r="AY6" s="78" t="s">
        <v>66</v>
      </c>
      <c r="AZ6" s="78" t="str">
        <f>REPLACE(INDEX(GroupVertices[Group],MATCH(Vertices[[#This Row],[Vertex]],GroupVertices[Vertex],0)),1,1,"")</f>
        <v>5</v>
      </c>
      <c r="BA6" s="48" t="s">
        <v>1595</v>
      </c>
      <c r="BB6" s="48" t="s">
        <v>1595</v>
      </c>
      <c r="BC6" s="48" t="s">
        <v>449</v>
      </c>
      <c r="BD6" s="48" t="s">
        <v>449</v>
      </c>
      <c r="BE6" s="48" t="s">
        <v>1605</v>
      </c>
      <c r="BF6" s="48" t="s">
        <v>1611</v>
      </c>
      <c r="BG6" s="116" t="s">
        <v>1621</v>
      </c>
      <c r="BH6" s="116" t="s">
        <v>1650</v>
      </c>
      <c r="BI6" s="116" t="s">
        <v>1662</v>
      </c>
      <c r="BJ6" s="116" t="s">
        <v>1687</v>
      </c>
      <c r="BK6" s="116">
        <v>5</v>
      </c>
      <c r="BL6" s="120">
        <v>5.05050505050505</v>
      </c>
      <c r="BM6" s="116">
        <v>0</v>
      </c>
      <c r="BN6" s="120">
        <v>0</v>
      </c>
      <c r="BO6" s="116">
        <v>0</v>
      </c>
      <c r="BP6" s="120">
        <v>0</v>
      </c>
      <c r="BQ6" s="116">
        <v>94</v>
      </c>
      <c r="BR6" s="120">
        <v>94.94949494949495</v>
      </c>
      <c r="BS6" s="116">
        <v>99</v>
      </c>
      <c r="BT6" s="2"/>
      <c r="BU6" s="3"/>
      <c r="BV6" s="3"/>
      <c r="BW6" s="3"/>
      <c r="BX6" s="3"/>
    </row>
    <row r="7" spans="1:76" ht="15">
      <c r="A7" s="64" t="s">
        <v>215</v>
      </c>
      <c r="B7" s="65"/>
      <c r="C7" s="65" t="s">
        <v>64</v>
      </c>
      <c r="D7" s="66">
        <v>176.95863065466267</v>
      </c>
      <c r="E7" s="68"/>
      <c r="F7" s="100" t="s">
        <v>506</v>
      </c>
      <c r="G7" s="65"/>
      <c r="H7" s="69" t="s">
        <v>215</v>
      </c>
      <c r="I7" s="70"/>
      <c r="J7" s="70"/>
      <c r="K7" s="69" t="s">
        <v>1111</v>
      </c>
      <c r="L7" s="73">
        <v>1</v>
      </c>
      <c r="M7" s="74">
        <v>668.1322021484375</v>
      </c>
      <c r="N7" s="74">
        <v>8495.787109375</v>
      </c>
      <c r="O7" s="75"/>
      <c r="P7" s="76"/>
      <c r="Q7" s="76"/>
      <c r="R7" s="86"/>
      <c r="S7" s="48">
        <v>0</v>
      </c>
      <c r="T7" s="48">
        <v>1</v>
      </c>
      <c r="U7" s="49">
        <v>0</v>
      </c>
      <c r="V7" s="49">
        <v>0.04</v>
      </c>
      <c r="W7" s="49">
        <v>0.058343</v>
      </c>
      <c r="X7" s="49">
        <v>0.558877</v>
      </c>
      <c r="Y7" s="49">
        <v>0</v>
      </c>
      <c r="Z7" s="49">
        <v>0</v>
      </c>
      <c r="AA7" s="71">
        <v>7</v>
      </c>
      <c r="AB7" s="71"/>
      <c r="AC7" s="72"/>
      <c r="AD7" s="78" t="s">
        <v>760</v>
      </c>
      <c r="AE7" s="78">
        <v>40</v>
      </c>
      <c r="AF7" s="78">
        <v>820</v>
      </c>
      <c r="AG7" s="78">
        <v>30986</v>
      </c>
      <c r="AH7" s="78">
        <v>1</v>
      </c>
      <c r="AI7" s="78"/>
      <c r="AJ7" s="78" t="s">
        <v>851</v>
      </c>
      <c r="AK7" s="78"/>
      <c r="AL7" s="78"/>
      <c r="AM7" s="78"/>
      <c r="AN7" s="80">
        <v>43422.75475694444</v>
      </c>
      <c r="AO7" s="78"/>
      <c r="AP7" s="78" t="b">
        <v>1</v>
      </c>
      <c r="AQ7" s="78" t="b">
        <v>0</v>
      </c>
      <c r="AR7" s="78" t="b">
        <v>0</v>
      </c>
      <c r="AS7" s="78"/>
      <c r="AT7" s="78">
        <v>25</v>
      </c>
      <c r="AU7" s="78"/>
      <c r="AV7" s="78" t="b">
        <v>0</v>
      </c>
      <c r="AW7" s="78" t="s">
        <v>1052</v>
      </c>
      <c r="AX7" s="83" t="s">
        <v>1057</v>
      </c>
      <c r="AY7" s="78" t="s">
        <v>66</v>
      </c>
      <c r="AZ7" s="78" t="str">
        <f>REPLACE(INDEX(GroupVertices[Group],MATCH(Vertices[[#This Row],[Vertex]],GroupVertices[Vertex],0)),1,1,"")</f>
        <v>1</v>
      </c>
      <c r="BA7" s="48" t="s">
        <v>368</v>
      </c>
      <c r="BB7" s="48" t="s">
        <v>368</v>
      </c>
      <c r="BC7" s="48" t="s">
        <v>441</v>
      </c>
      <c r="BD7" s="48" t="s">
        <v>441</v>
      </c>
      <c r="BE7" s="48" t="s">
        <v>455</v>
      </c>
      <c r="BF7" s="48" t="s">
        <v>455</v>
      </c>
      <c r="BG7" s="116" t="s">
        <v>1622</v>
      </c>
      <c r="BH7" s="116" t="s">
        <v>1622</v>
      </c>
      <c r="BI7" s="116" t="s">
        <v>1663</v>
      </c>
      <c r="BJ7" s="116" t="s">
        <v>1663</v>
      </c>
      <c r="BK7" s="116">
        <v>1</v>
      </c>
      <c r="BL7" s="120">
        <v>8.333333333333334</v>
      </c>
      <c r="BM7" s="116">
        <v>0</v>
      </c>
      <c r="BN7" s="120">
        <v>0</v>
      </c>
      <c r="BO7" s="116">
        <v>0</v>
      </c>
      <c r="BP7" s="120">
        <v>0</v>
      </c>
      <c r="BQ7" s="116">
        <v>11</v>
      </c>
      <c r="BR7" s="120">
        <v>91.66666666666667</v>
      </c>
      <c r="BS7" s="116">
        <v>12</v>
      </c>
      <c r="BT7" s="2"/>
      <c r="BU7" s="3"/>
      <c r="BV7" s="3"/>
      <c r="BW7" s="3"/>
      <c r="BX7" s="3"/>
    </row>
    <row r="8" spans="1:76" ht="15">
      <c r="A8" s="64" t="s">
        <v>248</v>
      </c>
      <c r="B8" s="65"/>
      <c r="C8" s="65" t="s">
        <v>64</v>
      </c>
      <c r="D8" s="66">
        <v>166.07962654218073</v>
      </c>
      <c r="E8" s="68"/>
      <c r="F8" s="100" t="s">
        <v>534</v>
      </c>
      <c r="G8" s="65"/>
      <c r="H8" s="69" t="s">
        <v>248</v>
      </c>
      <c r="I8" s="70"/>
      <c r="J8" s="70"/>
      <c r="K8" s="69" t="s">
        <v>1112</v>
      </c>
      <c r="L8" s="73">
        <v>9999</v>
      </c>
      <c r="M8" s="74">
        <v>1410.545654296875</v>
      </c>
      <c r="N8" s="74">
        <v>4772.2431640625</v>
      </c>
      <c r="O8" s="75"/>
      <c r="P8" s="76"/>
      <c r="Q8" s="76"/>
      <c r="R8" s="86"/>
      <c r="S8" s="48">
        <v>6</v>
      </c>
      <c r="T8" s="48">
        <v>10</v>
      </c>
      <c r="U8" s="49">
        <v>156</v>
      </c>
      <c r="V8" s="49">
        <v>0.076923</v>
      </c>
      <c r="W8" s="49">
        <v>0.241543</v>
      </c>
      <c r="X8" s="49">
        <v>6.734461</v>
      </c>
      <c r="Y8" s="49">
        <v>0</v>
      </c>
      <c r="Z8" s="49">
        <v>0.07692307692307693</v>
      </c>
      <c r="AA8" s="71">
        <v>8</v>
      </c>
      <c r="AB8" s="71"/>
      <c r="AC8" s="72"/>
      <c r="AD8" s="78" t="s">
        <v>799</v>
      </c>
      <c r="AE8" s="78">
        <v>0</v>
      </c>
      <c r="AF8" s="78">
        <v>236</v>
      </c>
      <c r="AG8" s="78">
        <v>24823</v>
      </c>
      <c r="AH8" s="78">
        <v>0</v>
      </c>
      <c r="AI8" s="78"/>
      <c r="AJ8" s="78"/>
      <c r="AK8" s="78"/>
      <c r="AL8" s="78"/>
      <c r="AM8" s="78"/>
      <c r="AN8" s="80">
        <v>42474.82482638889</v>
      </c>
      <c r="AO8" s="78"/>
      <c r="AP8" s="78" t="b">
        <v>1</v>
      </c>
      <c r="AQ8" s="78" t="b">
        <v>0</v>
      </c>
      <c r="AR8" s="78" t="b">
        <v>0</v>
      </c>
      <c r="AS8" s="78"/>
      <c r="AT8" s="78">
        <v>67</v>
      </c>
      <c r="AU8" s="78"/>
      <c r="AV8" s="78" t="b">
        <v>0</v>
      </c>
      <c r="AW8" s="78" t="s">
        <v>1052</v>
      </c>
      <c r="AX8" s="83" t="s">
        <v>1058</v>
      </c>
      <c r="AY8" s="78" t="s">
        <v>66</v>
      </c>
      <c r="AZ8" s="78" t="str">
        <f>REPLACE(INDEX(GroupVertices[Group],MATCH(Vertices[[#This Row],[Vertex]],GroupVertices[Vertex],0)),1,1,"")</f>
        <v>1</v>
      </c>
      <c r="BA8" s="48" t="s">
        <v>1596</v>
      </c>
      <c r="BB8" s="48" t="s">
        <v>1596</v>
      </c>
      <c r="BC8" s="48" t="s">
        <v>441</v>
      </c>
      <c r="BD8" s="48" t="s">
        <v>441</v>
      </c>
      <c r="BE8" s="48" t="s">
        <v>1606</v>
      </c>
      <c r="BF8" s="48" t="s">
        <v>1612</v>
      </c>
      <c r="BG8" s="116" t="s">
        <v>1623</v>
      </c>
      <c r="BH8" s="116" t="s">
        <v>1651</v>
      </c>
      <c r="BI8" s="116" t="s">
        <v>1664</v>
      </c>
      <c r="BJ8" s="116" t="s">
        <v>1688</v>
      </c>
      <c r="BK8" s="116">
        <v>35</v>
      </c>
      <c r="BL8" s="120">
        <v>6.903353057199211</v>
      </c>
      <c r="BM8" s="116">
        <v>1</v>
      </c>
      <c r="BN8" s="120">
        <v>0.19723865877712032</v>
      </c>
      <c r="BO8" s="116">
        <v>0</v>
      </c>
      <c r="BP8" s="120">
        <v>0</v>
      </c>
      <c r="BQ8" s="116">
        <v>471</v>
      </c>
      <c r="BR8" s="120">
        <v>92.89940828402366</v>
      </c>
      <c r="BS8" s="116">
        <v>507</v>
      </c>
      <c r="BT8" s="2"/>
      <c r="BU8" s="3"/>
      <c r="BV8" s="3"/>
      <c r="BW8" s="3"/>
      <c r="BX8" s="3"/>
    </row>
    <row r="9" spans="1:76" ht="15">
      <c r="A9" s="64" t="s">
        <v>216</v>
      </c>
      <c r="B9" s="65"/>
      <c r="C9" s="65" t="s">
        <v>64</v>
      </c>
      <c r="D9" s="66">
        <v>165.33448927420253</v>
      </c>
      <c r="E9" s="68"/>
      <c r="F9" s="100" t="s">
        <v>507</v>
      </c>
      <c r="G9" s="65"/>
      <c r="H9" s="69" t="s">
        <v>216</v>
      </c>
      <c r="I9" s="70"/>
      <c r="J9" s="70"/>
      <c r="K9" s="69" t="s">
        <v>1113</v>
      </c>
      <c r="L9" s="73">
        <v>1</v>
      </c>
      <c r="M9" s="74">
        <v>2528.93017578125</v>
      </c>
      <c r="N9" s="74">
        <v>6232.3466796875</v>
      </c>
      <c r="O9" s="75"/>
      <c r="P9" s="76"/>
      <c r="Q9" s="76"/>
      <c r="R9" s="86"/>
      <c r="S9" s="48">
        <v>0</v>
      </c>
      <c r="T9" s="48">
        <v>1</v>
      </c>
      <c r="U9" s="49">
        <v>0</v>
      </c>
      <c r="V9" s="49">
        <v>0.04</v>
      </c>
      <c r="W9" s="49">
        <v>0.058343</v>
      </c>
      <c r="X9" s="49">
        <v>0.558877</v>
      </c>
      <c r="Y9" s="49">
        <v>0</v>
      </c>
      <c r="Z9" s="49">
        <v>0</v>
      </c>
      <c r="AA9" s="71">
        <v>9</v>
      </c>
      <c r="AB9" s="71"/>
      <c r="AC9" s="72"/>
      <c r="AD9" s="78" t="s">
        <v>800</v>
      </c>
      <c r="AE9" s="78">
        <v>12</v>
      </c>
      <c r="AF9" s="78">
        <v>196</v>
      </c>
      <c r="AG9" s="78">
        <v>13166</v>
      </c>
      <c r="AH9" s="78">
        <v>3</v>
      </c>
      <c r="AI9" s="78"/>
      <c r="AJ9" s="78" t="s">
        <v>852</v>
      </c>
      <c r="AK9" s="78"/>
      <c r="AL9" s="78"/>
      <c r="AM9" s="78"/>
      <c r="AN9" s="80">
        <v>43423.92238425926</v>
      </c>
      <c r="AO9" s="78"/>
      <c r="AP9" s="78" t="b">
        <v>1</v>
      </c>
      <c r="AQ9" s="78" t="b">
        <v>0</v>
      </c>
      <c r="AR9" s="78" t="b">
        <v>0</v>
      </c>
      <c r="AS9" s="78"/>
      <c r="AT9" s="78">
        <v>5</v>
      </c>
      <c r="AU9" s="78"/>
      <c r="AV9" s="78" t="b">
        <v>0</v>
      </c>
      <c r="AW9" s="78" t="s">
        <v>1052</v>
      </c>
      <c r="AX9" s="83" t="s">
        <v>1059</v>
      </c>
      <c r="AY9" s="78" t="s">
        <v>66</v>
      </c>
      <c r="AZ9" s="78" t="str">
        <f>REPLACE(INDEX(GroupVertices[Group],MATCH(Vertices[[#This Row],[Vertex]],GroupVertices[Vertex],0)),1,1,"")</f>
        <v>1</v>
      </c>
      <c r="BA9" s="48" t="s">
        <v>369</v>
      </c>
      <c r="BB9" s="48" t="s">
        <v>369</v>
      </c>
      <c r="BC9" s="48" t="s">
        <v>441</v>
      </c>
      <c r="BD9" s="48" t="s">
        <v>441</v>
      </c>
      <c r="BE9" s="48" t="s">
        <v>455</v>
      </c>
      <c r="BF9" s="48" t="s">
        <v>455</v>
      </c>
      <c r="BG9" s="116" t="s">
        <v>1624</v>
      </c>
      <c r="BH9" s="116" t="s">
        <v>1624</v>
      </c>
      <c r="BI9" s="116" t="s">
        <v>1665</v>
      </c>
      <c r="BJ9" s="116" t="s">
        <v>1665</v>
      </c>
      <c r="BK9" s="116">
        <v>1</v>
      </c>
      <c r="BL9" s="120">
        <v>7.6923076923076925</v>
      </c>
      <c r="BM9" s="116">
        <v>0</v>
      </c>
      <c r="BN9" s="120">
        <v>0</v>
      </c>
      <c r="BO9" s="116">
        <v>0</v>
      </c>
      <c r="BP9" s="120">
        <v>0</v>
      </c>
      <c r="BQ9" s="116">
        <v>12</v>
      </c>
      <c r="BR9" s="120">
        <v>92.3076923076923</v>
      </c>
      <c r="BS9" s="116">
        <v>13</v>
      </c>
      <c r="BT9" s="2"/>
      <c r="BU9" s="3"/>
      <c r="BV9" s="3"/>
      <c r="BW9" s="3"/>
      <c r="BX9" s="3"/>
    </row>
    <row r="10" spans="1:76" ht="15">
      <c r="A10" s="64" t="s">
        <v>217</v>
      </c>
      <c r="B10" s="65"/>
      <c r="C10" s="65" t="s">
        <v>64</v>
      </c>
      <c r="D10" s="66">
        <v>1000</v>
      </c>
      <c r="E10" s="68"/>
      <c r="F10" s="100" t="s">
        <v>508</v>
      </c>
      <c r="G10" s="65"/>
      <c r="H10" s="69" t="s">
        <v>217</v>
      </c>
      <c r="I10" s="70"/>
      <c r="J10" s="70"/>
      <c r="K10" s="69" t="s">
        <v>1114</v>
      </c>
      <c r="L10" s="73">
        <v>1</v>
      </c>
      <c r="M10" s="74">
        <v>1251.2025146484375</v>
      </c>
      <c r="N10" s="74">
        <v>668.9918212890625</v>
      </c>
      <c r="O10" s="75"/>
      <c r="P10" s="76"/>
      <c r="Q10" s="76"/>
      <c r="R10" s="86"/>
      <c r="S10" s="48">
        <v>0</v>
      </c>
      <c r="T10" s="48">
        <v>1</v>
      </c>
      <c r="U10" s="49">
        <v>0</v>
      </c>
      <c r="V10" s="49">
        <v>0.04</v>
      </c>
      <c r="W10" s="49">
        <v>0.058343</v>
      </c>
      <c r="X10" s="49">
        <v>0.558877</v>
      </c>
      <c r="Y10" s="49">
        <v>0</v>
      </c>
      <c r="Z10" s="49">
        <v>0</v>
      </c>
      <c r="AA10" s="71">
        <v>10</v>
      </c>
      <c r="AB10" s="71"/>
      <c r="AC10" s="72"/>
      <c r="AD10" s="78" t="s">
        <v>801</v>
      </c>
      <c r="AE10" s="78">
        <v>64090</v>
      </c>
      <c r="AF10" s="78">
        <v>60906</v>
      </c>
      <c r="AG10" s="78">
        <v>330884</v>
      </c>
      <c r="AH10" s="78">
        <v>38704</v>
      </c>
      <c r="AI10" s="78"/>
      <c r="AJ10" s="78" t="s">
        <v>853</v>
      </c>
      <c r="AK10" s="78" t="s">
        <v>901</v>
      </c>
      <c r="AL10" s="83" t="s">
        <v>939</v>
      </c>
      <c r="AM10" s="78"/>
      <c r="AN10" s="80">
        <v>39834.499502314815</v>
      </c>
      <c r="AO10" s="83" t="s">
        <v>984</v>
      </c>
      <c r="AP10" s="78" t="b">
        <v>0</v>
      </c>
      <c r="AQ10" s="78" t="b">
        <v>0</v>
      </c>
      <c r="AR10" s="78" t="b">
        <v>1</v>
      </c>
      <c r="AS10" s="78"/>
      <c r="AT10" s="78">
        <v>3777</v>
      </c>
      <c r="AU10" s="83" t="s">
        <v>1021</v>
      </c>
      <c r="AV10" s="78" t="b">
        <v>0</v>
      </c>
      <c r="AW10" s="78" t="s">
        <v>1052</v>
      </c>
      <c r="AX10" s="83" t="s">
        <v>1060</v>
      </c>
      <c r="AY10" s="78" t="s">
        <v>66</v>
      </c>
      <c r="AZ10" s="78" t="str">
        <f>REPLACE(INDEX(GroupVertices[Group],MATCH(Vertices[[#This Row],[Vertex]],GroupVertices[Vertex],0)),1,1,"")</f>
        <v>1</v>
      </c>
      <c r="BA10" s="48" t="s">
        <v>368</v>
      </c>
      <c r="BB10" s="48" t="s">
        <v>368</v>
      </c>
      <c r="BC10" s="48" t="s">
        <v>441</v>
      </c>
      <c r="BD10" s="48" t="s">
        <v>441</v>
      </c>
      <c r="BE10" s="48" t="s">
        <v>455</v>
      </c>
      <c r="BF10" s="48" t="s">
        <v>455</v>
      </c>
      <c r="BG10" s="116" t="s">
        <v>1622</v>
      </c>
      <c r="BH10" s="116" t="s">
        <v>1622</v>
      </c>
      <c r="BI10" s="116" t="s">
        <v>1663</v>
      </c>
      <c r="BJ10" s="116" t="s">
        <v>1663</v>
      </c>
      <c r="BK10" s="116">
        <v>1</v>
      </c>
      <c r="BL10" s="120">
        <v>8.333333333333334</v>
      </c>
      <c r="BM10" s="116">
        <v>0</v>
      </c>
      <c r="BN10" s="120">
        <v>0</v>
      </c>
      <c r="BO10" s="116">
        <v>0</v>
      </c>
      <c r="BP10" s="120">
        <v>0</v>
      </c>
      <c r="BQ10" s="116">
        <v>11</v>
      </c>
      <c r="BR10" s="120">
        <v>91.66666666666667</v>
      </c>
      <c r="BS10" s="116">
        <v>12</v>
      </c>
      <c r="BT10" s="2"/>
      <c r="BU10" s="3"/>
      <c r="BV10" s="3"/>
      <c r="BW10" s="3"/>
      <c r="BX10" s="3"/>
    </row>
    <row r="11" spans="1:76" ht="15">
      <c r="A11" s="64" t="s">
        <v>218</v>
      </c>
      <c r="B11" s="65"/>
      <c r="C11" s="65" t="s">
        <v>64</v>
      </c>
      <c r="D11" s="66">
        <v>222.00217850394574</v>
      </c>
      <c r="E11" s="68"/>
      <c r="F11" s="100" t="s">
        <v>509</v>
      </c>
      <c r="G11" s="65"/>
      <c r="H11" s="69" t="s">
        <v>218</v>
      </c>
      <c r="I11" s="70"/>
      <c r="J11" s="70"/>
      <c r="K11" s="69" t="s">
        <v>1115</v>
      </c>
      <c r="L11" s="73">
        <v>1</v>
      </c>
      <c r="M11" s="74">
        <v>7738.017578125</v>
      </c>
      <c r="N11" s="74">
        <v>1914.514404296875</v>
      </c>
      <c r="O11" s="75"/>
      <c r="P11" s="76"/>
      <c r="Q11" s="76"/>
      <c r="R11" s="86"/>
      <c r="S11" s="48">
        <v>2</v>
      </c>
      <c r="T11" s="48">
        <v>1</v>
      </c>
      <c r="U11" s="49">
        <v>0</v>
      </c>
      <c r="V11" s="49">
        <v>1</v>
      </c>
      <c r="W11" s="49">
        <v>0</v>
      </c>
      <c r="X11" s="49">
        <v>1.298233</v>
      </c>
      <c r="Y11" s="49">
        <v>0</v>
      </c>
      <c r="Z11" s="49">
        <v>0</v>
      </c>
      <c r="AA11" s="71">
        <v>11</v>
      </c>
      <c r="AB11" s="71"/>
      <c r="AC11" s="72"/>
      <c r="AD11" s="78" t="s">
        <v>802</v>
      </c>
      <c r="AE11" s="78">
        <v>3802</v>
      </c>
      <c r="AF11" s="78">
        <v>3238</v>
      </c>
      <c r="AG11" s="78">
        <v>6725</v>
      </c>
      <c r="AH11" s="78">
        <v>1264</v>
      </c>
      <c r="AI11" s="78"/>
      <c r="AJ11" s="78" t="s">
        <v>854</v>
      </c>
      <c r="AK11" s="78" t="s">
        <v>902</v>
      </c>
      <c r="AL11" s="83" t="s">
        <v>940</v>
      </c>
      <c r="AM11" s="78"/>
      <c r="AN11" s="80">
        <v>40596.829201388886</v>
      </c>
      <c r="AO11" s="83" t="s">
        <v>985</v>
      </c>
      <c r="AP11" s="78" t="b">
        <v>0</v>
      </c>
      <c r="AQ11" s="78" t="b">
        <v>0</v>
      </c>
      <c r="AR11" s="78" t="b">
        <v>1</v>
      </c>
      <c r="AS11" s="78"/>
      <c r="AT11" s="78">
        <v>151</v>
      </c>
      <c r="AU11" s="83" t="s">
        <v>1022</v>
      </c>
      <c r="AV11" s="78" t="b">
        <v>0</v>
      </c>
      <c r="AW11" s="78" t="s">
        <v>1052</v>
      </c>
      <c r="AX11" s="83" t="s">
        <v>1061</v>
      </c>
      <c r="AY11" s="78" t="s">
        <v>66</v>
      </c>
      <c r="AZ11" s="78" t="str">
        <f>REPLACE(INDEX(GroupVertices[Group],MATCH(Vertices[[#This Row],[Vertex]],GroupVertices[Vertex],0)),1,1,"")</f>
        <v>11</v>
      </c>
      <c r="BA11" s="48" t="s">
        <v>370</v>
      </c>
      <c r="BB11" s="48" t="s">
        <v>370</v>
      </c>
      <c r="BC11" s="48" t="s">
        <v>442</v>
      </c>
      <c r="BD11" s="48" t="s">
        <v>442</v>
      </c>
      <c r="BE11" s="48" t="s">
        <v>456</v>
      </c>
      <c r="BF11" s="48" t="s">
        <v>456</v>
      </c>
      <c r="BG11" s="116" t="s">
        <v>1625</v>
      </c>
      <c r="BH11" s="116" t="s">
        <v>1625</v>
      </c>
      <c r="BI11" s="116" t="s">
        <v>1540</v>
      </c>
      <c r="BJ11" s="116" t="s">
        <v>1540</v>
      </c>
      <c r="BK11" s="116">
        <v>0</v>
      </c>
      <c r="BL11" s="120">
        <v>0</v>
      </c>
      <c r="BM11" s="116">
        <v>0</v>
      </c>
      <c r="BN11" s="120">
        <v>0</v>
      </c>
      <c r="BO11" s="116">
        <v>0</v>
      </c>
      <c r="BP11" s="120">
        <v>0</v>
      </c>
      <c r="BQ11" s="116">
        <v>19</v>
      </c>
      <c r="BR11" s="120">
        <v>100</v>
      </c>
      <c r="BS11" s="116">
        <v>19</v>
      </c>
      <c r="BT11" s="2"/>
      <c r="BU11" s="3"/>
      <c r="BV11" s="3"/>
      <c r="BW11" s="3"/>
      <c r="BX11" s="3"/>
    </row>
    <row r="12" spans="1:76" ht="15">
      <c r="A12" s="64" t="s">
        <v>219</v>
      </c>
      <c r="B12" s="65"/>
      <c r="C12" s="65" t="s">
        <v>64</v>
      </c>
      <c r="D12" s="66">
        <v>239.21484939424252</v>
      </c>
      <c r="E12" s="68"/>
      <c r="F12" s="100" t="s">
        <v>510</v>
      </c>
      <c r="G12" s="65"/>
      <c r="H12" s="69" t="s">
        <v>219</v>
      </c>
      <c r="I12" s="70"/>
      <c r="J12" s="70"/>
      <c r="K12" s="69" t="s">
        <v>1116</v>
      </c>
      <c r="L12" s="73">
        <v>1</v>
      </c>
      <c r="M12" s="74">
        <v>7738.017578125</v>
      </c>
      <c r="N12" s="74">
        <v>873.4420776367188</v>
      </c>
      <c r="O12" s="75"/>
      <c r="P12" s="76"/>
      <c r="Q12" s="76"/>
      <c r="R12" s="86"/>
      <c r="S12" s="48">
        <v>0</v>
      </c>
      <c r="T12" s="48">
        <v>1</v>
      </c>
      <c r="U12" s="49">
        <v>0</v>
      </c>
      <c r="V12" s="49">
        <v>1</v>
      </c>
      <c r="W12" s="49">
        <v>0</v>
      </c>
      <c r="X12" s="49">
        <v>0.701748</v>
      </c>
      <c r="Y12" s="49">
        <v>0</v>
      </c>
      <c r="Z12" s="49">
        <v>0</v>
      </c>
      <c r="AA12" s="71">
        <v>12</v>
      </c>
      <c r="AB12" s="71"/>
      <c r="AC12" s="72"/>
      <c r="AD12" s="78" t="s">
        <v>803</v>
      </c>
      <c r="AE12" s="78">
        <v>2837</v>
      </c>
      <c r="AF12" s="78">
        <v>4162</v>
      </c>
      <c r="AG12" s="78">
        <v>103005</v>
      </c>
      <c r="AH12" s="78">
        <v>73</v>
      </c>
      <c r="AI12" s="78"/>
      <c r="AJ12" s="78" t="s">
        <v>855</v>
      </c>
      <c r="AK12" s="78" t="s">
        <v>903</v>
      </c>
      <c r="AL12" s="83" t="s">
        <v>941</v>
      </c>
      <c r="AM12" s="78"/>
      <c r="AN12" s="80">
        <v>42419.27446759259</v>
      </c>
      <c r="AO12" s="83" t="s">
        <v>986</v>
      </c>
      <c r="AP12" s="78" t="b">
        <v>0</v>
      </c>
      <c r="AQ12" s="78" t="b">
        <v>0</v>
      </c>
      <c r="AR12" s="78" t="b">
        <v>0</v>
      </c>
      <c r="AS12" s="78"/>
      <c r="AT12" s="78">
        <v>62</v>
      </c>
      <c r="AU12" s="83" t="s">
        <v>1021</v>
      </c>
      <c r="AV12" s="78" t="b">
        <v>0</v>
      </c>
      <c r="AW12" s="78" t="s">
        <v>1052</v>
      </c>
      <c r="AX12" s="83" t="s">
        <v>1062</v>
      </c>
      <c r="AY12" s="78" t="s">
        <v>66</v>
      </c>
      <c r="AZ12" s="78" t="str">
        <f>REPLACE(INDEX(GroupVertices[Group],MATCH(Vertices[[#This Row],[Vertex]],GroupVertices[Vertex],0)),1,1,"")</f>
        <v>11</v>
      </c>
      <c r="BA12" s="48" t="s">
        <v>370</v>
      </c>
      <c r="BB12" s="48" t="s">
        <v>370</v>
      </c>
      <c r="BC12" s="48" t="s">
        <v>442</v>
      </c>
      <c r="BD12" s="48" t="s">
        <v>442</v>
      </c>
      <c r="BE12" s="48" t="s">
        <v>456</v>
      </c>
      <c r="BF12" s="48" t="s">
        <v>456</v>
      </c>
      <c r="BG12" s="116" t="s">
        <v>1626</v>
      </c>
      <c r="BH12" s="116" t="s">
        <v>1626</v>
      </c>
      <c r="BI12" s="116" t="s">
        <v>1666</v>
      </c>
      <c r="BJ12" s="116" t="s">
        <v>1666</v>
      </c>
      <c r="BK12" s="116">
        <v>0</v>
      </c>
      <c r="BL12" s="120">
        <v>0</v>
      </c>
      <c r="BM12" s="116">
        <v>0</v>
      </c>
      <c r="BN12" s="120">
        <v>0</v>
      </c>
      <c r="BO12" s="116">
        <v>0</v>
      </c>
      <c r="BP12" s="120">
        <v>0</v>
      </c>
      <c r="BQ12" s="116">
        <v>21</v>
      </c>
      <c r="BR12" s="120">
        <v>100</v>
      </c>
      <c r="BS12" s="116">
        <v>21</v>
      </c>
      <c r="BT12" s="2"/>
      <c r="BU12" s="3"/>
      <c r="BV12" s="3"/>
      <c r="BW12" s="3"/>
      <c r="BX12" s="3"/>
    </row>
    <row r="13" spans="1:76" ht="15">
      <c r="A13" s="64" t="s">
        <v>220</v>
      </c>
      <c r="B13" s="65"/>
      <c r="C13" s="65" t="s">
        <v>64</v>
      </c>
      <c r="D13" s="66">
        <v>301.52695342892076</v>
      </c>
      <c r="E13" s="68"/>
      <c r="F13" s="100" t="s">
        <v>1033</v>
      </c>
      <c r="G13" s="65"/>
      <c r="H13" s="69" t="s">
        <v>220</v>
      </c>
      <c r="I13" s="70"/>
      <c r="J13" s="70"/>
      <c r="K13" s="69" t="s">
        <v>1117</v>
      </c>
      <c r="L13" s="73">
        <v>705.9871794871794</v>
      </c>
      <c r="M13" s="74">
        <v>3891.246337890625</v>
      </c>
      <c r="N13" s="74">
        <v>2486.02783203125</v>
      </c>
      <c r="O13" s="75"/>
      <c r="P13" s="76"/>
      <c r="Q13" s="76"/>
      <c r="R13" s="86"/>
      <c r="S13" s="48">
        <v>3</v>
      </c>
      <c r="T13" s="48">
        <v>2</v>
      </c>
      <c r="U13" s="49">
        <v>11</v>
      </c>
      <c r="V13" s="49">
        <v>0.2</v>
      </c>
      <c r="W13" s="49">
        <v>0</v>
      </c>
      <c r="X13" s="49">
        <v>1.818016</v>
      </c>
      <c r="Y13" s="49">
        <v>0.15</v>
      </c>
      <c r="Z13" s="49">
        <v>0</v>
      </c>
      <c r="AA13" s="71">
        <v>13</v>
      </c>
      <c r="AB13" s="71"/>
      <c r="AC13" s="72"/>
      <c r="AD13" s="78" t="s">
        <v>804</v>
      </c>
      <c r="AE13" s="78">
        <v>127</v>
      </c>
      <c r="AF13" s="78">
        <v>7507</v>
      </c>
      <c r="AG13" s="78">
        <v>1819</v>
      </c>
      <c r="AH13" s="78">
        <v>495</v>
      </c>
      <c r="AI13" s="78"/>
      <c r="AJ13" s="78" t="s">
        <v>856</v>
      </c>
      <c r="AK13" s="78" t="s">
        <v>904</v>
      </c>
      <c r="AL13" s="83" t="s">
        <v>942</v>
      </c>
      <c r="AM13" s="78"/>
      <c r="AN13" s="80">
        <v>39868.780694444446</v>
      </c>
      <c r="AO13" s="83" t="s">
        <v>987</v>
      </c>
      <c r="AP13" s="78" t="b">
        <v>1</v>
      </c>
      <c r="AQ13" s="78" t="b">
        <v>0</v>
      </c>
      <c r="AR13" s="78" t="b">
        <v>0</v>
      </c>
      <c r="AS13" s="78"/>
      <c r="AT13" s="78">
        <v>348</v>
      </c>
      <c r="AU13" s="83" t="s">
        <v>1021</v>
      </c>
      <c r="AV13" s="78" t="b">
        <v>0</v>
      </c>
      <c r="AW13" s="78" t="s">
        <v>1052</v>
      </c>
      <c r="AX13" s="83" t="s">
        <v>1063</v>
      </c>
      <c r="AY13" s="78" t="s">
        <v>66</v>
      </c>
      <c r="AZ13" s="78" t="str">
        <f>REPLACE(INDEX(GroupVertices[Group],MATCH(Vertices[[#This Row],[Vertex]],GroupVertices[Vertex],0)),1,1,"")</f>
        <v>3</v>
      </c>
      <c r="BA13" s="48" t="s">
        <v>371</v>
      </c>
      <c r="BB13" s="48" t="s">
        <v>371</v>
      </c>
      <c r="BC13" s="48" t="s">
        <v>443</v>
      </c>
      <c r="BD13" s="48" t="s">
        <v>443</v>
      </c>
      <c r="BE13" s="48" t="s">
        <v>457</v>
      </c>
      <c r="BF13" s="48" t="s">
        <v>457</v>
      </c>
      <c r="BG13" s="116" t="s">
        <v>1627</v>
      </c>
      <c r="BH13" s="116" t="s">
        <v>1627</v>
      </c>
      <c r="BI13" s="116" t="s">
        <v>1667</v>
      </c>
      <c r="BJ13" s="116" t="s">
        <v>1667</v>
      </c>
      <c r="BK13" s="116">
        <v>1</v>
      </c>
      <c r="BL13" s="120">
        <v>3.4482758620689653</v>
      </c>
      <c r="BM13" s="116">
        <v>1</v>
      </c>
      <c r="BN13" s="120">
        <v>3.4482758620689653</v>
      </c>
      <c r="BO13" s="116">
        <v>0</v>
      </c>
      <c r="BP13" s="120">
        <v>0</v>
      </c>
      <c r="BQ13" s="116">
        <v>27</v>
      </c>
      <c r="BR13" s="120">
        <v>93.10344827586206</v>
      </c>
      <c r="BS13" s="116">
        <v>29</v>
      </c>
      <c r="BT13" s="2"/>
      <c r="BU13" s="3"/>
      <c r="BV13" s="3"/>
      <c r="BW13" s="3"/>
      <c r="BX13" s="3"/>
    </row>
    <row r="14" spans="1:76" ht="15">
      <c r="A14" s="64" t="s">
        <v>252</v>
      </c>
      <c r="B14" s="65"/>
      <c r="C14" s="65" t="s">
        <v>64</v>
      </c>
      <c r="D14" s="66">
        <v>172.0593531177059</v>
      </c>
      <c r="E14" s="68"/>
      <c r="F14" s="100" t="s">
        <v>1034</v>
      </c>
      <c r="G14" s="65"/>
      <c r="H14" s="69" t="s">
        <v>252</v>
      </c>
      <c r="I14" s="70"/>
      <c r="J14" s="70"/>
      <c r="K14" s="69" t="s">
        <v>1118</v>
      </c>
      <c r="L14" s="73">
        <v>1</v>
      </c>
      <c r="M14" s="74">
        <v>4586.509765625</v>
      </c>
      <c r="N14" s="74">
        <v>4446.6142578125</v>
      </c>
      <c r="O14" s="75"/>
      <c r="P14" s="76"/>
      <c r="Q14" s="76"/>
      <c r="R14" s="86"/>
      <c r="S14" s="48">
        <v>1</v>
      </c>
      <c r="T14" s="48">
        <v>0</v>
      </c>
      <c r="U14" s="49">
        <v>0</v>
      </c>
      <c r="V14" s="49">
        <v>0.111111</v>
      </c>
      <c r="W14" s="49">
        <v>0</v>
      </c>
      <c r="X14" s="49">
        <v>0.459062</v>
      </c>
      <c r="Y14" s="49">
        <v>0</v>
      </c>
      <c r="Z14" s="49">
        <v>0</v>
      </c>
      <c r="AA14" s="71">
        <v>14</v>
      </c>
      <c r="AB14" s="71"/>
      <c r="AC14" s="72"/>
      <c r="AD14" s="78" t="s">
        <v>805</v>
      </c>
      <c r="AE14" s="78">
        <v>91</v>
      </c>
      <c r="AF14" s="78">
        <v>557</v>
      </c>
      <c r="AG14" s="78">
        <v>279</v>
      </c>
      <c r="AH14" s="78">
        <v>188</v>
      </c>
      <c r="AI14" s="78"/>
      <c r="AJ14" s="78" t="s">
        <v>857</v>
      </c>
      <c r="AK14" s="78" t="s">
        <v>905</v>
      </c>
      <c r="AL14" s="83" t="s">
        <v>943</v>
      </c>
      <c r="AM14" s="78"/>
      <c r="AN14" s="80">
        <v>41597.635787037034</v>
      </c>
      <c r="AO14" s="78"/>
      <c r="AP14" s="78" t="b">
        <v>1</v>
      </c>
      <c r="AQ14" s="78" t="b">
        <v>0</v>
      </c>
      <c r="AR14" s="78" t="b">
        <v>0</v>
      </c>
      <c r="AS14" s="78"/>
      <c r="AT14" s="78">
        <v>18</v>
      </c>
      <c r="AU14" s="83" t="s">
        <v>1021</v>
      </c>
      <c r="AV14" s="78" t="b">
        <v>0</v>
      </c>
      <c r="AW14" s="78" t="s">
        <v>1052</v>
      </c>
      <c r="AX14" s="83" t="s">
        <v>1064</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221</v>
      </c>
      <c r="B15" s="65"/>
      <c r="C15" s="65" t="s">
        <v>64</v>
      </c>
      <c r="D15" s="66">
        <v>171.42598643992443</v>
      </c>
      <c r="E15" s="68"/>
      <c r="F15" s="100" t="s">
        <v>511</v>
      </c>
      <c r="G15" s="65"/>
      <c r="H15" s="69" t="s">
        <v>221</v>
      </c>
      <c r="I15" s="70"/>
      <c r="J15" s="70"/>
      <c r="K15" s="69" t="s">
        <v>1119</v>
      </c>
      <c r="L15" s="73">
        <v>1</v>
      </c>
      <c r="M15" s="74">
        <v>2830.160888671875</v>
      </c>
      <c r="N15" s="74">
        <v>379.0794372558594</v>
      </c>
      <c r="O15" s="75"/>
      <c r="P15" s="76"/>
      <c r="Q15" s="76"/>
      <c r="R15" s="86"/>
      <c r="S15" s="48">
        <v>0</v>
      </c>
      <c r="T15" s="48">
        <v>2</v>
      </c>
      <c r="U15" s="49">
        <v>0</v>
      </c>
      <c r="V15" s="49">
        <v>0.125</v>
      </c>
      <c r="W15" s="49">
        <v>0</v>
      </c>
      <c r="X15" s="49">
        <v>0.763463</v>
      </c>
      <c r="Y15" s="49">
        <v>0.5</v>
      </c>
      <c r="Z15" s="49">
        <v>0</v>
      </c>
      <c r="AA15" s="71">
        <v>15</v>
      </c>
      <c r="AB15" s="71"/>
      <c r="AC15" s="72"/>
      <c r="AD15" s="78" t="s">
        <v>806</v>
      </c>
      <c r="AE15" s="78">
        <v>167</v>
      </c>
      <c r="AF15" s="78">
        <v>523</v>
      </c>
      <c r="AG15" s="78">
        <v>2604</v>
      </c>
      <c r="AH15" s="78">
        <v>1180</v>
      </c>
      <c r="AI15" s="78"/>
      <c r="AJ15" s="78" t="s">
        <v>858</v>
      </c>
      <c r="AK15" s="78" t="s">
        <v>906</v>
      </c>
      <c r="AL15" s="83" t="s">
        <v>944</v>
      </c>
      <c r="AM15" s="78"/>
      <c r="AN15" s="80">
        <v>43025.73604166666</v>
      </c>
      <c r="AO15" s="83" t="s">
        <v>988</v>
      </c>
      <c r="AP15" s="78" t="b">
        <v>1</v>
      </c>
      <c r="AQ15" s="78" t="b">
        <v>0</v>
      </c>
      <c r="AR15" s="78" t="b">
        <v>0</v>
      </c>
      <c r="AS15" s="78"/>
      <c r="AT15" s="78">
        <v>4</v>
      </c>
      <c r="AU15" s="78"/>
      <c r="AV15" s="78" t="b">
        <v>0</v>
      </c>
      <c r="AW15" s="78" t="s">
        <v>1052</v>
      </c>
      <c r="AX15" s="83" t="s">
        <v>1065</v>
      </c>
      <c r="AY15" s="78" t="s">
        <v>66</v>
      </c>
      <c r="AZ15" s="78" t="str">
        <f>REPLACE(INDEX(GroupVertices[Group],MATCH(Vertices[[#This Row],[Vertex]],GroupVertices[Vertex],0)),1,1,"")</f>
        <v>3</v>
      </c>
      <c r="BA15" s="48"/>
      <c r="BB15" s="48"/>
      <c r="BC15" s="48"/>
      <c r="BD15" s="48"/>
      <c r="BE15" s="48" t="s">
        <v>458</v>
      </c>
      <c r="BF15" s="48" t="s">
        <v>458</v>
      </c>
      <c r="BG15" s="116" t="s">
        <v>1628</v>
      </c>
      <c r="BH15" s="116" t="s">
        <v>1628</v>
      </c>
      <c r="BI15" s="116" t="s">
        <v>1668</v>
      </c>
      <c r="BJ15" s="116" t="s">
        <v>1668</v>
      </c>
      <c r="BK15" s="116">
        <v>0</v>
      </c>
      <c r="BL15" s="120">
        <v>0</v>
      </c>
      <c r="BM15" s="116">
        <v>1</v>
      </c>
      <c r="BN15" s="120">
        <v>4.3478260869565215</v>
      </c>
      <c r="BO15" s="116">
        <v>0</v>
      </c>
      <c r="BP15" s="120">
        <v>0</v>
      </c>
      <c r="BQ15" s="116">
        <v>22</v>
      </c>
      <c r="BR15" s="120">
        <v>95.65217391304348</v>
      </c>
      <c r="BS15" s="116">
        <v>23</v>
      </c>
      <c r="BT15" s="2"/>
      <c r="BU15" s="3"/>
      <c r="BV15" s="3"/>
      <c r="BW15" s="3"/>
      <c r="BX15" s="3"/>
    </row>
    <row r="16" spans="1:76" ht="15">
      <c r="A16" s="64" t="s">
        <v>253</v>
      </c>
      <c r="B16" s="65"/>
      <c r="C16" s="65" t="s">
        <v>64</v>
      </c>
      <c r="D16" s="66">
        <v>1000</v>
      </c>
      <c r="E16" s="68"/>
      <c r="F16" s="100" t="s">
        <v>1035</v>
      </c>
      <c r="G16" s="65"/>
      <c r="H16" s="69" t="s">
        <v>253</v>
      </c>
      <c r="I16" s="70"/>
      <c r="J16" s="70"/>
      <c r="K16" s="69" t="s">
        <v>1120</v>
      </c>
      <c r="L16" s="73">
        <v>193.26923076923077</v>
      </c>
      <c r="M16" s="74">
        <v>3634.464599609375</v>
      </c>
      <c r="N16" s="74">
        <v>1051.1385498046875</v>
      </c>
      <c r="O16" s="75"/>
      <c r="P16" s="76"/>
      <c r="Q16" s="76"/>
      <c r="R16" s="86"/>
      <c r="S16" s="48">
        <v>4</v>
      </c>
      <c r="T16" s="48">
        <v>0</v>
      </c>
      <c r="U16" s="49">
        <v>3</v>
      </c>
      <c r="V16" s="49">
        <v>0.166667</v>
      </c>
      <c r="W16" s="49">
        <v>0</v>
      </c>
      <c r="X16" s="49">
        <v>1.432476</v>
      </c>
      <c r="Y16" s="49">
        <v>0.25</v>
      </c>
      <c r="Z16" s="49">
        <v>0</v>
      </c>
      <c r="AA16" s="71">
        <v>16</v>
      </c>
      <c r="AB16" s="71"/>
      <c r="AC16" s="72"/>
      <c r="AD16" s="78" t="s">
        <v>807</v>
      </c>
      <c r="AE16" s="78">
        <v>98</v>
      </c>
      <c r="AF16" s="78">
        <v>281560</v>
      </c>
      <c r="AG16" s="78">
        <v>27651</v>
      </c>
      <c r="AH16" s="78">
        <v>5736</v>
      </c>
      <c r="AI16" s="78"/>
      <c r="AJ16" s="78" t="s">
        <v>859</v>
      </c>
      <c r="AK16" s="78" t="s">
        <v>906</v>
      </c>
      <c r="AL16" s="83" t="s">
        <v>945</v>
      </c>
      <c r="AM16" s="78"/>
      <c r="AN16" s="80">
        <v>39288.75864583333</v>
      </c>
      <c r="AO16" s="83" t="s">
        <v>989</v>
      </c>
      <c r="AP16" s="78" t="b">
        <v>0</v>
      </c>
      <c r="AQ16" s="78" t="b">
        <v>0</v>
      </c>
      <c r="AR16" s="78" t="b">
        <v>1</v>
      </c>
      <c r="AS16" s="78"/>
      <c r="AT16" s="78">
        <v>3818</v>
      </c>
      <c r="AU16" s="83" t="s">
        <v>1021</v>
      </c>
      <c r="AV16" s="78" t="b">
        <v>1</v>
      </c>
      <c r="AW16" s="78" t="s">
        <v>1052</v>
      </c>
      <c r="AX16" s="83" t="s">
        <v>1066</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222</v>
      </c>
      <c r="B17" s="65"/>
      <c r="C17" s="65" t="s">
        <v>64</v>
      </c>
      <c r="D17" s="66">
        <v>166.02374124708237</v>
      </c>
      <c r="E17" s="68"/>
      <c r="F17" s="100" t="s">
        <v>512</v>
      </c>
      <c r="G17" s="65"/>
      <c r="H17" s="69" t="s">
        <v>222</v>
      </c>
      <c r="I17" s="70"/>
      <c r="J17" s="70"/>
      <c r="K17" s="69" t="s">
        <v>1121</v>
      </c>
      <c r="L17" s="73">
        <v>1</v>
      </c>
      <c r="M17" s="74">
        <v>2735.26904296875</v>
      </c>
      <c r="N17" s="74">
        <v>3177.154296875</v>
      </c>
      <c r="O17" s="75"/>
      <c r="P17" s="76"/>
      <c r="Q17" s="76"/>
      <c r="R17" s="86"/>
      <c r="S17" s="48">
        <v>0</v>
      </c>
      <c r="T17" s="48">
        <v>2</v>
      </c>
      <c r="U17" s="49">
        <v>0</v>
      </c>
      <c r="V17" s="49">
        <v>0.125</v>
      </c>
      <c r="W17" s="49">
        <v>0</v>
      </c>
      <c r="X17" s="49">
        <v>0.763463</v>
      </c>
      <c r="Y17" s="49">
        <v>0.5</v>
      </c>
      <c r="Z17" s="49">
        <v>0</v>
      </c>
      <c r="AA17" s="71">
        <v>17</v>
      </c>
      <c r="AB17" s="71"/>
      <c r="AC17" s="72"/>
      <c r="AD17" s="78" t="s">
        <v>808</v>
      </c>
      <c r="AE17" s="78">
        <v>521</v>
      </c>
      <c r="AF17" s="78">
        <v>233</v>
      </c>
      <c r="AG17" s="78">
        <v>1000</v>
      </c>
      <c r="AH17" s="78">
        <v>12</v>
      </c>
      <c r="AI17" s="78"/>
      <c r="AJ17" s="78" t="s">
        <v>860</v>
      </c>
      <c r="AK17" s="78" t="s">
        <v>906</v>
      </c>
      <c r="AL17" s="83" t="s">
        <v>946</v>
      </c>
      <c r="AM17" s="78"/>
      <c r="AN17" s="80">
        <v>39633.145682870374</v>
      </c>
      <c r="AO17" s="83" t="s">
        <v>990</v>
      </c>
      <c r="AP17" s="78" t="b">
        <v>0</v>
      </c>
      <c r="AQ17" s="78" t="b">
        <v>0</v>
      </c>
      <c r="AR17" s="78" t="b">
        <v>1</v>
      </c>
      <c r="AS17" s="78"/>
      <c r="AT17" s="78">
        <v>16</v>
      </c>
      <c r="AU17" s="83" t="s">
        <v>1023</v>
      </c>
      <c r="AV17" s="78" t="b">
        <v>0</v>
      </c>
      <c r="AW17" s="78" t="s">
        <v>1052</v>
      </c>
      <c r="AX17" s="83" t="s">
        <v>1067</v>
      </c>
      <c r="AY17" s="78" t="s">
        <v>66</v>
      </c>
      <c r="AZ17" s="78" t="str">
        <f>REPLACE(INDEX(GroupVertices[Group],MATCH(Vertices[[#This Row],[Vertex]],GroupVertices[Vertex],0)),1,1,"")</f>
        <v>3</v>
      </c>
      <c r="BA17" s="48"/>
      <c r="BB17" s="48"/>
      <c r="BC17" s="48"/>
      <c r="BD17" s="48"/>
      <c r="BE17" s="48" t="s">
        <v>458</v>
      </c>
      <c r="BF17" s="48" t="s">
        <v>458</v>
      </c>
      <c r="BG17" s="116" t="s">
        <v>1628</v>
      </c>
      <c r="BH17" s="116" t="s">
        <v>1628</v>
      </c>
      <c r="BI17" s="116" t="s">
        <v>1668</v>
      </c>
      <c r="BJ17" s="116" t="s">
        <v>1668</v>
      </c>
      <c r="BK17" s="116">
        <v>0</v>
      </c>
      <c r="BL17" s="120">
        <v>0</v>
      </c>
      <c r="BM17" s="116">
        <v>1</v>
      </c>
      <c r="BN17" s="120">
        <v>4.3478260869565215</v>
      </c>
      <c r="BO17" s="116">
        <v>0</v>
      </c>
      <c r="BP17" s="120">
        <v>0</v>
      </c>
      <c r="BQ17" s="116">
        <v>22</v>
      </c>
      <c r="BR17" s="120">
        <v>95.65217391304348</v>
      </c>
      <c r="BS17" s="116">
        <v>23</v>
      </c>
      <c r="BT17" s="2"/>
      <c r="BU17" s="3"/>
      <c r="BV17" s="3"/>
      <c r="BW17" s="3"/>
      <c r="BX17" s="3"/>
    </row>
    <row r="18" spans="1:76" ht="15">
      <c r="A18" s="64" t="s">
        <v>223</v>
      </c>
      <c r="B18" s="65"/>
      <c r="C18" s="65" t="s">
        <v>64</v>
      </c>
      <c r="D18" s="66">
        <v>162</v>
      </c>
      <c r="E18" s="68"/>
      <c r="F18" s="100" t="s">
        <v>513</v>
      </c>
      <c r="G18" s="65"/>
      <c r="H18" s="69" t="s">
        <v>223</v>
      </c>
      <c r="I18" s="70"/>
      <c r="J18" s="70"/>
      <c r="K18" s="69" t="s">
        <v>1122</v>
      </c>
      <c r="L18" s="73">
        <v>1</v>
      </c>
      <c r="M18" s="74">
        <v>4905.29248046875</v>
      </c>
      <c r="N18" s="74">
        <v>922.4124755859375</v>
      </c>
      <c r="O18" s="75"/>
      <c r="P18" s="76"/>
      <c r="Q18" s="76"/>
      <c r="R18" s="86"/>
      <c r="S18" s="48">
        <v>0</v>
      </c>
      <c r="T18" s="48">
        <v>2</v>
      </c>
      <c r="U18" s="49">
        <v>0</v>
      </c>
      <c r="V18" s="49">
        <v>0.125</v>
      </c>
      <c r="W18" s="49">
        <v>0</v>
      </c>
      <c r="X18" s="49">
        <v>0.763463</v>
      </c>
      <c r="Y18" s="49">
        <v>0.5</v>
      </c>
      <c r="Z18" s="49">
        <v>0</v>
      </c>
      <c r="AA18" s="71">
        <v>18</v>
      </c>
      <c r="AB18" s="71"/>
      <c r="AC18" s="72"/>
      <c r="AD18" s="78" t="s">
        <v>809</v>
      </c>
      <c r="AE18" s="78">
        <v>112</v>
      </c>
      <c r="AF18" s="78">
        <v>17</v>
      </c>
      <c r="AG18" s="78">
        <v>40</v>
      </c>
      <c r="AH18" s="78">
        <v>9</v>
      </c>
      <c r="AI18" s="78"/>
      <c r="AJ18" s="78" t="s">
        <v>861</v>
      </c>
      <c r="AK18" s="78" t="s">
        <v>907</v>
      </c>
      <c r="AL18" s="83" t="s">
        <v>947</v>
      </c>
      <c r="AM18" s="78"/>
      <c r="AN18" s="80">
        <v>40752.51258101852</v>
      </c>
      <c r="AO18" s="78"/>
      <c r="AP18" s="78" t="b">
        <v>1</v>
      </c>
      <c r="AQ18" s="78" t="b">
        <v>0</v>
      </c>
      <c r="AR18" s="78" t="b">
        <v>0</v>
      </c>
      <c r="AS18" s="78"/>
      <c r="AT18" s="78">
        <v>7</v>
      </c>
      <c r="AU18" s="83" t="s">
        <v>1021</v>
      </c>
      <c r="AV18" s="78" t="b">
        <v>0</v>
      </c>
      <c r="AW18" s="78" t="s">
        <v>1052</v>
      </c>
      <c r="AX18" s="83" t="s">
        <v>1068</v>
      </c>
      <c r="AY18" s="78" t="s">
        <v>66</v>
      </c>
      <c r="AZ18" s="78" t="str">
        <f>REPLACE(INDEX(GroupVertices[Group],MATCH(Vertices[[#This Row],[Vertex]],GroupVertices[Vertex],0)),1,1,"")</f>
        <v>3</v>
      </c>
      <c r="BA18" s="48"/>
      <c r="BB18" s="48"/>
      <c r="BC18" s="48"/>
      <c r="BD18" s="48"/>
      <c r="BE18" s="48" t="s">
        <v>458</v>
      </c>
      <c r="BF18" s="48" t="s">
        <v>458</v>
      </c>
      <c r="BG18" s="116" t="s">
        <v>1628</v>
      </c>
      <c r="BH18" s="116" t="s">
        <v>1628</v>
      </c>
      <c r="BI18" s="116" t="s">
        <v>1668</v>
      </c>
      <c r="BJ18" s="116" t="s">
        <v>1668</v>
      </c>
      <c r="BK18" s="116">
        <v>0</v>
      </c>
      <c r="BL18" s="120">
        <v>0</v>
      </c>
      <c r="BM18" s="116">
        <v>1</v>
      </c>
      <c r="BN18" s="120">
        <v>4.3478260869565215</v>
      </c>
      <c r="BO18" s="116">
        <v>0</v>
      </c>
      <c r="BP18" s="120">
        <v>0</v>
      </c>
      <c r="BQ18" s="116">
        <v>22</v>
      </c>
      <c r="BR18" s="120">
        <v>95.65217391304348</v>
      </c>
      <c r="BS18" s="116">
        <v>23</v>
      </c>
      <c r="BT18" s="2"/>
      <c r="BU18" s="3"/>
      <c r="BV18" s="3"/>
      <c r="BW18" s="3"/>
      <c r="BX18" s="3"/>
    </row>
    <row r="19" spans="1:76" ht="15">
      <c r="A19" s="64" t="s">
        <v>224</v>
      </c>
      <c r="B19" s="65"/>
      <c r="C19" s="65" t="s">
        <v>64</v>
      </c>
      <c r="D19" s="66">
        <v>198.21367122374124</v>
      </c>
      <c r="E19" s="68"/>
      <c r="F19" s="100" t="s">
        <v>514</v>
      </c>
      <c r="G19" s="65"/>
      <c r="H19" s="69" t="s">
        <v>224</v>
      </c>
      <c r="I19" s="70"/>
      <c r="J19" s="70"/>
      <c r="K19" s="69" t="s">
        <v>1123</v>
      </c>
      <c r="L19" s="73">
        <v>641.8974358974359</v>
      </c>
      <c r="M19" s="74">
        <v>8629.666015625</v>
      </c>
      <c r="N19" s="74">
        <v>7209.48193359375</v>
      </c>
      <c r="O19" s="75"/>
      <c r="P19" s="76"/>
      <c r="Q19" s="76"/>
      <c r="R19" s="86"/>
      <c r="S19" s="48">
        <v>2</v>
      </c>
      <c r="T19" s="48">
        <v>1</v>
      </c>
      <c r="U19" s="49">
        <v>10</v>
      </c>
      <c r="V19" s="49">
        <v>0.2</v>
      </c>
      <c r="W19" s="49">
        <v>0</v>
      </c>
      <c r="X19" s="49">
        <v>1.787771</v>
      </c>
      <c r="Y19" s="49">
        <v>0</v>
      </c>
      <c r="Z19" s="49">
        <v>0</v>
      </c>
      <c r="AA19" s="71">
        <v>19</v>
      </c>
      <c r="AB19" s="71"/>
      <c r="AC19" s="72"/>
      <c r="AD19" s="78" t="s">
        <v>810</v>
      </c>
      <c r="AE19" s="78">
        <v>1797</v>
      </c>
      <c r="AF19" s="78">
        <v>1961</v>
      </c>
      <c r="AG19" s="78">
        <v>215</v>
      </c>
      <c r="AH19" s="78">
        <v>2</v>
      </c>
      <c r="AI19" s="78"/>
      <c r="AJ19" s="78" t="s">
        <v>862</v>
      </c>
      <c r="AK19" s="78" t="s">
        <v>908</v>
      </c>
      <c r="AL19" s="83" t="s">
        <v>948</v>
      </c>
      <c r="AM19" s="78"/>
      <c r="AN19" s="80">
        <v>41624.8615162037</v>
      </c>
      <c r="AO19" s="83" t="s">
        <v>991</v>
      </c>
      <c r="AP19" s="78" t="b">
        <v>1</v>
      </c>
      <c r="AQ19" s="78" t="b">
        <v>0</v>
      </c>
      <c r="AR19" s="78" t="b">
        <v>0</v>
      </c>
      <c r="AS19" s="78"/>
      <c r="AT19" s="78">
        <v>9</v>
      </c>
      <c r="AU19" s="83" t="s">
        <v>1021</v>
      </c>
      <c r="AV19" s="78" t="b">
        <v>0</v>
      </c>
      <c r="AW19" s="78" t="s">
        <v>1052</v>
      </c>
      <c r="AX19" s="83" t="s">
        <v>1069</v>
      </c>
      <c r="AY19" s="78" t="s">
        <v>66</v>
      </c>
      <c r="AZ19" s="78" t="str">
        <f>REPLACE(INDEX(GroupVertices[Group],MATCH(Vertices[[#This Row],[Vertex]],GroupVertices[Vertex],0)),1,1,"")</f>
        <v>4</v>
      </c>
      <c r="BA19" s="48" t="s">
        <v>1597</v>
      </c>
      <c r="BB19" s="48" t="s">
        <v>1597</v>
      </c>
      <c r="BC19" s="48" t="s">
        <v>1602</v>
      </c>
      <c r="BD19" s="48" t="s">
        <v>1602</v>
      </c>
      <c r="BE19" s="48" t="s">
        <v>1323</v>
      </c>
      <c r="BF19" s="48" t="s">
        <v>1613</v>
      </c>
      <c r="BG19" s="116" t="s">
        <v>1629</v>
      </c>
      <c r="BH19" s="116" t="s">
        <v>1652</v>
      </c>
      <c r="BI19" s="116" t="s">
        <v>1669</v>
      </c>
      <c r="BJ19" s="116" t="s">
        <v>1689</v>
      </c>
      <c r="BK19" s="116">
        <v>2</v>
      </c>
      <c r="BL19" s="120">
        <v>2.898550724637681</v>
      </c>
      <c r="BM19" s="116">
        <v>1</v>
      </c>
      <c r="BN19" s="120">
        <v>1.4492753623188406</v>
      </c>
      <c r="BO19" s="116">
        <v>0</v>
      </c>
      <c r="BP19" s="120">
        <v>0</v>
      </c>
      <c r="BQ19" s="116">
        <v>66</v>
      </c>
      <c r="BR19" s="120">
        <v>95.65217391304348</v>
      </c>
      <c r="BS19" s="116">
        <v>69</v>
      </c>
      <c r="BT19" s="2"/>
      <c r="BU19" s="3"/>
      <c r="BV19" s="3"/>
      <c r="BW19" s="3"/>
      <c r="BX19" s="3"/>
    </row>
    <row r="20" spans="1:76" ht="15">
      <c r="A20" s="64" t="s">
        <v>254</v>
      </c>
      <c r="B20" s="65"/>
      <c r="C20" s="65" t="s">
        <v>64</v>
      </c>
      <c r="D20" s="66">
        <v>1000</v>
      </c>
      <c r="E20" s="68"/>
      <c r="F20" s="100" t="s">
        <v>1036</v>
      </c>
      <c r="G20" s="65"/>
      <c r="H20" s="69" t="s">
        <v>254</v>
      </c>
      <c r="I20" s="70"/>
      <c r="J20" s="70"/>
      <c r="K20" s="69" t="s">
        <v>1124</v>
      </c>
      <c r="L20" s="73">
        <v>1</v>
      </c>
      <c r="M20" s="74">
        <v>9629.51171875</v>
      </c>
      <c r="N20" s="74">
        <v>6557.92724609375</v>
      </c>
      <c r="O20" s="75"/>
      <c r="P20" s="76"/>
      <c r="Q20" s="76"/>
      <c r="R20" s="86"/>
      <c r="S20" s="48">
        <v>1</v>
      </c>
      <c r="T20" s="48">
        <v>0</v>
      </c>
      <c r="U20" s="49">
        <v>0</v>
      </c>
      <c r="V20" s="49">
        <v>0.125</v>
      </c>
      <c r="W20" s="49">
        <v>0</v>
      </c>
      <c r="X20" s="49">
        <v>0.656534</v>
      </c>
      <c r="Y20" s="49">
        <v>0</v>
      </c>
      <c r="Z20" s="49">
        <v>0</v>
      </c>
      <c r="AA20" s="71">
        <v>20</v>
      </c>
      <c r="AB20" s="71"/>
      <c r="AC20" s="72"/>
      <c r="AD20" s="78" t="s">
        <v>811</v>
      </c>
      <c r="AE20" s="78">
        <v>2791</v>
      </c>
      <c r="AF20" s="78">
        <v>45002</v>
      </c>
      <c r="AG20" s="78">
        <v>36732</v>
      </c>
      <c r="AH20" s="78">
        <v>10714</v>
      </c>
      <c r="AI20" s="78"/>
      <c r="AJ20" s="78" t="s">
        <v>863</v>
      </c>
      <c r="AK20" s="78" t="s">
        <v>909</v>
      </c>
      <c r="AL20" s="83" t="s">
        <v>949</v>
      </c>
      <c r="AM20" s="78"/>
      <c r="AN20" s="80">
        <v>40367.52270833333</v>
      </c>
      <c r="AO20" s="83" t="s">
        <v>992</v>
      </c>
      <c r="AP20" s="78" t="b">
        <v>0</v>
      </c>
      <c r="AQ20" s="78" t="b">
        <v>0</v>
      </c>
      <c r="AR20" s="78" t="b">
        <v>1</v>
      </c>
      <c r="AS20" s="78"/>
      <c r="AT20" s="78">
        <v>2008</v>
      </c>
      <c r="AU20" s="83" t="s">
        <v>1021</v>
      </c>
      <c r="AV20" s="78" t="b">
        <v>1</v>
      </c>
      <c r="AW20" s="78" t="s">
        <v>1052</v>
      </c>
      <c r="AX20" s="83" t="s">
        <v>1070</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225</v>
      </c>
      <c r="B21" s="65"/>
      <c r="C21" s="65" t="s">
        <v>64</v>
      </c>
      <c r="D21" s="66">
        <v>418.73704568189396</v>
      </c>
      <c r="E21" s="68"/>
      <c r="F21" s="100" t="s">
        <v>515</v>
      </c>
      <c r="G21" s="65"/>
      <c r="H21" s="69" t="s">
        <v>225</v>
      </c>
      <c r="I21" s="70"/>
      <c r="J21" s="70"/>
      <c r="K21" s="69" t="s">
        <v>1125</v>
      </c>
      <c r="L21" s="73">
        <v>1</v>
      </c>
      <c r="M21" s="74">
        <v>5913.2900390625</v>
      </c>
      <c r="N21" s="74">
        <v>9504.578125</v>
      </c>
      <c r="O21" s="75"/>
      <c r="P21" s="76"/>
      <c r="Q21" s="76"/>
      <c r="R21" s="86"/>
      <c r="S21" s="48">
        <v>0</v>
      </c>
      <c r="T21" s="48">
        <v>1</v>
      </c>
      <c r="U21" s="49">
        <v>0</v>
      </c>
      <c r="V21" s="49">
        <v>0.142857</v>
      </c>
      <c r="W21" s="49">
        <v>0</v>
      </c>
      <c r="X21" s="49">
        <v>0.595233</v>
      </c>
      <c r="Y21" s="49">
        <v>0</v>
      </c>
      <c r="Z21" s="49">
        <v>0</v>
      </c>
      <c r="AA21" s="71">
        <v>21</v>
      </c>
      <c r="AB21" s="71"/>
      <c r="AC21" s="72"/>
      <c r="AD21" s="78" t="s">
        <v>812</v>
      </c>
      <c r="AE21" s="78">
        <v>1149</v>
      </c>
      <c r="AF21" s="78">
        <v>13799</v>
      </c>
      <c r="AG21" s="78">
        <v>6080</v>
      </c>
      <c r="AH21" s="78">
        <v>1137</v>
      </c>
      <c r="AI21" s="78"/>
      <c r="AJ21" s="78" t="s">
        <v>864</v>
      </c>
      <c r="AK21" s="78"/>
      <c r="AL21" s="83" t="s">
        <v>950</v>
      </c>
      <c r="AM21" s="78"/>
      <c r="AN21" s="80">
        <v>39856.42940972222</v>
      </c>
      <c r="AO21" s="83" t="s">
        <v>993</v>
      </c>
      <c r="AP21" s="78" t="b">
        <v>0</v>
      </c>
      <c r="AQ21" s="78" t="b">
        <v>0</v>
      </c>
      <c r="AR21" s="78" t="b">
        <v>1</v>
      </c>
      <c r="AS21" s="78"/>
      <c r="AT21" s="78">
        <v>266</v>
      </c>
      <c r="AU21" s="83" t="s">
        <v>1021</v>
      </c>
      <c r="AV21" s="78" t="b">
        <v>0</v>
      </c>
      <c r="AW21" s="78" t="s">
        <v>1052</v>
      </c>
      <c r="AX21" s="83" t="s">
        <v>1071</v>
      </c>
      <c r="AY21" s="78" t="s">
        <v>66</v>
      </c>
      <c r="AZ21" s="78" t="str">
        <f>REPLACE(INDEX(GroupVertices[Group],MATCH(Vertices[[#This Row],[Vertex]],GroupVertices[Vertex],0)),1,1,"")</f>
        <v>5</v>
      </c>
      <c r="BA21" s="48"/>
      <c r="BB21" s="48"/>
      <c r="BC21" s="48"/>
      <c r="BD21" s="48"/>
      <c r="BE21" s="48"/>
      <c r="BF21" s="48"/>
      <c r="BG21" s="116" t="s">
        <v>1630</v>
      </c>
      <c r="BH21" s="116" t="s">
        <v>1630</v>
      </c>
      <c r="BI21" s="116" t="s">
        <v>1670</v>
      </c>
      <c r="BJ21" s="116" t="s">
        <v>1670</v>
      </c>
      <c r="BK21" s="116">
        <v>1</v>
      </c>
      <c r="BL21" s="120">
        <v>5.2631578947368425</v>
      </c>
      <c r="BM21" s="116">
        <v>0</v>
      </c>
      <c r="BN21" s="120">
        <v>0</v>
      </c>
      <c r="BO21" s="116">
        <v>0</v>
      </c>
      <c r="BP21" s="120">
        <v>0</v>
      </c>
      <c r="BQ21" s="116">
        <v>18</v>
      </c>
      <c r="BR21" s="120">
        <v>94.73684210526316</v>
      </c>
      <c r="BS21" s="116">
        <v>19</v>
      </c>
      <c r="BT21" s="2"/>
      <c r="BU21" s="3"/>
      <c r="BV21" s="3"/>
      <c r="BW21" s="3"/>
      <c r="BX21" s="3"/>
    </row>
    <row r="22" spans="1:76" ht="15">
      <c r="A22" s="64" t="s">
        <v>226</v>
      </c>
      <c r="B22" s="65"/>
      <c r="C22" s="65" t="s">
        <v>64</v>
      </c>
      <c r="D22" s="66">
        <v>170.58770701344892</v>
      </c>
      <c r="E22" s="68"/>
      <c r="F22" s="100" t="s">
        <v>1037</v>
      </c>
      <c r="G22" s="65"/>
      <c r="H22" s="69" t="s">
        <v>226</v>
      </c>
      <c r="I22" s="70"/>
      <c r="J22" s="70"/>
      <c r="K22" s="69" t="s">
        <v>1126</v>
      </c>
      <c r="L22" s="73">
        <v>129.17948717948718</v>
      </c>
      <c r="M22" s="74">
        <v>5555</v>
      </c>
      <c r="N22" s="74">
        <v>914.6144409179688</v>
      </c>
      <c r="O22" s="75"/>
      <c r="P22" s="76"/>
      <c r="Q22" s="76"/>
      <c r="R22" s="86"/>
      <c r="S22" s="48">
        <v>1</v>
      </c>
      <c r="T22" s="48">
        <v>1</v>
      </c>
      <c r="U22" s="49">
        <v>2</v>
      </c>
      <c r="V22" s="49">
        <v>0.5</v>
      </c>
      <c r="W22" s="49">
        <v>0</v>
      </c>
      <c r="X22" s="49">
        <v>1.459445</v>
      </c>
      <c r="Y22" s="49">
        <v>0</v>
      </c>
      <c r="Z22" s="49">
        <v>0</v>
      </c>
      <c r="AA22" s="71">
        <v>22</v>
      </c>
      <c r="AB22" s="71"/>
      <c r="AC22" s="72"/>
      <c r="AD22" s="78" t="s">
        <v>813</v>
      </c>
      <c r="AE22" s="78">
        <v>1316</v>
      </c>
      <c r="AF22" s="78">
        <v>478</v>
      </c>
      <c r="AG22" s="78">
        <v>2856</v>
      </c>
      <c r="AH22" s="78">
        <v>2273</v>
      </c>
      <c r="AI22" s="78"/>
      <c r="AJ22" s="78" t="s">
        <v>865</v>
      </c>
      <c r="AK22" s="78" t="s">
        <v>910</v>
      </c>
      <c r="AL22" s="83" t="s">
        <v>951</v>
      </c>
      <c r="AM22" s="78"/>
      <c r="AN22" s="80">
        <v>42027.504016203704</v>
      </c>
      <c r="AO22" s="83" t="s">
        <v>994</v>
      </c>
      <c r="AP22" s="78" t="b">
        <v>1</v>
      </c>
      <c r="AQ22" s="78" t="b">
        <v>0</v>
      </c>
      <c r="AR22" s="78" t="b">
        <v>0</v>
      </c>
      <c r="AS22" s="78"/>
      <c r="AT22" s="78">
        <v>84</v>
      </c>
      <c r="AU22" s="83" t="s">
        <v>1021</v>
      </c>
      <c r="AV22" s="78" t="b">
        <v>0</v>
      </c>
      <c r="AW22" s="78" t="s">
        <v>1052</v>
      </c>
      <c r="AX22" s="83" t="s">
        <v>1072</v>
      </c>
      <c r="AY22" s="78" t="s">
        <v>66</v>
      </c>
      <c r="AZ22" s="78" t="str">
        <f>REPLACE(INDEX(GroupVertices[Group],MATCH(Vertices[[#This Row],[Vertex]],GroupVertices[Vertex],0)),1,1,"")</f>
        <v>9</v>
      </c>
      <c r="BA22" s="48"/>
      <c r="BB22" s="48"/>
      <c r="BC22" s="48"/>
      <c r="BD22" s="48"/>
      <c r="BE22" s="48" t="s">
        <v>463</v>
      </c>
      <c r="BF22" s="48" t="s">
        <v>463</v>
      </c>
      <c r="BG22" s="116" t="s">
        <v>1427</v>
      </c>
      <c r="BH22" s="116" t="s">
        <v>1427</v>
      </c>
      <c r="BI22" s="116" t="s">
        <v>1538</v>
      </c>
      <c r="BJ22" s="116" t="s">
        <v>1538</v>
      </c>
      <c r="BK22" s="116">
        <v>1</v>
      </c>
      <c r="BL22" s="120">
        <v>2.3255813953488373</v>
      </c>
      <c r="BM22" s="116">
        <v>0</v>
      </c>
      <c r="BN22" s="120">
        <v>0</v>
      </c>
      <c r="BO22" s="116">
        <v>0</v>
      </c>
      <c r="BP22" s="120">
        <v>0</v>
      </c>
      <c r="BQ22" s="116">
        <v>42</v>
      </c>
      <c r="BR22" s="120">
        <v>97.67441860465117</v>
      </c>
      <c r="BS22" s="116">
        <v>43</v>
      </c>
      <c r="BT22" s="2"/>
      <c r="BU22" s="3"/>
      <c r="BV22" s="3"/>
      <c r="BW22" s="3"/>
      <c r="BX22" s="3"/>
    </row>
    <row r="23" spans="1:76" ht="15">
      <c r="A23" s="64" t="s">
        <v>255</v>
      </c>
      <c r="B23" s="65"/>
      <c r="C23" s="65" t="s">
        <v>64</v>
      </c>
      <c r="D23" s="66">
        <v>179.77152384128044</v>
      </c>
      <c r="E23" s="68"/>
      <c r="F23" s="100" t="s">
        <v>1038</v>
      </c>
      <c r="G23" s="65"/>
      <c r="H23" s="69" t="s">
        <v>255</v>
      </c>
      <c r="I23" s="70"/>
      <c r="J23" s="70"/>
      <c r="K23" s="69" t="s">
        <v>1127</v>
      </c>
      <c r="L23" s="73">
        <v>1</v>
      </c>
      <c r="M23" s="74">
        <v>5555</v>
      </c>
      <c r="N23" s="74">
        <v>2038.031494140625</v>
      </c>
      <c r="O23" s="75"/>
      <c r="P23" s="76"/>
      <c r="Q23" s="76"/>
      <c r="R23" s="86"/>
      <c r="S23" s="48">
        <v>1</v>
      </c>
      <c r="T23" s="48">
        <v>0</v>
      </c>
      <c r="U23" s="49">
        <v>0</v>
      </c>
      <c r="V23" s="49">
        <v>0.333333</v>
      </c>
      <c r="W23" s="49">
        <v>0</v>
      </c>
      <c r="X23" s="49">
        <v>0.770263</v>
      </c>
      <c r="Y23" s="49">
        <v>0</v>
      </c>
      <c r="Z23" s="49">
        <v>0</v>
      </c>
      <c r="AA23" s="71">
        <v>23</v>
      </c>
      <c r="AB23" s="71"/>
      <c r="AC23" s="72"/>
      <c r="AD23" s="78" t="s">
        <v>814</v>
      </c>
      <c r="AE23" s="78">
        <v>3119</v>
      </c>
      <c r="AF23" s="78">
        <v>971</v>
      </c>
      <c r="AG23" s="78">
        <v>7147</v>
      </c>
      <c r="AH23" s="78">
        <v>3124</v>
      </c>
      <c r="AI23" s="78"/>
      <c r="AJ23" s="78" t="s">
        <v>866</v>
      </c>
      <c r="AK23" s="78" t="s">
        <v>911</v>
      </c>
      <c r="AL23" s="83" t="s">
        <v>952</v>
      </c>
      <c r="AM23" s="78"/>
      <c r="AN23" s="80">
        <v>41246.615752314814</v>
      </c>
      <c r="AO23" s="83" t="s">
        <v>995</v>
      </c>
      <c r="AP23" s="78" t="b">
        <v>0</v>
      </c>
      <c r="AQ23" s="78" t="b">
        <v>0</v>
      </c>
      <c r="AR23" s="78" t="b">
        <v>1</v>
      </c>
      <c r="AS23" s="78"/>
      <c r="AT23" s="78">
        <v>113</v>
      </c>
      <c r="AU23" s="83" t="s">
        <v>1021</v>
      </c>
      <c r="AV23" s="78" t="b">
        <v>0</v>
      </c>
      <c r="AW23" s="78" t="s">
        <v>1052</v>
      </c>
      <c r="AX23" s="83" t="s">
        <v>1073</v>
      </c>
      <c r="AY23" s="78" t="s">
        <v>65</v>
      </c>
      <c r="AZ23" s="78" t="str">
        <f>REPLACE(INDEX(GroupVertices[Group],MATCH(Vertices[[#This Row],[Vertex]],GroupVertices[Vertex],0)),1,1,"")</f>
        <v>9</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227</v>
      </c>
      <c r="B24" s="65"/>
      <c r="C24" s="65" t="s">
        <v>64</v>
      </c>
      <c r="D24" s="66">
        <v>169.41411581638323</v>
      </c>
      <c r="E24" s="68"/>
      <c r="F24" s="100" t="s">
        <v>516</v>
      </c>
      <c r="G24" s="65"/>
      <c r="H24" s="69" t="s">
        <v>227</v>
      </c>
      <c r="I24" s="70"/>
      <c r="J24" s="70"/>
      <c r="K24" s="69" t="s">
        <v>1128</v>
      </c>
      <c r="L24" s="73">
        <v>1</v>
      </c>
      <c r="M24" s="74">
        <v>6464.5908203125</v>
      </c>
      <c r="N24" s="74">
        <v>2038.031494140625</v>
      </c>
      <c r="O24" s="75"/>
      <c r="P24" s="76"/>
      <c r="Q24" s="76"/>
      <c r="R24" s="86"/>
      <c r="S24" s="48">
        <v>0</v>
      </c>
      <c r="T24" s="48">
        <v>1</v>
      </c>
      <c r="U24" s="49">
        <v>0</v>
      </c>
      <c r="V24" s="49">
        <v>0.333333</v>
      </c>
      <c r="W24" s="49">
        <v>0</v>
      </c>
      <c r="X24" s="49">
        <v>0.770263</v>
      </c>
      <c r="Y24" s="49">
        <v>0</v>
      </c>
      <c r="Z24" s="49">
        <v>0</v>
      </c>
      <c r="AA24" s="71">
        <v>24</v>
      </c>
      <c r="AB24" s="71"/>
      <c r="AC24" s="72"/>
      <c r="AD24" s="78" t="s">
        <v>815</v>
      </c>
      <c r="AE24" s="78">
        <v>2181</v>
      </c>
      <c r="AF24" s="78">
        <v>415</v>
      </c>
      <c r="AG24" s="78">
        <v>635</v>
      </c>
      <c r="AH24" s="78">
        <v>1248</v>
      </c>
      <c r="AI24" s="78"/>
      <c r="AJ24" s="78" t="s">
        <v>867</v>
      </c>
      <c r="AK24" s="78" t="s">
        <v>912</v>
      </c>
      <c r="AL24" s="83" t="s">
        <v>953</v>
      </c>
      <c r="AM24" s="78"/>
      <c r="AN24" s="80">
        <v>42031.68011574074</v>
      </c>
      <c r="AO24" s="83" t="s">
        <v>996</v>
      </c>
      <c r="AP24" s="78" t="b">
        <v>0</v>
      </c>
      <c r="AQ24" s="78" t="b">
        <v>0</v>
      </c>
      <c r="AR24" s="78" t="b">
        <v>0</v>
      </c>
      <c r="AS24" s="78"/>
      <c r="AT24" s="78">
        <v>28</v>
      </c>
      <c r="AU24" s="83" t="s">
        <v>1021</v>
      </c>
      <c r="AV24" s="78" t="b">
        <v>0</v>
      </c>
      <c r="AW24" s="78" t="s">
        <v>1052</v>
      </c>
      <c r="AX24" s="83" t="s">
        <v>1074</v>
      </c>
      <c r="AY24" s="78" t="s">
        <v>66</v>
      </c>
      <c r="AZ24" s="78" t="str">
        <f>REPLACE(INDEX(GroupVertices[Group],MATCH(Vertices[[#This Row],[Vertex]],GroupVertices[Vertex],0)),1,1,"")</f>
        <v>9</v>
      </c>
      <c r="BA24" s="48"/>
      <c r="BB24" s="48"/>
      <c r="BC24" s="48"/>
      <c r="BD24" s="48"/>
      <c r="BE24" s="48"/>
      <c r="BF24" s="48"/>
      <c r="BG24" s="116" t="s">
        <v>1631</v>
      </c>
      <c r="BH24" s="116" t="s">
        <v>1631</v>
      </c>
      <c r="BI24" s="116" t="s">
        <v>1671</v>
      </c>
      <c r="BJ24" s="116" t="s">
        <v>1671</v>
      </c>
      <c r="BK24" s="116">
        <v>1</v>
      </c>
      <c r="BL24" s="120">
        <v>4</v>
      </c>
      <c r="BM24" s="116">
        <v>0</v>
      </c>
      <c r="BN24" s="120">
        <v>0</v>
      </c>
      <c r="BO24" s="116">
        <v>0</v>
      </c>
      <c r="BP24" s="120">
        <v>0</v>
      </c>
      <c r="BQ24" s="116">
        <v>24</v>
      </c>
      <c r="BR24" s="120">
        <v>96</v>
      </c>
      <c r="BS24" s="116">
        <v>25</v>
      </c>
      <c r="BT24" s="2"/>
      <c r="BU24" s="3"/>
      <c r="BV24" s="3"/>
      <c r="BW24" s="3"/>
      <c r="BX24" s="3"/>
    </row>
    <row r="25" spans="1:76" ht="15">
      <c r="A25" s="64" t="s">
        <v>228</v>
      </c>
      <c r="B25" s="65"/>
      <c r="C25" s="65" t="s">
        <v>64</v>
      </c>
      <c r="D25" s="66">
        <v>369.48347226853394</v>
      </c>
      <c r="E25" s="68"/>
      <c r="F25" s="100" t="s">
        <v>517</v>
      </c>
      <c r="G25" s="65"/>
      <c r="H25" s="69" t="s">
        <v>228</v>
      </c>
      <c r="I25" s="70"/>
      <c r="J25" s="70"/>
      <c r="K25" s="69" t="s">
        <v>1129</v>
      </c>
      <c r="L25" s="73">
        <v>1</v>
      </c>
      <c r="M25" s="74">
        <v>7738.017578125</v>
      </c>
      <c r="N25" s="74">
        <v>5522.97705078125</v>
      </c>
      <c r="O25" s="75"/>
      <c r="P25" s="76"/>
      <c r="Q25" s="76"/>
      <c r="R25" s="86"/>
      <c r="S25" s="48">
        <v>0</v>
      </c>
      <c r="T25" s="48">
        <v>1</v>
      </c>
      <c r="U25" s="49">
        <v>0</v>
      </c>
      <c r="V25" s="49">
        <v>0.333333</v>
      </c>
      <c r="W25" s="49">
        <v>0</v>
      </c>
      <c r="X25" s="49">
        <v>0.638292</v>
      </c>
      <c r="Y25" s="49">
        <v>0</v>
      </c>
      <c r="Z25" s="49">
        <v>0</v>
      </c>
      <c r="AA25" s="71">
        <v>25</v>
      </c>
      <c r="AB25" s="71"/>
      <c r="AC25" s="72"/>
      <c r="AD25" s="78" t="s">
        <v>816</v>
      </c>
      <c r="AE25" s="78">
        <v>6432</v>
      </c>
      <c r="AF25" s="78">
        <v>11155</v>
      </c>
      <c r="AG25" s="78">
        <v>72915</v>
      </c>
      <c r="AH25" s="78">
        <v>6</v>
      </c>
      <c r="AI25" s="78"/>
      <c r="AJ25" s="78" t="s">
        <v>868</v>
      </c>
      <c r="AK25" s="78" t="s">
        <v>913</v>
      </c>
      <c r="AL25" s="83" t="s">
        <v>954</v>
      </c>
      <c r="AM25" s="78"/>
      <c r="AN25" s="80">
        <v>41662.68571759259</v>
      </c>
      <c r="AO25" s="83" t="s">
        <v>997</v>
      </c>
      <c r="AP25" s="78" t="b">
        <v>1</v>
      </c>
      <c r="AQ25" s="78" t="b">
        <v>0</v>
      </c>
      <c r="AR25" s="78" t="b">
        <v>0</v>
      </c>
      <c r="AS25" s="78"/>
      <c r="AT25" s="78">
        <v>386</v>
      </c>
      <c r="AU25" s="83" t="s">
        <v>1021</v>
      </c>
      <c r="AV25" s="78" t="b">
        <v>0</v>
      </c>
      <c r="AW25" s="78" t="s">
        <v>1052</v>
      </c>
      <c r="AX25" s="83" t="s">
        <v>1075</v>
      </c>
      <c r="AY25" s="78" t="s">
        <v>66</v>
      </c>
      <c r="AZ25" s="78" t="str">
        <f>REPLACE(INDEX(GroupVertices[Group],MATCH(Vertices[[#This Row],[Vertex]],GroupVertices[Vertex],0)),1,1,"")</f>
        <v>8</v>
      </c>
      <c r="BA25" s="48" t="s">
        <v>376</v>
      </c>
      <c r="BB25" s="48" t="s">
        <v>376</v>
      </c>
      <c r="BC25" s="48" t="s">
        <v>447</v>
      </c>
      <c r="BD25" s="48" t="s">
        <v>447</v>
      </c>
      <c r="BE25" s="48" t="s">
        <v>464</v>
      </c>
      <c r="BF25" s="48" t="s">
        <v>464</v>
      </c>
      <c r="BG25" s="116" t="s">
        <v>1632</v>
      </c>
      <c r="BH25" s="116" t="s">
        <v>1632</v>
      </c>
      <c r="BI25" s="116" t="s">
        <v>1672</v>
      </c>
      <c r="BJ25" s="116" t="s">
        <v>1672</v>
      </c>
      <c r="BK25" s="116">
        <v>2</v>
      </c>
      <c r="BL25" s="120">
        <v>6.666666666666667</v>
      </c>
      <c r="BM25" s="116">
        <v>2</v>
      </c>
      <c r="BN25" s="120">
        <v>6.666666666666667</v>
      </c>
      <c r="BO25" s="116">
        <v>0</v>
      </c>
      <c r="BP25" s="120">
        <v>0</v>
      </c>
      <c r="BQ25" s="116">
        <v>26</v>
      </c>
      <c r="BR25" s="120">
        <v>86.66666666666667</v>
      </c>
      <c r="BS25" s="116">
        <v>30</v>
      </c>
      <c r="BT25" s="2"/>
      <c r="BU25" s="3"/>
      <c r="BV25" s="3"/>
      <c r="BW25" s="3"/>
      <c r="BX25" s="3"/>
    </row>
    <row r="26" spans="1:76" ht="15">
      <c r="A26" s="64" t="s">
        <v>229</v>
      </c>
      <c r="B26" s="65"/>
      <c r="C26" s="65" t="s">
        <v>64</v>
      </c>
      <c r="D26" s="66">
        <v>409.7022563076581</v>
      </c>
      <c r="E26" s="68"/>
      <c r="F26" s="100" t="s">
        <v>518</v>
      </c>
      <c r="G26" s="65"/>
      <c r="H26" s="69" t="s">
        <v>229</v>
      </c>
      <c r="I26" s="70"/>
      <c r="J26" s="70"/>
      <c r="K26" s="69" t="s">
        <v>1130</v>
      </c>
      <c r="L26" s="73">
        <v>129.17948717948718</v>
      </c>
      <c r="M26" s="74">
        <v>7738.017578125</v>
      </c>
      <c r="N26" s="74">
        <v>3334.960693359375</v>
      </c>
      <c r="O26" s="75"/>
      <c r="P26" s="76"/>
      <c r="Q26" s="76"/>
      <c r="R26" s="86"/>
      <c r="S26" s="48">
        <v>3</v>
      </c>
      <c r="T26" s="48">
        <v>1</v>
      </c>
      <c r="U26" s="49">
        <v>2</v>
      </c>
      <c r="V26" s="49">
        <v>0.5</v>
      </c>
      <c r="W26" s="49">
        <v>0</v>
      </c>
      <c r="X26" s="49">
        <v>1.723387</v>
      </c>
      <c r="Y26" s="49">
        <v>0</v>
      </c>
      <c r="Z26" s="49">
        <v>0</v>
      </c>
      <c r="AA26" s="71">
        <v>26</v>
      </c>
      <c r="AB26" s="71"/>
      <c r="AC26" s="72"/>
      <c r="AD26" s="78" t="s">
        <v>817</v>
      </c>
      <c r="AE26" s="78">
        <v>636</v>
      </c>
      <c r="AF26" s="78">
        <v>13314</v>
      </c>
      <c r="AG26" s="78">
        <v>7941</v>
      </c>
      <c r="AH26" s="78">
        <v>3384</v>
      </c>
      <c r="AI26" s="78"/>
      <c r="AJ26" s="78" t="s">
        <v>869</v>
      </c>
      <c r="AK26" s="78" t="s">
        <v>914</v>
      </c>
      <c r="AL26" s="83" t="s">
        <v>955</v>
      </c>
      <c r="AM26" s="78"/>
      <c r="AN26" s="80">
        <v>40167.663148148145</v>
      </c>
      <c r="AO26" s="83" t="s">
        <v>998</v>
      </c>
      <c r="AP26" s="78" t="b">
        <v>0</v>
      </c>
      <c r="AQ26" s="78" t="b">
        <v>0</v>
      </c>
      <c r="AR26" s="78" t="b">
        <v>0</v>
      </c>
      <c r="AS26" s="78"/>
      <c r="AT26" s="78">
        <v>507</v>
      </c>
      <c r="AU26" s="83" t="s">
        <v>1021</v>
      </c>
      <c r="AV26" s="78" t="b">
        <v>0</v>
      </c>
      <c r="AW26" s="78" t="s">
        <v>1052</v>
      </c>
      <c r="AX26" s="83" t="s">
        <v>1076</v>
      </c>
      <c r="AY26" s="78" t="s">
        <v>66</v>
      </c>
      <c r="AZ26" s="78" t="str">
        <f>REPLACE(INDEX(GroupVertices[Group],MATCH(Vertices[[#This Row],[Vertex]],GroupVertices[Vertex],0)),1,1,"")</f>
        <v>8</v>
      </c>
      <c r="BA26" s="48" t="s">
        <v>376</v>
      </c>
      <c r="BB26" s="48" t="s">
        <v>376</v>
      </c>
      <c r="BC26" s="48" t="s">
        <v>447</v>
      </c>
      <c r="BD26" s="48" t="s">
        <v>447</v>
      </c>
      <c r="BE26" s="48" t="s">
        <v>464</v>
      </c>
      <c r="BF26" s="48" t="s">
        <v>464</v>
      </c>
      <c r="BG26" s="116" t="s">
        <v>1426</v>
      </c>
      <c r="BH26" s="116" t="s">
        <v>1426</v>
      </c>
      <c r="BI26" s="116" t="s">
        <v>1537</v>
      </c>
      <c r="BJ26" s="116" t="s">
        <v>1537</v>
      </c>
      <c r="BK26" s="116">
        <v>2</v>
      </c>
      <c r="BL26" s="120">
        <v>7.142857142857143</v>
      </c>
      <c r="BM26" s="116">
        <v>2</v>
      </c>
      <c r="BN26" s="120">
        <v>7.142857142857143</v>
      </c>
      <c r="BO26" s="116">
        <v>0</v>
      </c>
      <c r="BP26" s="120">
        <v>0</v>
      </c>
      <c r="BQ26" s="116">
        <v>24</v>
      </c>
      <c r="BR26" s="120">
        <v>85.71428571428571</v>
      </c>
      <c r="BS26" s="116">
        <v>28</v>
      </c>
      <c r="BT26" s="2"/>
      <c r="BU26" s="3"/>
      <c r="BV26" s="3"/>
      <c r="BW26" s="3"/>
      <c r="BX26" s="3"/>
    </row>
    <row r="27" spans="1:76" ht="15">
      <c r="A27" s="64" t="s">
        <v>230</v>
      </c>
      <c r="B27" s="65"/>
      <c r="C27" s="65" t="s">
        <v>64</v>
      </c>
      <c r="D27" s="66">
        <v>331.4255863065466</v>
      </c>
      <c r="E27" s="68"/>
      <c r="F27" s="100" t="s">
        <v>519</v>
      </c>
      <c r="G27" s="65"/>
      <c r="H27" s="69" t="s">
        <v>230</v>
      </c>
      <c r="I27" s="70"/>
      <c r="J27" s="70"/>
      <c r="K27" s="69" t="s">
        <v>1131</v>
      </c>
      <c r="L27" s="73">
        <v>1</v>
      </c>
      <c r="M27" s="74">
        <v>7738.017578125</v>
      </c>
      <c r="N27" s="74">
        <v>4428.96875</v>
      </c>
      <c r="O27" s="75"/>
      <c r="P27" s="76"/>
      <c r="Q27" s="76"/>
      <c r="R27" s="86"/>
      <c r="S27" s="48">
        <v>0</v>
      </c>
      <c r="T27" s="48">
        <v>1</v>
      </c>
      <c r="U27" s="49">
        <v>0</v>
      </c>
      <c r="V27" s="49">
        <v>0.333333</v>
      </c>
      <c r="W27" s="49">
        <v>0</v>
      </c>
      <c r="X27" s="49">
        <v>0.638292</v>
      </c>
      <c r="Y27" s="49">
        <v>0</v>
      </c>
      <c r="Z27" s="49">
        <v>0</v>
      </c>
      <c r="AA27" s="71">
        <v>27</v>
      </c>
      <c r="AB27" s="71"/>
      <c r="AC27" s="72"/>
      <c r="AD27" s="78" t="s">
        <v>818</v>
      </c>
      <c r="AE27" s="78">
        <v>9000</v>
      </c>
      <c r="AF27" s="78">
        <v>9112</v>
      </c>
      <c r="AG27" s="78">
        <v>67694</v>
      </c>
      <c r="AH27" s="78">
        <v>15</v>
      </c>
      <c r="AI27" s="78"/>
      <c r="AJ27" s="78" t="s">
        <v>870</v>
      </c>
      <c r="AK27" s="78" t="s">
        <v>915</v>
      </c>
      <c r="AL27" s="83" t="s">
        <v>956</v>
      </c>
      <c r="AM27" s="78"/>
      <c r="AN27" s="80">
        <v>40805.67105324074</v>
      </c>
      <c r="AO27" s="83" t="s">
        <v>999</v>
      </c>
      <c r="AP27" s="78" t="b">
        <v>0</v>
      </c>
      <c r="AQ27" s="78" t="b">
        <v>0</v>
      </c>
      <c r="AR27" s="78" t="b">
        <v>0</v>
      </c>
      <c r="AS27" s="78"/>
      <c r="AT27" s="78">
        <v>524</v>
      </c>
      <c r="AU27" s="83" t="s">
        <v>1021</v>
      </c>
      <c r="AV27" s="78" t="b">
        <v>0</v>
      </c>
      <c r="AW27" s="78" t="s">
        <v>1052</v>
      </c>
      <c r="AX27" s="83" t="s">
        <v>1077</v>
      </c>
      <c r="AY27" s="78" t="s">
        <v>66</v>
      </c>
      <c r="AZ27" s="78" t="str">
        <f>REPLACE(INDEX(GroupVertices[Group],MATCH(Vertices[[#This Row],[Vertex]],GroupVertices[Vertex],0)),1,1,"")</f>
        <v>8</v>
      </c>
      <c r="BA27" s="48" t="s">
        <v>376</v>
      </c>
      <c r="BB27" s="48" t="s">
        <v>376</v>
      </c>
      <c r="BC27" s="48" t="s">
        <v>447</v>
      </c>
      <c r="BD27" s="48" t="s">
        <v>447</v>
      </c>
      <c r="BE27" s="48" t="s">
        <v>464</v>
      </c>
      <c r="BF27" s="48" t="s">
        <v>464</v>
      </c>
      <c r="BG27" s="116" t="s">
        <v>1632</v>
      </c>
      <c r="BH27" s="116" t="s">
        <v>1632</v>
      </c>
      <c r="BI27" s="116" t="s">
        <v>1672</v>
      </c>
      <c r="BJ27" s="116" t="s">
        <v>1672</v>
      </c>
      <c r="BK27" s="116">
        <v>2</v>
      </c>
      <c r="BL27" s="120">
        <v>6.666666666666667</v>
      </c>
      <c r="BM27" s="116">
        <v>2</v>
      </c>
      <c r="BN27" s="120">
        <v>6.666666666666667</v>
      </c>
      <c r="BO27" s="116">
        <v>0</v>
      </c>
      <c r="BP27" s="120">
        <v>0</v>
      </c>
      <c r="BQ27" s="116">
        <v>26</v>
      </c>
      <c r="BR27" s="120">
        <v>86.66666666666667</v>
      </c>
      <c r="BS27" s="116">
        <v>30</v>
      </c>
      <c r="BT27" s="2"/>
      <c r="BU27" s="3"/>
      <c r="BV27" s="3"/>
      <c r="BW27" s="3"/>
      <c r="BX27" s="3"/>
    </row>
    <row r="28" spans="1:76" ht="15">
      <c r="A28" s="64" t="s">
        <v>231</v>
      </c>
      <c r="B28" s="65"/>
      <c r="C28" s="65" t="s">
        <v>64</v>
      </c>
      <c r="D28" s="66">
        <v>164.57072357452483</v>
      </c>
      <c r="E28" s="68"/>
      <c r="F28" s="100" t="s">
        <v>520</v>
      </c>
      <c r="G28" s="65"/>
      <c r="H28" s="69" t="s">
        <v>231</v>
      </c>
      <c r="I28" s="70"/>
      <c r="J28" s="70"/>
      <c r="K28" s="69" t="s">
        <v>1132</v>
      </c>
      <c r="L28" s="73">
        <v>1</v>
      </c>
      <c r="M28" s="74">
        <v>5555</v>
      </c>
      <c r="N28" s="74">
        <v>5290.64697265625</v>
      </c>
      <c r="O28" s="75"/>
      <c r="P28" s="76"/>
      <c r="Q28" s="76"/>
      <c r="R28" s="86"/>
      <c r="S28" s="48">
        <v>1</v>
      </c>
      <c r="T28" s="48">
        <v>1</v>
      </c>
      <c r="U28" s="49">
        <v>0</v>
      </c>
      <c r="V28" s="49">
        <v>0</v>
      </c>
      <c r="W28" s="49">
        <v>0</v>
      </c>
      <c r="X28" s="49">
        <v>0.99999</v>
      </c>
      <c r="Y28" s="49">
        <v>0</v>
      </c>
      <c r="Z28" s="49" t="s">
        <v>1225</v>
      </c>
      <c r="AA28" s="71">
        <v>28</v>
      </c>
      <c r="AB28" s="71"/>
      <c r="AC28" s="72"/>
      <c r="AD28" s="78" t="s">
        <v>819</v>
      </c>
      <c r="AE28" s="78">
        <v>311</v>
      </c>
      <c r="AF28" s="78">
        <v>155</v>
      </c>
      <c r="AG28" s="78">
        <v>31849</v>
      </c>
      <c r="AH28" s="78">
        <v>1946</v>
      </c>
      <c r="AI28" s="78"/>
      <c r="AJ28" s="78" t="s">
        <v>871</v>
      </c>
      <c r="AK28" s="78"/>
      <c r="AL28" s="78"/>
      <c r="AM28" s="78"/>
      <c r="AN28" s="80">
        <v>42805.80709490741</v>
      </c>
      <c r="AO28" s="83" t="s">
        <v>1000</v>
      </c>
      <c r="AP28" s="78" t="b">
        <v>1</v>
      </c>
      <c r="AQ28" s="78" t="b">
        <v>0</v>
      </c>
      <c r="AR28" s="78" t="b">
        <v>0</v>
      </c>
      <c r="AS28" s="78"/>
      <c r="AT28" s="78">
        <v>13</v>
      </c>
      <c r="AU28" s="78"/>
      <c r="AV28" s="78" t="b">
        <v>0</v>
      </c>
      <c r="AW28" s="78" t="s">
        <v>1052</v>
      </c>
      <c r="AX28" s="83" t="s">
        <v>1078</v>
      </c>
      <c r="AY28" s="78" t="s">
        <v>66</v>
      </c>
      <c r="AZ28" s="78" t="str">
        <f>REPLACE(INDEX(GroupVertices[Group],MATCH(Vertices[[#This Row],[Vertex]],GroupVertices[Vertex],0)),1,1,"")</f>
        <v>6</v>
      </c>
      <c r="BA28" s="48" t="s">
        <v>377</v>
      </c>
      <c r="BB28" s="48" t="s">
        <v>377</v>
      </c>
      <c r="BC28" s="48" t="s">
        <v>448</v>
      </c>
      <c r="BD28" s="48" t="s">
        <v>448</v>
      </c>
      <c r="BE28" s="48" t="s">
        <v>465</v>
      </c>
      <c r="BF28" s="48" t="s">
        <v>465</v>
      </c>
      <c r="BG28" s="116" t="s">
        <v>1633</v>
      </c>
      <c r="BH28" s="116" t="s">
        <v>1633</v>
      </c>
      <c r="BI28" s="116" t="s">
        <v>1673</v>
      </c>
      <c r="BJ28" s="116" t="s">
        <v>1673</v>
      </c>
      <c r="BK28" s="116">
        <v>0</v>
      </c>
      <c r="BL28" s="120">
        <v>0</v>
      </c>
      <c r="BM28" s="116">
        <v>0</v>
      </c>
      <c r="BN28" s="120">
        <v>0</v>
      </c>
      <c r="BO28" s="116">
        <v>0</v>
      </c>
      <c r="BP28" s="120">
        <v>0</v>
      </c>
      <c r="BQ28" s="116">
        <v>6</v>
      </c>
      <c r="BR28" s="120">
        <v>100</v>
      </c>
      <c r="BS28" s="116">
        <v>6</v>
      </c>
      <c r="BT28" s="2"/>
      <c r="BU28" s="3"/>
      <c r="BV28" s="3"/>
      <c r="BW28" s="3"/>
      <c r="BX28" s="3"/>
    </row>
    <row r="29" spans="1:76" ht="15">
      <c r="A29" s="64" t="s">
        <v>232</v>
      </c>
      <c r="B29" s="65"/>
      <c r="C29" s="65" t="s">
        <v>64</v>
      </c>
      <c r="D29" s="66">
        <v>187.72586417694788</v>
      </c>
      <c r="E29" s="68"/>
      <c r="F29" s="100" t="s">
        <v>521</v>
      </c>
      <c r="G29" s="65"/>
      <c r="H29" s="69" t="s">
        <v>232</v>
      </c>
      <c r="I29" s="70"/>
      <c r="J29" s="70"/>
      <c r="K29" s="69" t="s">
        <v>1133</v>
      </c>
      <c r="L29" s="73">
        <v>1</v>
      </c>
      <c r="M29" s="74">
        <v>9180.3681640625</v>
      </c>
      <c r="N29" s="74">
        <v>5522.97705078125</v>
      </c>
      <c r="O29" s="75"/>
      <c r="P29" s="76"/>
      <c r="Q29" s="76"/>
      <c r="R29" s="86"/>
      <c r="S29" s="48">
        <v>0</v>
      </c>
      <c r="T29" s="48">
        <v>1</v>
      </c>
      <c r="U29" s="49">
        <v>0</v>
      </c>
      <c r="V29" s="49">
        <v>0.333333</v>
      </c>
      <c r="W29" s="49">
        <v>0</v>
      </c>
      <c r="X29" s="49">
        <v>0.638292</v>
      </c>
      <c r="Y29" s="49">
        <v>0</v>
      </c>
      <c r="Z29" s="49">
        <v>0</v>
      </c>
      <c r="AA29" s="71">
        <v>29</v>
      </c>
      <c r="AB29" s="71"/>
      <c r="AC29" s="72"/>
      <c r="AD29" s="78" t="s">
        <v>820</v>
      </c>
      <c r="AE29" s="78">
        <v>1730</v>
      </c>
      <c r="AF29" s="78">
        <v>1398</v>
      </c>
      <c r="AG29" s="78">
        <v>2649</v>
      </c>
      <c r="AH29" s="78">
        <v>3940</v>
      </c>
      <c r="AI29" s="78"/>
      <c r="AJ29" s="78" t="s">
        <v>872</v>
      </c>
      <c r="AK29" s="78" t="s">
        <v>916</v>
      </c>
      <c r="AL29" s="83" t="s">
        <v>957</v>
      </c>
      <c r="AM29" s="78"/>
      <c r="AN29" s="80">
        <v>40037.46113425926</v>
      </c>
      <c r="AO29" s="83" t="s">
        <v>1001</v>
      </c>
      <c r="AP29" s="78" t="b">
        <v>0</v>
      </c>
      <c r="AQ29" s="78" t="b">
        <v>0</v>
      </c>
      <c r="AR29" s="78" t="b">
        <v>0</v>
      </c>
      <c r="AS29" s="78"/>
      <c r="AT29" s="78">
        <v>64</v>
      </c>
      <c r="AU29" s="83" t="s">
        <v>1021</v>
      </c>
      <c r="AV29" s="78" t="b">
        <v>0</v>
      </c>
      <c r="AW29" s="78" t="s">
        <v>1052</v>
      </c>
      <c r="AX29" s="83" t="s">
        <v>1079</v>
      </c>
      <c r="AY29" s="78" t="s">
        <v>66</v>
      </c>
      <c r="AZ29" s="78" t="str">
        <f>REPLACE(INDEX(GroupVertices[Group],MATCH(Vertices[[#This Row],[Vertex]],GroupVertices[Vertex],0)),1,1,"")</f>
        <v>7</v>
      </c>
      <c r="BA29" s="48"/>
      <c r="BB29" s="48"/>
      <c r="BC29" s="48"/>
      <c r="BD29" s="48"/>
      <c r="BE29" s="48" t="s">
        <v>466</v>
      </c>
      <c r="BF29" s="48" t="s">
        <v>466</v>
      </c>
      <c r="BG29" s="116" t="s">
        <v>1634</v>
      </c>
      <c r="BH29" s="116" t="s">
        <v>1634</v>
      </c>
      <c r="BI29" s="116" t="s">
        <v>1674</v>
      </c>
      <c r="BJ29" s="116" t="s">
        <v>1674</v>
      </c>
      <c r="BK29" s="116">
        <v>0</v>
      </c>
      <c r="BL29" s="120">
        <v>0</v>
      </c>
      <c r="BM29" s="116">
        <v>0</v>
      </c>
      <c r="BN29" s="120">
        <v>0</v>
      </c>
      <c r="BO29" s="116">
        <v>0</v>
      </c>
      <c r="BP29" s="120">
        <v>0</v>
      </c>
      <c r="BQ29" s="116">
        <v>21</v>
      </c>
      <c r="BR29" s="120">
        <v>100</v>
      </c>
      <c r="BS29" s="116">
        <v>21</v>
      </c>
      <c r="BT29" s="2"/>
      <c r="BU29" s="3"/>
      <c r="BV29" s="3"/>
      <c r="BW29" s="3"/>
      <c r="BX29" s="3"/>
    </row>
    <row r="30" spans="1:76" ht="15">
      <c r="A30" s="64" t="s">
        <v>246</v>
      </c>
      <c r="B30" s="65"/>
      <c r="C30" s="65" t="s">
        <v>64</v>
      </c>
      <c r="D30" s="66">
        <v>165.31586084250307</v>
      </c>
      <c r="E30" s="68"/>
      <c r="F30" s="100" t="s">
        <v>1039</v>
      </c>
      <c r="G30" s="65"/>
      <c r="H30" s="69" t="s">
        <v>246</v>
      </c>
      <c r="I30" s="70"/>
      <c r="J30" s="70"/>
      <c r="K30" s="69" t="s">
        <v>1134</v>
      </c>
      <c r="L30" s="73">
        <v>129.17948717948718</v>
      </c>
      <c r="M30" s="74">
        <v>9180.3681640625</v>
      </c>
      <c r="N30" s="74">
        <v>3334.960693359375</v>
      </c>
      <c r="O30" s="75"/>
      <c r="P30" s="76"/>
      <c r="Q30" s="76"/>
      <c r="R30" s="86"/>
      <c r="S30" s="48">
        <v>2</v>
      </c>
      <c r="T30" s="48">
        <v>2</v>
      </c>
      <c r="U30" s="49">
        <v>2</v>
      </c>
      <c r="V30" s="49">
        <v>0.5</v>
      </c>
      <c r="W30" s="49">
        <v>0</v>
      </c>
      <c r="X30" s="49">
        <v>1.723387</v>
      </c>
      <c r="Y30" s="49">
        <v>0</v>
      </c>
      <c r="Z30" s="49">
        <v>0</v>
      </c>
      <c r="AA30" s="71">
        <v>30</v>
      </c>
      <c r="AB30" s="71"/>
      <c r="AC30" s="72"/>
      <c r="AD30" s="78" t="s">
        <v>821</v>
      </c>
      <c r="AE30" s="78">
        <v>159</v>
      </c>
      <c r="AF30" s="78">
        <v>195</v>
      </c>
      <c r="AG30" s="78">
        <v>706</v>
      </c>
      <c r="AH30" s="78">
        <v>53</v>
      </c>
      <c r="AI30" s="78"/>
      <c r="AJ30" s="78" t="s">
        <v>873</v>
      </c>
      <c r="AK30" s="78" t="s">
        <v>917</v>
      </c>
      <c r="AL30" s="83" t="s">
        <v>958</v>
      </c>
      <c r="AM30" s="78"/>
      <c r="AN30" s="80">
        <v>42012.85586805556</v>
      </c>
      <c r="AO30" s="83" t="s">
        <v>1002</v>
      </c>
      <c r="AP30" s="78" t="b">
        <v>1</v>
      </c>
      <c r="AQ30" s="78" t="b">
        <v>0</v>
      </c>
      <c r="AR30" s="78" t="b">
        <v>0</v>
      </c>
      <c r="AS30" s="78"/>
      <c r="AT30" s="78">
        <v>14</v>
      </c>
      <c r="AU30" s="83" t="s">
        <v>1021</v>
      </c>
      <c r="AV30" s="78" t="b">
        <v>0</v>
      </c>
      <c r="AW30" s="78" t="s">
        <v>1052</v>
      </c>
      <c r="AX30" s="83" t="s">
        <v>1080</v>
      </c>
      <c r="AY30" s="78" t="s">
        <v>66</v>
      </c>
      <c r="AZ30" s="78" t="str">
        <f>REPLACE(INDEX(GroupVertices[Group],MATCH(Vertices[[#This Row],[Vertex]],GroupVertices[Vertex],0)),1,1,"")</f>
        <v>7</v>
      </c>
      <c r="BA30" s="48" t="s">
        <v>1254</v>
      </c>
      <c r="BB30" s="48" t="s">
        <v>1254</v>
      </c>
      <c r="BC30" s="48" t="s">
        <v>451</v>
      </c>
      <c r="BD30" s="48" t="s">
        <v>451</v>
      </c>
      <c r="BE30" s="48" t="s">
        <v>1607</v>
      </c>
      <c r="BF30" s="48" t="s">
        <v>1614</v>
      </c>
      <c r="BG30" s="116" t="s">
        <v>1635</v>
      </c>
      <c r="BH30" s="116" t="s">
        <v>1653</v>
      </c>
      <c r="BI30" s="116" t="s">
        <v>1675</v>
      </c>
      <c r="BJ30" s="116" t="s">
        <v>1675</v>
      </c>
      <c r="BK30" s="116">
        <v>0</v>
      </c>
      <c r="BL30" s="120">
        <v>0</v>
      </c>
      <c r="BM30" s="116">
        <v>1</v>
      </c>
      <c r="BN30" s="120">
        <v>1.492537313432836</v>
      </c>
      <c r="BO30" s="116">
        <v>0</v>
      </c>
      <c r="BP30" s="120">
        <v>0</v>
      </c>
      <c r="BQ30" s="116">
        <v>66</v>
      </c>
      <c r="BR30" s="120">
        <v>98.50746268656717</v>
      </c>
      <c r="BS30" s="116">
        <v>67</v>
      </c>
      <c r="BT30" s="2"/>
      <c r="BU30" s="3"/>
      <c r="BV30" s="3"/>
      <c r="BW30" s="3"/>
      <c r="BX30" s="3"/>
    </row>
    <row r="31" spans="1:76" ht="15">
      <c r="A31" s="64" t="s">
        <v>233</v>
      </c>
      <c r="B31" s="65"/>
      <c r="C31" s="65" t="s">
        <v>64</v>
      </c>
      <c r="D31" s="66">
        <v>164.32855396243193</v>
      </c>
      <c r="E31" s="68"/>
      <c r="F31" s="100" t="s">
        <v>522</v>
      </c>
      <c r="G31" s="65"/>
      <c r="H31" s="69" t="s">
        <v>233</v>
      </c>
      <c r="I31" s="70"/>
      <c r="J31" s="70"/>
      <c r="K31" s="69" t="s">
        <v>1135</v>
      </c>
      <c r="L31" s="73">
        <v>1</v>
      </c>
      <c r="M31" s="74">
        <v>207.64654541015625</v>
      </c>
      <c r="N31" s="74">
        <v>3119.33056640625</v>
      </c>
      <c r="O31" s="75"/>
      <c r="P31" s="76"/>
      <c r="Q31" s="76"/>
      <c r="R31" s="86"/>
      <c r="S31" s="48">
        <v>0</v>
      </c>
      <c r="T31" s="48">
        <v>1</v>
      </c>
      <c r="U31" s="49">
        <v>0</v>
      </c>
      <c r="V31" s="49">
        <v>0.04</v>
      </c>
      <c r="W31" s="49">
        <v>0.058343</v>
      </c>
      <c r="X31" s="49">
        <v>0.558877</v>
      </c>
      <c r="Y31" s="49">
        <v>0</v>
      </c>
      <c r="Z31" s="49">
        <v>0</v>
      </c>
      <c r="AA31" s="71">
        <v>31</v>
      </c>
      <c r="AB31" s="71"/>
      <c r="AC31" s="72"/>
      <c r="AD31" s="78" t="s">
        <v>822</v>
      </c>
      <c r="AE31" s="78">
        <v>745</v>
      </c>
      <c r="AF31" s="78">
        <v>142</v>
      </c>
      <c r="AG31" s="78">
        <v>2656</v>
      </c>
      <c r="AH31" s="78">
        <v>3326</v>
      </c>
      <c r="AI31" s="78"/>
      <c r="AJ31" s="78" t="s">
        <v>874</v>
      </c>
      <c r="AK31" s="78" t="s">
        <v>918</v>
      </c>
      <c r="AL31" s="78"/>
      <c r="AM31" s="78"/>
      <c r="AN31" s="80">
        <v>41335.47869212963</v>
      </c>
      <c r="AO31" s="78"/>
      <c r="AP31" s="78" t="b">
        <v>1</v>
      </c>
      <c r="AQ31" s="78" t="b">
        <v>0</v>
      </c>
      <c r="AR31" s="78" t="b">
        <v>1</v>
      </c>
      <c r="AS31" s="78"/>
      <c r="AT31" s="78">
        <v>1</v>
      </c>
      <c r="AU31" s="83" t="s">
        <v>1021</v>
      </c>
      <c r="AV31" s="78" t="b">
        <v>0</v>
      </c>
      <c r="AW31" s="78" t="s">
        <v>1052</v>
      </c>
      <c r="AX31" s="83" t="s">
        <v>1081</v>
      </c>
      <c r="AY31" s="78" t="s">
        <v>66</v>
      </c>
      <c r="AZ31" s="78" t="str">
        <f>REPLACE(INDEX(GroupVertices[Group],MATCH(Vertices[[#This Row],[Vertex]],GroupVertices[Vertex],0)),1,1,"")</f>
        <v>1</v>
      </c>
      <c r="BA31" s="48" t="s">
        <v>378</v>
      </c>
      <c r="BB31" s="48" t="s">
        <v>378</v>
      </c>
      <c r="BC31" s="48" t="s">
        <v>441</v>
      </c>
      <c r="BD31" s="48" t="s">
        <v>441</v>
      </c>
      <c r="BE31" s="48" t="s">
        <v>467</v>
      </c>
      <c r="BF31" s="48" t="s">
        <v>467</v>
      </c>
      <c r="BG31" s="116" t="s">
        <v>1636</v>
      </c>
      <c r="BH31" s="116" t="s">
        <v>1636</v>
      </c>
      <c r="BI31" s="116" t="s">
        <v>1676</v>
      </c>
      <c r="BJ31" s="116" t="s">
        <v>1676</v>
      </c>
      <c r="BK31" s="116">
        <v>0</v>
      </c>
      <c r="BL31" s="120">
        <v>0</v>
      </c>
      <c r="BM31" s="116">
        <v>0</v>
      </c>
      <c r="BN31" s="120">
        <v>0</v>
      </c>
      <c r="BO31" s="116">
        <v>0</v>
      </c>
      <c r="BP31" s="120">
        <v>0</v>
      </c>
      <c r="BQ31" s="116">
        <v>12</v>
      </c>
      <c r="BR31" s="120">
        <v>100</v>
      </c>
      <c r="BS31" s="116">
        <v>12</v>
      </c>
      <c r="BT31" s="2"/>
      <c r="BU31" s="3"/>
      <c r="BV31" s="3"/>
      <c r="BW31" s="3"/>
      <c r="BX31" s="3"/>
    </row>
    <row r="32" spans="1:76" ht="15">
      <c r="A32" s="64" t="s">
        <v>234</v>
      </c>
      <c r="B32" s="65"/>
      <c r="C32" s="65" t="s">
        <v>64</v>
      </c>
      <c r="D32" s="66">
        <v>997.6341891741691</v>
      </c>
      <c r="E32" s="68"/>
      <c r="F32" s="100" t="s">
        <v>523</v>
      </c>
      <c r="G32" s="65"/>
      <c r="H32" s="69" t="s">
        <v>234</v>
      </c>
      <c r="I32" s="70"/>
      <c r="J32" s="70"/>
      <c r="K32" s="69" t="s">
        <v>1136</v>
      </c>
      <c r="L32" s="73">
        <v>1</v>
      </c>
      <c r="M32" s="74">
        <v>5100.20458984375</v>
      </c>
      <c r="N32" s="74">
        <v>7585.34423828125</v>
      </c>
      <c r="O32" s="75"/>
      <c r="P32" s="76"/>
      <c r="Q32" s="76"/>
      <c r="R32" s="86"/>
      <c r="S32" s="48">
        <v>0</v>
      </c>
      <c r="T32" s="48">
        <v>1</v>
      </c>
      <c r="U32" s="49">
        <v>0</v>
      </c>
      <c r="V32" s="49">
        <v>0.142857</v>
      </c>
      <c r="W32" s="49">
        <v>0</v>
      </c>
      <c r="X32" s="49">
        <v>0.595233</v>
      </c>
      <c r="Y32" s="49">
        <v>0</v>
      </c>
      <c r="Z32" s="49">
        <v>0</v>
      </c>
      <c r="AA32" s="71">
        <v>32</v>
      </c>
      <c r="AB32" s="71"/>
      <c r="AC32" s="72"/>
      <c r="AD32" s="78" t="s">
        <v>823</v>
      </c>
      <c r="AE32" s="78">
        <v>970</v>
      </c>
      <c r="AF32" s="78">
        <v>44875</v>
      </c>
      <c r="AG32" s="78">
        <v>18920</v>
      </c>
      <c r="AH32" s="78">
        <v>1146</v>
      </c>
      <c r="AI32" s="78"/>
      <c r="AJ32" s="78" t="s">
        <v>875</v>
      </c>
      <c r="AK32" s="78" t="s">
        <v>919</v>
      </c>
      <c r="AL32" s="83" t="s">
        <v>959</v>
      </c>
      <c r="AM32" s="78"/>
      <c r="AN32" s="80">
        <v>40070.501967592594</v>
      </c>
      <c r="AO32" s="83" t="s">
        <v>1003</v>
      </c>
      <c r="AP32" s="78" t="b">
        <v>0</v>
      </c>
      <c r="AQ32" s="78" t="b">
        <v>0</v>
      </c>
      <c r="AR32" s="78" t="b">
        <v>1</v>
      </c>
      <c r="AS32" s="78"/>
      <c r="AT32" s="78">
        <v>1211</v>
      </c>
      <c r="AU32" s="83" t="s">
        <v>1024</v>
      </c>
      <c r="AV32" s="78" t="b">
        <v>0</v>
      </c>
      <c r="AW32" s="78" t="s">
        <v>1052</v>
      </c>
      <c r="AX32" s="83" t="s">
        <v>1082</v>
      </c>
      <c r="AY32" s="78" t="s">
        <v>66</v>
      </c>
      <c r="AZ32" s="78" t="str">
        <f>REPLACE(INDEX(GroupVertices[Group],MATCH(Vertices[[#This Row],[Vertex]],GroupVertices[Vertex],0)),1,1,"")</f>
        <v>5</v>
      </c>
      <c r="BA32" s="48"/>
      <c r="BB32" s="48"/>
      <c r="BC32" s="48"/>
      <c r="BD32" s="48"/>
      <c r="BE32" s="48"/>
      <c r="BF32" s="48"/>
      <c r="BG32" s="116" t="s">
        <v>1637</v>
      </c>
      <c r="BH32" s="116" t="s">
        <v>1637</v>
      </c>
      <c r="BI32" s="116" t="s">
        <v>1677</v>
      </c>
      <c r="BJ32" s="116" t="s">
        <v>1677</v>
      </c>
      <c r="BK32" s="116">
        <v>2</v>
      </c>
      <c r="BL32" s="120">
        <v>8.333333333333334</v>
      </c>
      <c r="BM32" s="116">
        <v>0</v>
      </c>
      <c r="BN32" s="120">
        <v>0</v>
      </c>
      <c r="BO32" s="116">
        <v>0</v>
      </c>
      <c r="BP32" s="120">
        <v>0</v>
      </c>
      <c r="BQ32" s="116">
        <v>22</v>
      </c>
      <c r="BR32" s="120">
        <v>91.66666666666667</v>
      </c>
      <c r="BS32" s="116">
        <v>24</v>
      </c>
      <c r="BT32" s="2"/>
      <c r="BU32" s="3"/>
      <c r="BV32" s="3"/>
      <c r="BW32" s="3"/>
      <c r="BX32" s="3"/>
    </row>
    <row r="33" spans="1:76" ht="15">
      <c r="A33" s="64" t="s">
        <v>236</v>
      </c>
      <c r="B33" s="65"/>
      <c r="C33" s="65" t="s">
        <v>64</v>
      </c>
      <c r="D33" s="66">
        <v>175.1889296432144</v>
      </c>
      <c r="E33" s="68"/>
      <c r="F33" s="100" t="s">
        <v>524</v>
      </c>
      <c r="G33" s="65"/>
      <c r="H33" s="69" t="s">
        <v>236</v>
      </c>
      <c r="I33" s="70"/>
      <c r="J33" s="70"/>
      <c r="K33" s="69" t="s">
        <v>1137</v>
      </c>
      <c r="L33" s="73">
        <v>1</v>
      </c>
      <c r="M33" s="74">
        <v>6541.60498046875</v>
      </c>
      <c r="N33" s="74">
        <v>6422.88720703125</v>
      </c>
      <c r="O33" s="75"/>
      <c r="P33" s="76"/>
      <c r="Q33" s="76"/>
      <c r="R33" s="86"/>
      <c r="S33" s="48">
        <v>0</v>
      </c>
      <c r="T33" s="48">
        <v>1</v>
      </c>
      <c r="U33" s="49">
        <v>0</v>
      </c>
      <c r="V33" s="49">
        <v>0.142857</v>
      </c>
      <c r="W33" s="49">
        <v>0</v>
      </c>
      <c r="X33" s="49">
        <v>0.595233</v>
      </c>
      <c r="Y33" s="49">
        <v>0</v>
      </c>
      <c r="Z33" s="49">
        <v>0</v>
      </c>
      <c r="AA33" s="71">
        <v>33</v>
      </c>
      <c r="AB33" s="71"/>
      <c r="AC33" s="72"/>
      <c r="AD33" s="78" t="s">
        <v>824</v>
      </c>
      <c r="AE33" s="78">
        <v>362</v>
      </c>
      <c r="AF33" s="78">
        <v>725</v>
      </c>
      <c r="AG33" s="78">
        <v>1911</v>
      </c>
      <c r="AH33" s="78">
        <v>5107</v>
      </c>
      <c r="AI33" s="78"/>
      <c r="AJ33" s="78" t="s">
        <v>876</v>
      </c>
      <c r="AK33" s="78" t="s">
        <v>920</v>
      </c>
      <c r="AL33" s="78"/>
      <c r="AM33" s="78"/>
      <c r="AN33" s="80">
        <v>42273.48811342593</v>
      </c>
      <c r="AO33" s="78"/>
      <c r="AP33" s="78" t="b">
        <v>1</v>
      </c>
      <c r="AQ33" s="78" t="b">
        <v>0</v>
      </c>
      <c r="AR33" s="78" t="b">
        <v>1</v>
      </c>
      <c r="AS33" s="78"/>
      <c r="AT33" s="78">
        <v>6</v>
      </c>
      <c r="AU33" s="83" t="s">
        <v>1021</v>
      </c>
      <c r="AV33" s="78" t="b">
        <v>0</v>
      </c>
      <c r="AW33" s="78" t="s">
        <v>1052</v>
      </c>
      <c r="AX33" s="83" t="s">
        <v>1083</v>
      </c>
      <c r="AY33" s="78" t="s">
        <v>66</v>
      </c>
      <c r="AZ33" s="78" t="str">
        <f>REPLACE(INDEX(GroupVertices[Group],MATCH(Vertices[[#This Row],[Vertex]],GroupVertices[Vertex],0)),1,1,"")</f>
        <v>5</v>
      </c>
      <c r="BA33" s="48"/>
      <c r="BB33" s="48"/>
      <c r="BC33" s="48"/>
      <c r="BD33" s="48"/>
      <c r="BE33" s="48"/>
      <c r="BF33" s="48"/>
      <c r="BG33" s="116" t="s">
        <v>1637</v>
      </c>
      <c r="BH33" s="116" t="s">
        <v>1637</v>
      </c>
      <c r="BI33" s="116" t="s">
        <v>1677</v>
      </c>
      <c r="BJ33" s="116" t="s">
        <v>1677</v>
      </c>
      <c r="BK33" s="116">
        <v>2</v>
      </c>
      <c r="BL33" s="120">
        <v>8.333333333333334</v>
      </c>
      <c r="BM33" s="116">
        <v>0</v>
      </c>
      <c r="BN33" s="120">
        <v>0</v>
      </c>
      <c r="BO33" s="116">
        <v>0</v>
      </c>
      <c r="BP33" s="120">
        <v>0</v>
      </c>
      <c r="BQ33" s="116">
        <v>22</v>
      </c>
      <c r="BR33" s="120">
        <v>91.66666666666667</v>
      </c>
      <c r="BS33" s="116">
        <v>24</v>
      </c>
      <c r="BT33" s="2"/>
      <c r="BU33" s="3"/>
      <c r="BV33" s="3"/>
      <c r="BW33" s="3"/>
      <c r="BX33" s="3"/>
    </row>
    <row r="34" spans="1:76" ht="15">
      <c r="A34" s="64" t="s">
        <v>237</v>
      </c>
      <c r="B34" s="65"/>
      <c r="C34" s="65" t="s">
        <v>64</v>
      </c>
      <c r="D34" s="66">
        <v>165.25997554740468</v>
      </c>
      <c r="E34" s="68"/>
      <c r="F34" s="100" t="s">
        <v>525</v>
      </c>
      <c r="G34" s="65"/>
      <c r="H34" s="69" t="s">
        <v>237</v>
      </c>
      <c r="I34" s="70"/>
      <c r="J34" s="70"/>
      <c r="K34" s="69" t="s">
        <v>1138</v>
      </c>
      <c r="L34" s="73">
        <v>1</v>
      </c>
      <c r="M34" s="74">
        <v>6464.5908203125</v>
      </c>
      <c r="N34" s="74">
        <v>5290.64697265625</v>
      </c>
      <c r="O34" s="75"/>
      <c r="P34" s="76"/>
      <c r="Q34" s="76"/>
      <c r="R34" s="86"/>
      <c r="S34" s="48">
        <v>1</v>
      </c>
      <c r="T34" s="48">
        <v>1</v>
      </c>
      <c r="U34" s="49">
        <v>0</v>
      </c>
      <c r="V34" s="49">
        <v>0</v>
      </c>
      <c r="W34" s="49">
        <v>0</v>
      </c>
      <c r="X34" s="49">
        <v>0.99999</v>
      </c>
      <c r="Y34" s="49">
        <v>0</v>
      </c>
      <c r="Z34" s="49" t="s">
        <v>1225</v>
      </c>
      <c r="AA34" s="71">
        <v>34</v>
      </c>
      <c r="AB34" s="71"/>
      <c r="AC34" s="72"/>
      <c r="AD34" s="78" t="s">
        <v>825</v>
      </c>
      <c r="AE34" s="78">
        <v>638</v>
      </c>
      <c r="AF34" s="78">
        <v>192</v>
      </c>
      <c r="AG34" s="78">
        <v>362</v>
      </c>
      <c r="AH34" s="78">
        <v>692</v>
      </c>
      <c r="AI34" s="78"/>
      <c r="AJ34" s="78" t="s">
        <v>877</v>
      </c>
      <c r="AK34" s="78" t="s">
        <v>921</v>
      </c>
      <c r="AL34" s="83" t="s">
        <v>960</v>
      </c>
      <c r="AM34" s="78"/>
      <c r="AN34" s="80">
        <v>41299.71821759259</v>
      </c>
      <c r="AO34" s="83" t="s">
        <v>1004</v>
      </c>
      <c r="AP34" s="78" t="b">
        <v>0</v>
      </c>
      <c r="AQ34" s="78" t="b">
        <v>0</v>
      </c>
      <c r="AR34" s="78" t="b">
        <v>0</v>
      </c>
      <c r="AS34" s="78"/>
      <c r="AT34" s="78">
        <v>8</v>
      </c>
      <c r="AU34" s="83" t="s">
        <v>1021</v>
      </c>
      <c r="AV34" s="78" t="b">
        <v>0</v>
      </c>
      <c r="AW34" s="78" t="s">
        <v>1052</v>
      </c>
      <c r="AX34" s="83" t="s">
        <v>1084</v>
      </c>
      <c r="AY34" s="78" t="s">
        <v>66</v>
      </c>
      <c r="AZ34" s="78" t="str">
        <f>REPLACE(INDEX(GroupVertices[Group],MATCH(Vertices[[#This Row],[Vertex]],GroupVertices[Vertex],0)),1,1,"")</f>
        <v>6</v>
      </c>
      <c r="BA34" s="48" t="s">
        <v>382</v>
      </c>
      <c r="BB34" s="48" t="s">
        <v>382</v>
      </c>
      <c r="BC34" s="48" t="s">
        <v>446</v>
      </c>
      <c r="BD34" s="48" t="s">
        <v>446</v>
      </c>
      <c r="BE34" s="48" t="s">
        <v>470</v>
      </c>
      <c r="BF34" s="48" t="s">
        <v>470</v>
      </c>
      <c r="BG34" s="116" t="s">
        <v>1638</v>
      </c>
      <c r="BH34" s="116" t="s">
        <v>1638</v>
      </c>
      <c r="BI34" s="116" t="s">
        <v>1678</v>
      </c>
      <c r="BJ34" s="116" t="s">
        <v>1678</v>
      </c>
      <c r="BK34" s="116">
        <v>2</v>
      </c>
      <c r="BL34" s="120">
        <v>11.11111111111111</v>
      </c>
      <c r="BM34" s="116">
        <v>0</v>
      </c>
      <c r="BN34" s="120">
        <v>0</v>
      </c>
      <c r="BO34" s="116">
        <v>0</v>
      </c>
      <c r="BP34" s="120">
        <v>0</v>
      </c>
      <c r="BQ34" s="116">
        <v>16</v>
      </c>
      <c r="BR34" s="120">
        <v>88.88888888888889</v>
      </c>
      <c r="BS34" s="116">
        <v>18</v>
      </c>
      <c r="BT34" s="2"/>
      <c r="BU34" s="3"/>
      <c r="BV34" s="3"/>
      <c r="BW34" s="3"/>
      <c r="BX34" s="3"/>
    </row>
    <row r="35" spans="1:76" ht="15">
      <c r="A35" s="64" t="s">
        <v>238</v>
      </c>
      <c r="B35" s="65"/>
      <c r="C35" s="65" t="s">
        <v>64</v>
      </c>
      <c r="D35" s="66">
        <v>168.87389129709902</v>
      </c>
      <c r="E35" s="68"/>
      <c r="F35" s="100" t="s">
        <v>526</v>
      </c>
      <c r="G35" s="65"/>
      <c r="H35" s="69" t="s">
        <v>238</v>
      </c>
      <c r="I35" s="70"/>
      <c r="J35" s="70"/>
      <c r="K35" s="69" t="s">
        <v>1139</v>
      </c>
      <c r="L35" s="73">
        <v>1</v>
      </c>
      <c r="M35" s="74">
        <v>4581.962890625</v>
      </c>
      <c r="N35" s="74">
        <v>5374.740234375</v>
      </c>
      <c r="O35" s="75"/>
      <c r="P35" s="76"/>
      <c r="Q35" s="76"/>
      <c r="R35" s="86"/>
      <c r="S35" s="48">
        <v>0</v>
      </c>
      <c r="T35" s="48">
        <v>1</v>
      </c>
      <c r="U35" s="49">
        <v>0</v>
      </c>
      <c r="V35" s="49">
        <v>0.090909</v>
      </c>
      <c r="W35" s="49">
        <v>0</v>
      </c>
      <c r="X35" s="49">
        <v>0.578507</v>
      </c>
      <c r="Y35" s="49">
        <v>0</v>
      </c>
      <c r="Z35" s="49">
        <v>0</v>
      </c>
      <c r="AA35" s="71">
        <v>35</v>
      </c>
      <c r="AB35" s="71"/>
      <c r="AC35" s="72"/>
      <c r="AD35" s="78" t="s">
        <v>826</v>
      </c>
      <c r="AE35" s="78">
        <v>148</v>
      </c>
      <c r="AF35" s="78">
        <v>386</v>
      </c>
      <c r="AG35" s="78">
        <v>275</v>
      </c>
      <c r="AH35" s="78">
        <v>33</v>
      </c>
      <c r="AI35" s="78"/>
      <c r="AJ35" s="78"/>
      <c r="AK35" s="78" t="s">
        <v>922</v>
      </c>
      <c r="AL35" s="78"/>
      <c r="AM35" s="78"/>
      <c r="AN35" s="80">
        <v>40057.613229166665</v>
      </c>
      <c r="AO35" s="78"/>
      <c r="AP35" s="78" t="b">
        <v>0</v>
      </c>
      <c r="AQ35" s="78" t="b">
        <v>0</v>
      </c>
      <c r="AR35" s="78" t="b">
        <v>1</v>
      </c>
      <c r="AS35" s="78"/>
      <c r="AT35" s="78">
        <v>16</v>
      </c>
      <c r="AU35" s="83" t="s">
        <v>1025</v>
      </c>
      <c r="AV35" s="78" t="b">
        <v>0</v>
      </c>
      <c r="AW35" s="78" t="s">
        <v>1052</v>
      </c>
      <c r="AX35" s="83" t="s">
        <v>1085</v>
      </c>
      <c r="AY35" s="78" t="s">
        <v>66</v>
      </c>
      <c r="AZ35" s="78" t="str">
        <f>REPLACE(INDEX(GroupVertices[Group],MATCH(Vertices[[#This Row],[Vertex]],GroupVertices[Vertex],0)),1,1,"")</f>
        <v>2</v>
      </c>
      <c r="BA35" s="48"/>
      <c r="BB35" s="48"/>
      <c r="BC35" s="48"/>
      <c r="BD35" s="48"/>
      <c r="BE35" s="48"/>
      <c r="BF35" s="48"/>
      <c r="BG35" s="116" t="s">
        <v>1639</v>
      </c>
      <c r="BH35" s="116" t="s">
        <v>1639</v>
      </c>
      <c r="BI35" s="116" t="s">
        <v>1679</v>
      </c>
      <c r="BJ35" s="116" t="s">
        <v>1679</v>
      </c>
      <c r="BK35" s="116">
        <v>0</v>
      </c>
      <c r="BL35" s="120">
        <v>0</v>
      </c>
      <c r="BM35" s="116">
        <v>0</v>
      </c>
      <c r="BN35" s="120">
        <v>0</v>
      </c>
      <c r="BO35" s="116">
        <v>0</v>
      </c>
      <c r="BP35" s="120">
        <v>0</v>
      </c>
      <c r="BQ35" s="116">
        <v>27</v>
      </c>
      <c r="BR35" s="120">
        <v>100</v>
      </c>
      <c r="BS35" s="116">
        <v>27</v>
      </c>
      <c r="BT35" s="2"/>
      <c r="BU35" s="3"/>
      <c r="BV35" s="3"/>
      <c r="BW35" s="3"/>
      <c r="BX35" s="3"/>
    </row>
    <row r="36" spans="1:76" ht="15">
      <c r="A36" s="64" t="s">
        <v>250</v>
      </c>
      <c r="B36" s="65"/>
      <c r="C36" s="65" t="s">
        <v>64</v>
      </c>
      <c r="D36" s="66">
        <v>232.71352673113262</v>
      </c>
      <c r="E36" s="68"/>
      <c r="F36" s="100" t="s">
        <v>1040</v>
      </c>
      <c r="G36" s="65"/>
      <c r="H36" s="69" t="s">
        <v>250</v>
      </c>
      <c r="I36" s="70"/>
      <c r="J36" s="70"/>
      <c r="K36" s="69" t="s">
        <v>1140</v>
      </c>
      <c r="L36" s="73">
        <v>1923.6923076923076</v>
      </c>
      <c r="M36" s="74">
        <v>3820.28076171875</v>
      </c>
      <c r="N36" s="74">
        <v>7222.80712890625</v>
      </c>
      <c r="O36" s="75"/>
      <c r="P36" s="76"/>
      <c r="Q36" s="76"/>
      <c r="R36" s="86"/>
      <c r="S36" s="48">
        <v>7</v>
      </c>
      <c r="T36" s="48">
        <v>1</v>
      </c>
      <c r="U36" s="49">
        <v>30</v>
      </c>
      <c r="V36" s="49">
        <v>0.166667</v>
      </c>
      <c r="W36" s="49">
        <v>0</v>
      </c>
      <c r="X36" s="49">
        <v>3.52889</v>
      </c>
      <c r="Y36" s="49">
        <v>0</v>
      </c>
      <c r="Z36" s="49">
        <v>0</v>
      </c>
      <c r="AA36" s="71">
        <v>36</v>
      </c>
      <c r="AB36" s="71"/>
      <c r="AC36" s="72"/>
      <c r="AD36" s="78" t="s">
        <v>827</v>
      </c>
      <c r="AE36" s="78">
        <v>342</v>
      </c>
      <c r="AF36" s="78">
        <v>3813</v>
      </c>
      <c r="AG36" s="78">
        <v>7625</v>
      </c>
      <c r="AH36" s="78">
        <v>1738</v>
      </c>
      <c r="AI36" s="78"/>
      <c r="AJ36" s="78" t="s">
        <v>878</v>
      </c>
      <c r="AK36" s="78"/>
      <c r="AL36" s="83" t="s">
        <v>961</v>
      </c>
      <c r="AM36" s="78"/>
      <c r="AN36" s="80">
        <v>40630.605729166666</v>
      </c>
      <c r="AO36" s="83" t="s">
        <v>1005</v>
      </c>
      <c r="AP36" s="78" t="b">
        <v>0</v>
      </c>
      <c r="AQ36" s="78" t="b">
        <v>0</v>
      </c>
      <c r="AR36" s="78" t="b">
        <v>0</v>
      </c>
      <c r="AS36" s="78"/>
      <c r="AT36" s="78">
        <v>199</v>
      </c>
      <c r="AU36" s="83" t="s">
        <v>1021</v>
      </c>
      <c r="AV36" s="78" t="b">
        <v>0</v>
      </c>
      <c r="AW36" s="78" t="s">
        <v>1052</v>
      </c>
      <c r="AX36" s="83" t="s">
        <v>1086</v>
      </c>
      <c r="AY36" s="78" t="s">
        <v>66</v>
      </c>
      <c r="AZ36" s="78" t="str">
        <f>REPLACE(INDEX(GroupVertices[Group],MATCH(Vertices[[#This Row],[Vertex]],GroupVertices[Vertex],0)),1,1,"")</f>
        <v>2</v>
      </c>
      <c r="BA36" s="48" t="s">
        <v>1598</v>
      </c>
      <c r="BB36" s="48" t="s">
        <v>1598</v>
      </c>
      <c r="BC36" s="48" t="s">
        <v>452</v>
      </c>
      <c r="BD36" s="48" t="s">
        <v>452</v>
      </c>
      <c r="BE36" s="48" t="s">
        <v>1608</v>
      </c>
      <c r="BF36" s="48" t="s">
        <v>1615</v>
      </c>
      <c r="BG36" s="116" t="s">
        <v>1640</v>
      </c>
      <c r="BH36" s="116" t="s">
        <v>1654</v>
      </c>
      <c r="BI36" s="116" t="s">
        <v>1532</v>
      </c>
      <c r="BJ36" s="116" t="s">
        <v>1690</v>
      </c>
      <c r="BK36" s="116">
        <v>5</v>
      </c>
      <c r="BL36" s="120">
        <v>2.824858757062147</v>
      </c>
      <c r="BM36" s="116">
        <v>0</v>
      </c>
      <c r="BN36" s="120">
        <v>0</v>
      </c>
      <c r="BO36" s="116">
        <v>0</v>
      </c>
      <c r="BP36" s="120">
        <v>0</v>
      </c>
      <c r="BQ36" s="116">
        <v>172</v>
      </c>
      <c r="BR36" s="120">
        <v>97.17514124293785</v>
      </c>
      <c r="BS36" s="116">
        <v>177</v>
      </c>
      <c r="BT36" s="2"/>
      <c r="BU36" s="3"/>
      <c r="BV36" s="3"/>
      <c r="BW36" s="3"/>
      <c r="BX36" s="3"/>
    </row>
    <row r="37" spans="1:76" ht="15">
      <c r="A37" s="64" t="s">
        <v>239</v>
      </c>
      <c r="B37" s="65"/>
      <c r="C37" s="65" t="s">
        <v>64</v>
      </c>
      <c r="D37" s="66">
        <v>170.32690896965656</v>
      </c>
      <c r="E37" s="68"/>
      <c r="F37" s="100" t="s">
        <v>527</v>
      </c>
      <c r="G37" s="65"/>
      <c r="H37" s="69" t="s">
        <v>239</v>
      </c>
      <c r="I37" s="70"/>
      <c r="J37" s="70"/>
      <c r="K37" s="69" t="s">
        <v>1141</v>
      </c>
      <c r="L37" s="73">
        <v>1</v>
      </c>
      <c r="M37" s="74">
        <v>3058.598876953125</v>
      </c>
      <c r="N37" s="74">
        <v>9070.873046875</v>
      </c>
      <c r="O37" s="75"/>
      <c r="P37" s="76"/>
      <c r="Q37" s="76"/>
      <c r="R37" s="86"/>
      <c r="S37" s="48">
        <v>0</v>
      </c>
      <c r="T37" s="48">
        <v>1</v>
      </c>
      <c r="U37" s="49">
        <v>0</v>
      </c>
      <c r="V37" s="49">
        <v>0.090909</v>
      </c>
      <c r="W37" s="49">
        <v>0</v>
      </c>
      <c r="X37" s="49">
        <v>0.578507</v>
      </c>
      <c r="Y37" s="49">
        <v>0</v>
      </c>
      <c r="Z37" s="49">
        <v>0</v>
      </c>
      <c r="AA37" s="71">
        <v>37</v>
      </c>
      <c r="AB37" s="71"/>
      <c r="AC37" s="72"/>
      <c r="AD37" s="78" t="s">
        <v>828</v>
      </c>
      <c r="AE37" s="78">
        <v>221</v>
      </c>
      <c r="AF37" s="78">
        <v>464</v>
      </c>
      <c r="AG37" s="78">
        <v>1975</v>
      </c>
      <c r="AH37" s="78">
        <v>2471</v>
      </c>
      <c r="AI37" s="78"/>
      <c r="AJ37" s="78" t="s">
        <v>879</v>
      </c>
      <c r="AK37" s="78"/>
      <c r="AL37" s="78"/>
      <c r="AM37" s="78"/>
      <c r="AN37" s="80">
        <v>41712.91825231481</v>
      </c>
      <c r="AO37" s="83" t="s">
        <v>1006</v>
      </c>
      <c r="AP37" s="78" t="b">
        <v>1</v>
      </c>
      <c r="AQ37" s="78" t="b">
        <v>0</v>
      </c>
      <c r="AR37" s="78" t="b">
        <v>1</v>
      </c>
      <c r="AS37" s="78"/>
      <c r="AT37" s="78">
        <v>31</v>
      </c>
      <c r="AU37" s="83" t="s">
        <v>1021</v>
      </c>
      <c r="AV37" s="78" t="b">
        <v>0</v>
      </c>
      <c r="AW37" s="78" t="s">
        <v>1052</v>
      </c>
      <c r="AX37" s="83" t="s">
        <v>1087</v>
      </c>
      <c r="AY37" s="78" t="s">
        <v>66</v>
      </c>
      <c r="AZ37" s="78" t="str">
        <f>REPLACE(INDEX(GroupVertices[Group],MATCH(Vertices[[#This Row],[Vertex]],GroupVertices[Vertex],0)),1,1,"")</f>
        <v>2</v>
      </c>
      <c r="BA37" s="48"/>
      <c r="BB37" s="48"/>
      <c r="BC37" s="48"/>
      <c r="BD37" s="48"/>
      <c r="BE37" s="48"/>
      <c r="BF37" s="48"/>
      <c r="BG37" s="116" t="s">
        <v>1641</v>
      </c>
      <c r="BH37" s="116" t="s">
        <v>1641</v>
      </c>
      <c r="BI37" s="116" t="s">
        <v>1680</v>
      </c>
      <c r="BJ37" s="116" t="s">
        <v>1680</v>
      </c>
      <c r="BK37" s="116">
        <v>1</v>
      </c>
      <c r="BL37" s="120">
        <v>4.761904761904762</v>
      </c>
      <c r="BM37" s="116">
        <v>0</v>
      </c>
      <c r="BN37" s="120">
        <v>0</v>
      </c>
      <c r="BO37" s="116">
        <v>0</v>
      </c>
      <c r="BP37" s="120">
        <v>0</v>
      </c>
      <c r="BQ37" s="116">
        <v>20</v>
      </c>
      <c r="BR37" s="120">
        <v>95.23809523809524</v>
      </c>
      <c r="BS37" s="116">
        <v>21</v>
      </c>
      <c r="BT37" s="2"/>
      <c r="BU37" s="3"/>
      <c r="BV37" s="3"/>
      <c r="BW37" s="3"/>
      <c r="BX37" s="3"/>
    </row>
    <row r="38" spans="1:76" ht="15">
      <c r="A38" s="64" t="s">
        <v>240</v>
      </c>
      <c r="B38" s="65"/>
      <c r="C38" s="65" t="s">
        <v>64</v>
      </c>
      <c r="D38" s="66">
        <v>175.17030121151495</v>
      </c>
      <c r="E38" s="68"/>
      <c r="F38" s="100" t="s">
        <v>528</v>
      </c>
      <c r="G38" s="65"/>
      <c r="H38" s="69" t="s">
        <v>240</v>
      </c>
      <c r="I38" s="70"/>
      <c r="J38" s="70"/>
      <c r="K38" s="69" t="s">
        <v>1142</v>
      </c>
      <c r="L38" s="73">
        <v>1</v>
      </c>
      <c r="M38" s="74">
        <v>4905.29248046875</v>
      </c>
      <c r="N38" s="74">
        <v>7798.0263671875</v>
      </c>
      <c r="O38" s="75"/>
      <c r="P38" s="76"/>
      <c r="Q38" s="76"/>
      <c r="R38" s="86"/>
      <c r="S38" s="48">
        <v>0</v>
      </c>
      <c r="T38" s="48">
        <v>1</v>
      </c>
      <c r="U38" s="49">
        <v>0</v>
      </c>
      <c r="V38" s="49">
        <v>0.090909</v>
      </c>
      <c r="W38" s="49">
        <v>0</v>
      </c>
      <c r="X38" s="49">
        <v>0.578507</v>
      </c>
      <c r="Y38" s="49">
        <v>0</v>
      </c>
      <c r="Z38" s="49">
        <v>0</v>
      </c>
      <c r="AA38" s="71">
        <v>38</v>
      </c>
      <c r="AB38" s="71"/>
      <c r="AC38" s="72"/>
      <c r="AD38" s="78" t="s">
        <v>829</v>
      </c>
      <c r="AE38" s="78">
        <v>274</v>
      </c>
      <c r="AF38" s="78">
        <v>724</v>
      </c>
      <c r="AG38" s="78">
        <v>1746</v>
      </c>
      <c r="AH38" s="78">
        <v>382</v>
      </c>
      <c r="AI38" s="78"/>
      <c r="AJ38" s="78"/>
      <c r="AK38" s="78"/>
      <c r="AL38" s="78"/>
      <c r="AM38" s="78"/>
      <c r="AN38" s="80">
        <v>42432.541909722226</v>
      </c>
      <c r="AO38" s="78"/>
      <c r="AP38" s="78" t="b">
        <v>1</v>
      </c>
      <c r="AQ38" s="78" t="b">
        <v>0</v>
      </c>
      <c r="AR38" s="78" t="b">
        <v>0</v>
      </c>
      <c r="AS38" s="78"/>
      <c r="AT38" s="78">
        <v>10</v>
      </c>
      <c r="AU38" s="78"/>
      <c r="AV38" s="78" t="b">
        <v>0</v>
      </c>
      <c r="AW38" s="78" t="s">
        <v>1052</v>
      </c>
      <c r="AX38" s="83" t="s">
        <v>1088</v>
      </c>
      <c r="AY38" s="78" t="s">
        <v>66</v>
      </c>
      <c r="AZ38" s="78" t="str">
        <f>REPLACE(INDEX(GroupVertices[Group],MATCH(Vertices[[#This Row],[Vertex]],GroupVertices[Vertex],0)),1,1,"")</f>
        <v>2</v>
      </c>
      <c r="BA38" s="48"/>
      <c r="BB38" s="48"/>
      <c r="BC38" s="48"/>
      <c r="BD38" s="48"/>
      <c r="BE38" s="48"/>
      <c r="BF38" s="48"/>
      <c r="BG38" s="116" t="s">
        <v>1642</v>
      </c>
      <c r="BH38" s="116" t="s">
        <v>1655</v>
      </c>
      <c r="BI38" s="116" t="s">
        <v>1680</v>
      </c>
      <c r="BJ38" s="116" t="s">
        <v>1680</v>
      </c>
      <c r="BK38" s="116">
        <v>2</v>
      </c>
      <c r="BL38" s="120">
        <v>4.878048780487805</v>
      </c>
      <c r="BM38" s="116">
        <v>0</v>
      </c>
      <c r="BN38" s="120">
        <v>0</v>
      </c>
      <c r="BO38" s="116">
        <v>0</v>
      </c>
      <c r="BP38" s="120">
        <v>0</v>
      </c>
      <c r="BQ38" s="116">
        <v>39</v>
      </c>
      <c r="BR38" s="120">
        <v>95.1219512195122</v>
      </c>
      <c r="BS38" s="116">
        <v>41</v>
      </c>
      <c r="BT38" s="2"/>
      <c r="BU38" s="3"/>
      <c r="BV38" s="3"/>
      <c r="BW38" s="3"/>
      <c r="BX38" s="3"/>
    </row>
    <row r="39" spans="1:76" ht="15">
      <c r="A39" s="64" t="s">
        <v>241</v>
      </c>
      <c r="B39" s="65"/>
      <c r="C39" s="65" t="s">
        <v>64</v>
      </c>
      <c r="D39" s="66">
        <v>171.2210736912304</v>
      </c>
      <c r="E39" s="68"/>
      <c r="F39" s="100" t="s">
        <v>529</v>
      </c>
      <c r="G39" s="65"/>
      <c r="H39" s="69" t="s">
        <v>241</v>
      </c>
      <c r="I39" s="70"/>
      <c r="J39" s="70"/>
      <c r="K39" s="69" t="s">
        <v>1143</v>
      </c>
      <c r="L39" s="73">
        <v>1</v>
      </c>
      <c r="M39" s="74">
        <v>7549.6025390625</v>
      </c>
      <c r="N39" s="74">
        <v>6422.88720703125</v>
      </c>
      <c r="O39" s="75"/>
      <c r="P39" s="76"/>
      <c r="Q39" s="76"/>
      <c r="R39" s="86"/>
      <c r="S39" s="48">
        <v>0</v>
      </c>
      <c r="T39" s="48">
        <v>1</v>
      </c>
      <c r="U39" s="49">
        <v>0</v>
      </c>
      <c r="V39" s="49">
        <v>0.125</v>
      </c>
      <c r="W39" s="49">
        <v>0</v>
      </c>
      <c r="X39" s="49">
        <v>0.656534</v>
      </c>
      <c r="Y39" s="49">
        <v>0</v>
      </c>
      <c r="Z39" s="49">
        <v>0</v>
      </c>
      <c r="AA39" s="71">
        <v>39</v>
      </c>
      <c r="AB39" s="71"/>
      <c r="AC39" s="72"/>
      <c r="AD39" s="78" t="s">
        <v>830</v>
      </c>
      <c r="AE39" s="78">
        <v>579</v>
      </c>
      <c r="AF39" s="78">
        <v>512</v>
      </c>
      <c r="AG39" s="78">
        <v>31693</v>
      </c>
      <c r="AH39" s="78">
        <v>2469</v>
      </c>
      <c r="AI39" s="78"/>
      <c r="AJ39" s="78" t="s">
        <v>880</v>
      </c>
      <c r="AK39" s="78"/>
      <c r="AL39" s="78"/>
      <c r="AM39" s="78"/>
      <c r="AN39" s="80">
        <v>43312.94982638889</v>
      </c>
      <c r="AO39" s="78"/>
      <c r="AP39" s="78" t="b">
        <v>1</v>
      </c>
      <c r="AQ39" s="78" t="b">
        <v>0</v>
      </c>
      <c r="AR39" s="78" t="b">
        <v>0</v>
      </c>
      <c r="AS39" s="78"/>
      <c r="AT39" s="78">
        <v>2</v>
      </c>
      <c r="AU39" s="78"/>
      <c r="AV39" s="78" t="b">
        <v>0</v>
      </c>
      <c r="AW39" s="78" t="s">
        <v>1052</v>
      </c>
      <c r="AX39" s="83" t="s">
        <v>1089</v>
      </c>
      <c r="AY39" s="78" t="s">
        <v>66</v>
      </c>
      <c r="AZ39" s="78" t="str">
        <f>REPLACE(INDEX(GroupVertices[Group],MATCH(Vertices[[#This Row],[Vertex]],GroupVertices[Vertex],0)),1,1,"")</f>
        <v>4</v>
      </c>
      <c r="BA39" s="48" t="s">
        <v>375</v>
      </c>
      <c r="BB39" s="48" t="s">
        <v>375</v>
      </c>
      <c r="BC39" s="48" t="s">
        <v>446</v>
      </c>
      <c r="BD39" s="48" t="s">
        <v>446</v>
      </c>
      <c r="BE39" s="48" t="s">
        <v>460</v>
      </c>
      <c r="BF39" s="48" t="s">
        <v>1616</v>
      </c>
      <c r="BG39" s="116" t="s">
        <v>1643</v>
      </c>
      <c r="BH39" s="116" t="s">
        <v>1656</v>
      </c>
      <c r="BI39" s="116" t="s">
        <v>1681</v>
      </c>
      <c r="BJ39" s="116" t="s">
        <v>1681</v>
      </c>
      <c r="BK39" s="116">
        <v>2</v>
      </c>
      <c r="BL39" s="120">
        <v>3.7037037037037037</v>
      </c>
      <c r="BM39" s="116">
        <v>1</v>
      </c>
      <c r="BN39" s="120">
        <v>1.8518518518518519</v>
      </c>
      <c r="BO39" s="116">
        <v>0</v>
      </c>
      <c r="BP39" s="120">
        <v>0</v>
      </c>
      <c r="BQ39" s="116">
        <v>51</v>
      </c>
      <c r="BR39" s="120">
        <v>94.44444444444444</v>
      </c>
      <c r="BS39" s="116">
        <v>54</v>
      </c>
      <c r="BT39" s="2"/>
      <c r="BU39" s="3"/>
      <c r="BV39" s="3"/>
      <c r="BW39" s="3"/>
      <c r="BX39" s="3"/>
    </row>
    <row r="40" spans="1:76" ht="15">
      <c r="A40" s="64" t="s">
        <v>242</v>
      </c>
      <c r="B40" s="65"/>
      <c r="C40" s="65" t="s">
        <v>64</v>
      </c>
      <c r="D40" s="66">
        <v>251.8262976547738</v>
      </c>
      <c r="E40" s="68"/>
      <c r="F40" s="100" t="s">
        <v>530</v>
      </c>
      <c r="G40" s="65"/>
      <c r="H40" s="69" t="s">
        <v>242</v>
      </c>
      <c r="I40" s="70"/>
      <c r="J40" s="70"/>
      <c r="K40" s="69" t="s">
        <v>1144</v>
      </c>
      <c r="L40" s="73">
        <v>385.53846153846155</v>
      </c>
      <c r="M40" s="74">
        <v>8547.869140625</v>
      </c>
      <c r="N40" s="74">
        <v>8459.484375</v>
      </c>
      <c r="O40" s="75"/>
      <c r="P40" s="76"/>
      <c r="Q40" s="76"/>
      <c r="R40" s="86"/>
      <c r="S40" s="48">
        <v>0</v>
      </c>
      <c r="T40" s="48">
        <v>2</v>
      </c>
      <c r="U40" s="49">
        <v>6</v>
      </c>
      <c r="V40" s="49">
        <v>0.166667</v>
      </c>
      <c r="W40" s="49">
        <v>0</v>
      </c>
      <c r="X40" s="49">
        <v>1.227448</v>
      </c>
      <c r="Y40" s="49">
        <v>0</v>
      </c>
      <c r="Z40" s="49">
        <v>0</v>
      </c>
      <c r="AA40" s="71">
        <v>40</v>
      </c>
      <c r="AB40" s="71"/>
      <c r="AC40" s="72"/>
      <c r="AD40" s="78" t="s">
        <v>831</v>
      </c>
      <c r="AE40" s="78">
        <v>4406</v>
      </c>
      <c r="AF40" s="78">
        <v>4839</v>
      </c>
      <c r="AG40" s="78">
        <v>67944</v>
      </c>
      <c r="AH40" s="78">
        <v>26044</v>
      </c>
      <c r="AI40" s="78"/>
      <c r="AJ40" s="78" t="s">
        <v>881</v>
      </c>
      <c r="AK40" s="78" t="s">
        <v>923</v>
      </c>
      <c r="AL40" s="78"/>
      <c r="AM40" s="78"/>
      <c r="AN40" s="80">
        <v>42106.89806712963</v>
      </c>
      <c r="AO40" s="83" t="s">
        <v>1007</v>
      </c>
      <c r="AP40" s="78" t="b">
        <v>0</v>
      </c>
      <c r="AQ40" s="78" t="b">
        <v>0</v>
      </c>
      <c r="AR40" s="78" t="b">
        <v>1</v>
      </c>
      <c r="AS40" s="78"/>
      <c r="AT40" s="78">
        <v>174</v>
      </c>
      <c r="AU40" s="83" t="s">
        <v>1021</v>
      </c>
      <c r="AV40" s="78" t="b">
        <v>0</v>
      </c>
      <c r="AW40" s="78" t="s">
        <v>1052</v>
      </c>
      <c r="AX40" s="83" t="s">
        <v>1090</v>
      </c>
      <c r="AY40" s="78" t="s">
        <v>66</v>
      </c>
      <c r="AZ40" s="78" t="str">
        <f>REPLACE(INDEX(GroupVertices[Group],MATCH(Vertices[[#This Row],[Vertex]],GroupVertices[Vertex],0)),1,1,"")</f>
        <v>4</v>
      </c>
      <c r="BA40" s="48" t="s">
        <v>1599</v>
      </c>
      <c r="BB40" s="48" t="s">
        <v>1599</v>
      </c>
      <c r="BC40" s="48" t="s">
        <v>446</v>
      </c>
      <c r="BD40" s="48" t="s">
        <v>446</v>
      </c>
      <c r="BE40" s="48" t="s">
        <v>1609</v>
      </c>
      <c r="BF40" s="48" t="s">
        <v>461</v>
      </c>
      <c r="BG40" s="116" t="s">
        <v>1644</v>
      </c>
      <c r="BH40" s="116" t="s">
        <v>1657</v>
      </c>
      <c r="BI40" s="116" t="s">
        <v>1682</v>
      </c>
      <c r="BJ40" s="116" t="s">
        <v>1691</v>
      </c>
      <c r="BK40" s="116">
        <v>0</v>
      </c>
      <c r="BL40" s="120">
        <v>0</v>
      </c>
      <c r="BM40" s="116">
        <v>0</v>
      </c>
      <c r="BN40" s="120">
        <v>0</v>
      </c>
      <c r="BO40" s="116">
        <v>0</v>
      </c>
      <c r="BP40" s="120">
        <v>0</v>
      </c>
      <c r="BQ40" s="116">
        <v>29</v>
      </c>
      <c r="BR40" s="120">
        <v>100</v>
      </c>
      <c r="BS40" s="116">
        <v>29</v>
      </c>
      <c r="BT40" s="2"/>
      <c r="BU40" s="3"/>
      <c r="BV40" s="3"/>
      <c r="BW40" s="3"/>
      <c r="BX40" s="3"/>
    </row>
    <row r="41" spans="1:76" ht="15">
      <c r="A41" s="64" t="s">
        <v>256</v>
      </c>
      <c r="B41" s="65"/>
      <c r="C41" s="65" t="s">
        <v>64</v>
      </c>
      <c r="D41" s="66">
        <v>165.11094809380904</v>
      </c>
      <c r="E41" s="68"/>
      <c r="F41" s="100" t="s">
        <v>1041</v>
      </c>
      <c r="G41" s="65"/>
      <c r="H41" s="69" t="s">
        <v>256</v>
      </c>
      <c r="I41" s="70"/>
      <c r="J41" s="70"/>
      <c r="K41" s="69" t="s">
        <v>1145</v>
      </c>
      <c r="L41" s="73">
        <v>1</v>
      </c>
      <c r="M41" s="74">
        <v>8469.7216796875</v>
      </c>
      <c r="N41" s="74">
        <v>9623.037109375</v>
      </c>
      <c r="O41" s="75"/>
      <c r="P41" s="76"/>
      <c r="Q41" s="76"/>
      <c r="R41" s="86"/>
      <c r="S41" s="48">
        <v>1</v>
      </c>
      <c r="T41" s="48">
        <v>0</v>
      </c>
      <c r="U41" s="49">
        <v>0</v>
      </c>
      <c r="V41" s="49">
        <v>0.111111</v>
      </c>
      <c r="W41" s="49">
        <v>0</v>
      </c>
      <c r="X41" s="49">
        <v>0.671665</v>
      </c>
      <c r="Y41" s="49">
        <v>0</v>
      </c>
      <c r="Z41" s="49">
        <v>0</v>
      </c>
      <c r="AA41" s="71">
        <v>41</v>
      </c>
      <c r="AB41" s="71"/>
      <c r="AC41" s="72"/>
      <c r="AD41" s="78" t="s">
        <v>832</v>
      </c>
      <c r="AE41" s="78">
        <v>128</v>
      </c>
      <c r="AF41" s="78">
        <v>184</v>
      </c>
      <c r="AG41" s="78">
        <v>1248</v>
      </c>
      <c r="AH41" s="78">
        <v>356</v>
      </c>
      <c r="AI41" s="78">
        <v>39600</v>
      </c>
      <c r="AJ41" s="78" t="s">
        <v>882</v>
      </c>
      <c r="AK41" s="78" t="s">
        <v>924</v>
      </c>
      <c r="AL41" s="83" t="s">
        <v>962</v>
      </c>
      <c r="AM41" s="78" t="s">
        <v>977</v>
      </c>
      <c r="AN41" s="80">
        <v>39175.47961805556</v>
      </c>
      <c r="AO41" s="78"/>
      <c r="AP41" s="78" t="b">
        <v>0</v>
      </c>
      <c r="AQ41" s="78" t="b">
        <v>0</v>
      </c>
      <c r="AR41" s="78" t="b">
        <v>1</v>
      </c>
      <c r="AS41" s="78" t="s">
        <v>752</v>
      </c>
      <c r="AT41" s="78">
        <v>5</v>
      </c>
      <c r="AU41" s="83" t="s">
        <v>1026</v>
      </c>
      <c r="AV41" s="78" t="b">
        <v>0</v>
      </c>
      <c r="AW41" s="78" t="s">
        <v>1052</v>
      </c>
      <c r="AX41" s="83" t="s">
        <v>1091</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243</v>
      </c>
      <c r="B42" s="65"/>
      <c r="C42" s="65" t="s">
        <v>64</v>
      </c>
      <c r="D42" s="66">
        <v>177.34982772035124</v>
      </c>
      <c r="E42" s="68"/>
      <c r="F42" s="100" t="s">
        <v>1042</v>
      </c>
      <c r="G42" s="65"/>
      <c r="H42" s="69" t="s">
        <v>243</v>
      </c>
      <c r="I42" s="70"/>
      <c r="J42" s="70"/>
      <c r="K42" s="69" t="s">
        <v>1146</v>
      </c>
      <c r="L42" s="73">
        <v>1</v>
      </c>
      <c r="M42" s="74">
        <v>9180.3681640625</v>
      </c>
      <c r="N42" s="74">
        <v>1914.514404296875</v>
      </c>
      <c r="O42" s="75"/>
      <c r="P42" s="76"/>
      <c r="Q42" s="76"/>
      <c r="R42" s="86"/>
      <c r="S42" s="48">
        <v>1</v>
      </c>
      <c r="T42" s="48">
        <v>1</v>
      </c>
      <c r="U42" s="49">
        <v>0</v>
      </c>
      <c r="V42" s="49">
        <v>1</v>
      </c>
      <c r="W42" s="49">
        <v>0</v>
      </c>
      <c r="X42" s="49">
        <v>0.99999</v>
      </c>
      <c r="Y42" s="49">
        <v>0</v>
      </c>
      <c r="Z42" s="49">
        <v>1</v>
      </c>
      <c r="AA42" s="71">
        <v>42</v>
      </c>
      <c r="AB42" s="71"/>
      <c r="AC42" s="72"/>
      <c r="AD42" s="78" t="s">
        <v>833</v>
      </c>
      <c r="AE42" s="78">
        <v>433</v>
      </c>
      <c r="AF42" s="78">
        <v>841</v>
      </c>
      <c r="AG42" s="78">
        <v>4721</v>
      </c>
      <c r="AH42" s="78">
        <v>4958</v>
      </c>
      <c r="AI42" s="78"/>
      <c r="AJ42" s="78" t="s">
        <v>883</v>
      </c>
      <c r="AK42" s="78" t="s">
        <v>925</v>
      </c>
      <c r="AL42" s="83" t="s">
        <v>963</v>
      </c>
      <c r="AM42" s="78"/>
      <c r="AN42" s="80">
        <v>41968.58763888889</v>
      </c>
      <c r="AO42" s="83" t="s">
        <v>1008</v>
      </c>
      <c r="AP42" s="78" t="b">
        <v>0</v>
      </c>
      <c r="AQ42" s="78" t="b">
        <v>0</v>
      </c>
      <c r="AR42" s="78" t="b">
        <v>1</v>
      </c>
      <c r="AS42" s="78"/>
      <c r="AT42" s="78">
        <v>72</v>
      </c>
      <c r="AU42" s="83" t="s">
        <v>1021</v>
      </c>
      <c r="AV42" s="78" t="b">
        <v>0</v>
      </c>
      <c r="AW42" s="78" t="s">
        <v>1052</v>
      </c>
      <c r="AX42" s="83" t="s">
        <v>1092</v>
      </c>
      <c r="AY42" s="78" t="s">
        <v>66</v>
      </c>
      <c r="AZ42" s="78" t="str">
        <f>REPLACE(INDEX(GroupVertices[Group],MATCH(Vertices[[#This Row],[Vertex]],GroupVertices[Vertex],0)),1,1,"")</f>
        <v>10</v>
      </c>
      <c r="BA42" s="48" t="s">
        <v>383</v>
      </c>
      <c r="BB42" s="48" t="s">
        <v>383</v>
      </c>
      <c r="BC42" s="48" t="s">
        <v>450</v>
      </c>
      <c r="BD42" s="48" t="s">
        <v>450</v>
      </c>
      <c r="BE42" s="48" t="s">
        <v>472</v>
      </c>
      <c r="BF42" s="48" t="s">
        <v>472</v>
      </c>
      <c r="BG42" s="116" t="s">
        <v>1645</v>
      </c>
      <c r="BH42" s="116" t="s">
        <v>1645</v>
      </c>
      <c r="BI42" s="116" t="s">
        <v>1539</v>
      </c>
      <c r="BJ42" s="116" t="s">
        <v>1539</v>
      </c>
      <c r="BK42" s="116">
        <v>0</v>
      </c>
      <c r="BL42" s="120">
        <v>0</v>
      </c>
      <c r="BM42" s="116">
        <v>0</v>
      </c>
      <c r="BN42" s="120">
        <v>0</v>
      </c>
      <c r="BO42" s="116">
        <v>0</v>
      </c>
      <c r="BP42" s="120">
        <v>0</v>
      </c>
      <c r="BQ42" s="116">
        <v>23</v>
      </c>
      <c r="BR42" s="120">
        <v>100</v>
      </c>
      <c r="BS42" s="116">
        <v>23</v>
      </c>
      <c r="BT42" s="2"/>
      <c r="BU42" s="3"/>
      <c r="BV42" s="3"/>
      <c r="BW42" s="3"/>
      <c r="BX42" s="3"/>
    </row>
    <row r="43" spans="1:76" ht="15">
      <c r="A43" s="64" t="s">
        <v>244</v>
      </c>
      <c r="B43" s="65"/>
      <c r="C43" s="65" t="s">
        <v>64</v>
      </c>
      <c r="D43" s="66">
        <v>319.2798488385017</v>
      </c>
      <c r="E43" s="68"/>
      <c r="F43" s="100" t="s">
        <v>531</v>
      </c>
      <c r="G43" s="65"/>
      <c r="H43" s="69" t="s">
        <v>244</v>
      </c>
      <c r="I43" s="70"/>
      <c r="J43" s="70"/>
      <c r="K43" s="69" t="s">
        <v>1147</v>
      </c>
      <c r="L43" s="73">
        <v>1</v>
      </c>
      <c r="M43" s="74">
        <v>9180.3681640625</v>
      </c>
      <c r="N43" s="74">
        <v>873.4420776367188</v>
      </c>
      <c r="O43" s="75"/>
      <c r="P43" s="76"/>
      <c r="Q43" s="76"/>
      <c r="R43" s="86"/>
      <c r="S43" s="48">
        <v>1</v>
      </c>
      <c r="T43" s="48">
        <v>1</v>
      </c>
      <c r="U43" s="49">
        <v>0</v>
      </c>
      <c r="V43" s="49">
        <v>1</v>
      </c>
      <c r="W43" s="49">
        <v>0</v>
      </c>
      <c r="X43" s="49">
        <v>0.99999</v>
      </c>
      <c r="Y43" s="49">
        <v>0</v>
      </c>
      <c r="Z43" s="49">
        <v>1</v>
      </c>
      <c r="AA43" s="71">
        <v>43</v>
      </c>
      <c r="AB43" s="71"/>
      <c r="AC43" s="72"/>
      <c r="AD43" s="78" t="s">
        <v>834</v>
      </c>
      <c r="AE43" s="78">
        <v>855</v>
      </c>
      <c r="AF43" s="78">
        <v>8460</v>
      </c>
      <c r="AG43" s="78">
        <v>22543</v>
      </c>
      <c r="AH43" s="78">
        <v>14898</v>
      </c>
      <c r="AI43" s="78"/>
      <c r="AJ43" s="78" t="s">
        <v>884</v>
      </c>
      <c r="AK43" s="78" t="s">
        <v>926</v>
      </c>
      <c r="AL43" s="83" t="s">
        <v>964</v>
      </c>
      <c r="AM43" s="78"/>
      <c r="AN43" s="80">
        <v>40119.92300925926</v>
      </c>
      <c r="AO43" s="83" t="s">
        <v>1009</v>
      </c>
      <c r="AP43" s="78" t="b">
        <v>0</v>
      </c>
      <c r="AQ43" s="78" t="b">
        <v>0</v>
      </c>
      <c r="AR43" s="78" t="b">
        <v>0</v>
      </c>
      <c r="AS43" s="78"/>
      <c r="AT43" s="78">
        <v>737</v>
      </c>
      <c r="AU43" s="83" t="s">
        <v>1027</v>
      </c>
      <c r="AV43" s="78" t="b">
        <v>1</v>
      </c>
      <c r="AW43" s="78" t="s">
        <v>1052</v>
      </c>
      <c r="AX43" s="83" t="s">
        <v>1093</v>
      </c>
      <c r="AY43" s="78" t="s">
        <v>66</v>
      </c>
      <c r="AZ43" s="78" t="str">
        <f>REPLACE(INDEX(GroupVertices[Group],MATCH(Vertices[[#This Row],[Vertex]],GroupVertices[Vertex],0)),1,1,"")</f>
        <v>10</v>
      </c>
      <c r="BA43" s="48"/>
      <c r="BB43" s="48"/>
      <c r="BC43" s="48"/>
      <c r="BD43" s="48"/>
      <c r="BE43" s="48"/>
      <c r="BF43" s="48"/>
      <c r="BG43" s="116" t="s">
        <v>1646</v>
      </c>
      <c r="BH43" s="116" t="s">
        <v>1646</v>
      </c>
      <c r="BI43" s="116" t="s">
        <v>1683</v>
      </c>
      <c r="BJ43" s="116" t="s">
        <v>1683</v>
      </c>
      <c r="BK43" s="116">
        <v>0</v>
      </c>
      <c r="BL43" s="120">
        <v>0</v>
      </c>
      <c r="BM43" s="116">
        <v>0</v>
      </c>
      <c r="BN43" s="120">
        <v>0</v>
      </c>
      <c r="BO43" s="116">
        <v>0</v>
      </c>
      <c r="BP43" s="120">
        <v>0</v>
      </c>
      <c r="BQ43" s="116">
        <v>18</v>
      </c>
      <c r="BR43" s="120">
        <v>100</v>
      </c>
      <c r="BS43" s="116">
        <v>18</v>
      </c>
      <c r="BT43" s="2"/>
      <c r="BU43" s="3"/>
      <c r="BV43" s="3"/>
      <c r="BW43" s="3"/>
      <c r="BX43" s="3"/>
    </row>
    <row r="44" spans="1:76" ht="15">
      <c r="A44" s="64" t="s">
        <v>245</v>
      </c>
      <c r="B44" s="65"/>
      <c r="C44" s="65" t="s">
        <v>64</v>
      </c>
      <c r="D44" s="66">
        <v>164.90603534511504</v>
      </c>
      <c r="E44" s="68"/>
      <c r="F44" s="100" t="s">
        <v>532</v>
      </c>
      <c r="G44" s="65"/>
      <c r="H44" s="69" t="s">
        <v>245</v>
      </c>
      <c r="I44" s="70"/>
      <c r="J44" s="70"/>
      <c r="K44" s="69" t="s">
        <v>1148</v>
      </c>
      <c r="L44" s="73">
        <v>1</v>
      </c>
      <c r="M44" s="74">
        <v>4143.6103515625</v>
      </c>
      <c r="N44" s="74">
        <v>9623.037109375</v>
      </c>
      <c r="O44" s="75"/>
      <c r="P44" s="76"/>
      <c r="Q44" s="76"/>
      <c r="R44" s="86"/>
      <c r="S44" s="48">
        <v>0</v>
      </c>
      <c r="T44" s="48">
        <v>1</v>
      </c>
      <c r="U44" s="49">
        <v>0</v>
      </c>
      <c r="V44" s="49">
        <v>0.090909</v>
      </c>
      <c r="W44" s="49">
        <v>0</v>
      </c>
      <c r="X44" s="49">
        <v>0.578507</v>
      </c>
      <c r="Y44" s="49">
        <v>0</v>
      </c>
      <c r="Z44" s="49">
        <v>0</v>
      </c>
      <c r="AA44" s="71">
        <v>44</v>
      </c>
      <c r="AB44" s="71"/>
      <c r="AC44" s="72"/>
      <c r="AD44" s="78" t="s">
        <v>835</v>
      </c>
      <c r="AE44" s="78">
        <v>228</v>
      </c>
      <c r="AF44" s="78">
        <v>173</v>
      </c>
      <c r="AG44" s="78">
        <v>544</v>
      </c>
      <c r="AH44" s="78">
        <v>256</v>
      </c>
      <c r="AI44" s="78"/>
      <c r="AJ44" s="78" t="s">
        <v>885</v>
      </c>
      <c r="AK44" s="78" t="s">
        <v>927</v>
      </c>
      <c r="AL44" s="83" t="s">
        <v>965</v>
      </c>
      <c r="AM44" s="78"/>
      <c r="AN44" s="80">
        <v>41313.60223379629</v>
      </c>
      <c r="AO44" s="83" t="s">
        <v>1010</v>
      </c>
      <c r="AP44" s="78" t="b">
        <v>0</v>
      </c>
      <c r="AQ44" s="78" t="b">
        <v>0</v>
      </c>
      <c r="AR44" s="78" t="b">
        <v>0</v>
      </c>
      <c r="AS44" s="78"/>
      <c r="AT44" s="78">
        <v>30</v>
      </c>
      <c r="AU44" s="83" t="s">
        <v>1021</v>
      </c>
      <c r="AV44" s="78" t="b">
        <v>0</v>
      </c>
      <c r="AW44" s="78" t="s">
        <v>1052</v>
      </c>
      <c r="AX44" s="83" t="s">
        <v>1094</v>
      </c>
      <c r="AY44" s="78" t="s">
        <v>66</v>
      </c>
      <c r="AZ44" s="78" t="str">
        <f>REPLACE(INDEX(GroupVertices[Group],MATCH(Vertices[[#This Row],[Vertex]],GroupVertices[Vertex],0)),1,1,"")</f>
        <v>2</v>
      </c>
      <c r="BA44" s="48"/>
      <c r="BB44" s="48"/>
      <c r="BC44" s="48"/>
      <c r="BD44" s="48"/>
      <c r="BE44" s="48"/>
      <c r="BF44" s="48"/>
      <c r="BG44" s="116" t="s">
        <v>1647</v>
      </c>
      <c r="BH44" s="116" t="s">
        <v>1647</v>
      </c>
      <c r="BI44" s="116" t="s">
        <v>1684</v>
      </c>
      <c r="BJ44" s="116" t="s">
        <v>1684</v>
      </c>
      <c r="BK44" s="116">
        <v>0</v>
      </c>
      <c r="BL44" s="120">
        <v>0</v>
      </c>
      <c r="BM44" s="116">
        <v>0</v>
      </c>
      <c r="BN44" s="120">
        <v>0</v>
      </c>
      <c r="BO44" s="116">
        <v>0</v>
      </c>
      <c r="BP44" s="120">
        <v>0</v>
      </c>
      <c r="BQ44" s="116">
        <v>20</v>
      </c>
      <c r="BR44" s="120">
        <v>100</v>
      </c>
      <c r="BS44" s="116">
        <v>20</v>
      </c>
      <c r="BT44" s="2"/>
      <c r="BU44" s="3"/>
      <c r="BV44" s="3"/>
      <c r="BW44" s="3"/>
      <c r="BX44" s="3"/>
    </row>
    <row r="45" spans="1:76" ht="15">
      <c r="A45" s="64" t="s">
        <v>257</v>
      </c>
      <c r="B45" s="65"/>
      <c r="C45" s="65" t="s">
        <v>64</v>
      </c>
      <c r="D45" s="66">
        <v>319.29847727020115</v>
      </c>
      <c r="E45" s="68"/>
      <c r="F45" s="100" t="s">
        <v>1043</v>
      </c>
      <c r="G45" s="65"/>
      <c r="H45" s="69" t="s">
        <v>257</v>
      </c>
      <c r="I45" s="70"/>
      <c r="J45" s="70"/>
      <c r="K45" s="69" t="s">
        <v>1149</v>
      </c>
      <c r="L45" s="73">
        <v>1</v>
      </c>
      <c r="M45" s="74">
        <v>9180.3681640625</v>
      </c>
      <c r="N45" s="74">
        <v>4428.96875</v>
      </c>
      <c r="O45" s="75"/>
      <c r="P45" s="76"/>
      <c r="Q45" s="76"/>
      <c r="R45" s="86"/>
      <c r="S45" s="48">
        <v>1</v>
      </c>
      <c r="T45" s="48">
        <v>0</v>
      </c>
      <c r="U45" s="49">
        <v>0</v>
      </c>
      <c r="V45" s="49">
        <v>0.333333</v>
      </c>
      <c r="W45" s="49">
        <v>0</v>
      </c>
      <c r="X45" s="49">
        <v>0.638292</v>
      </c>
      <c r="Y45" s="49">
        <v>0</v>
      </c>
      <c r="Z45" s="49">
        <v>0</v>
      </c>
      <c r="AA45" s="71">
        <v>45</v>
      </c>
      <c r="AB45" s="71"/>
      <c r="AC45" s="72"/>
      <c r="AD45" s="78" t="s">
        <v>836</v>
      </c>
      <c r="AE45" s="78">
        <v>828</v>
      </c>
      <c r="AF45" s="78">
        <v>8461</v>
      </c>
      <c r="AG45" s="78">
        <v>2984</v>
      </c>
      <c r="AH45" s="78">
        <v>2860</v>
      </c>
      <c r="AI45" s="78"/>
      <c r="AJ45" s="78" t="s">
        <v>886</v>
      </c>
      <c r="AK45" s="78" t="s">
        <v>928</v>
      </c>
      <c r="AL45" s="83" t="s">
        <v>966</v>
      </c>
      <c r="AM45" s="78"/>
      <c r="AN45" s="80">
        <v>40359.97813657407</v>
      </c>
      <c r="AO45" s="83" t="s">
        <v>1011</v>
      </c>
      <c r="AP45" s="78" t="b">
        <v>0</v>
      </c>
      <c r="AQ45" s="78" t="b">
        <v>0</v>
      </c>
      <c r="AR45" s="78" t="b">
        <v>0</v>
      </c>
      <c r="AS45" s="78"/>
      <c r="AT45" s="78">
        <v>269</v>
      </c>
      <c r="AU45" s="83" t="s">
        <v>1021</v>
      </c>
      <c r="AV45" s="78" t="b">
        <v>1</v>
      </c>
      <c r="AW45" s="78" t="s">
        <v>1052</v>
      </c>
      <c r="AX45" s="83" t="s">
        <v>1095</v>
      </c>
      <c r="AY45" s="78" t="s">
        <v>65</v>
      </c>
      <c r="AZ45" s="78" t="str">
        <f>REPLACE(INDEX(GroupVertices[Group],MATCH(Vertices[[#This Row],[Vertex]],GroupVertices[Vertex],0)),1,1,"")</f>
        <v>7</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247</v>
      </c>
      <c r="B46" s="65"/>
      <c r="C46" s="65" t="s">
        <v>64</v>
      </c>
      <c r="D46" s="66">
        <v>295.7893964654885</v>
      </c>
      <c r="E46" s="68"/>
      <c r="F46" s="100" t="s">
        <v>533</v>
      </c>
      <c r="G46" s="65"/>
      <c r="H46" s="69" t="s">
        <v>247</v>
      </c>
      <c r="I46" s="70"/>
      <c r="J46" s="70"/>
      <c r="K46" s="69" t="s">
        <v>1150</v>
      </c>
      <c r="L46" s="73">
        <v>1</v>
      </c>
      <c r="M46" s="74">
        <v>2540.356689453125</v>
      </c>
      <c r="N46" s="74">
        <v>3998.503173828125</v>
      </c>
      <c r="O46" s="75"/>
      <c r="P46" s="76"/>
      <c r="Q46" s="76"/>
      <c r="R46" s="86"/>
      <c r="S46" s="48">
        <v>1</v>
      </c>
      <c r="T46" s="48">
        <v>1</v>
      </c>
      <c r="U46" s="49">
        <v>0</v>
      </c>
      <c r="V46" s="49">
        <v>0.04</v>
      </c>
      <c r="W46" s="49">
        <v>0.058343</v>
      </c>
      <c r="X46" s="49">
        <v>0.558877</v>
      </c>
      <c r="Y46" s="49">
        <v>0</v>
      </c>
      <c r="Z46" s="49">
        <v>1</v>
      </c>
      <c r="AA46" s="71">
        <v>46</v>
      </c>
      <c r="AB46" s="71"/>
      <c r="AC46" s="72"/>
      <c r="AD46" s="78" t="s">
        <v>837</v>
      </c>
      <c r="AE46" s="78">
        <v>1973</v>
      </c>
      <c r="AF46" s="78">
        <v>7199</v>
      </c>
      <c r="AG46" s="78">
        <v>10380</v>
      </c>
      <c r="AH46" s="78">
        <v>5970</v>
      </c>
      <c r="AI46" s="78"/>
      <c r="AJ46" s="78" t="s">
        <v>887</v>
      </c>
      <c r="AK46" s="78" t="s">
        <v>929</v>
      </c>
      <c r="AL46" s="83" t="s">
        <v>967</v>
      </c>
      <c r="AM46" s="78"/>
      <c r="AN46" s="80">
        <v>40564.41600694445</v>
      </c>
      <c r="AO46" s="83" t="s">
        <v>1012</v>
      </c>
      <c r="AP46" s="78" t="b">
        <v>0</v>
      </c>
      <c r="AQ46" s="78" t="b">
        <v>0</v>
      </c>
      <c r="AR46" s="78" t="b">
        <v>1</v>
      </c>
      <c r="AS46" s="78"/>
      <c r="AT46" s="78">
        <v>224</v>
      </c>
      <c r="AU46" s="83" t="s">
        <v>1028</v>
      </c>
      <c r="AV46" s="78" t="b">
        <v>1</v>
      </c>
      <c r="AW46" s="78" t="s">
        <v>1052</v>
      </c>
      <c r="AX46" s="83" t="s">
        <v>1096</v>
      </c>
      <c r="AY46" s="78" t="s">
        <v>66</v>
      </c>
      <c r="AZ46" s="78" t="str">
        <f>REPLACE(INDEX(GroupVertices[Group],MATCH(Vertices[[#This Row],[Vertex]],GroupVertices[Vertex],0)),1,1,"")</f>
        <v>1</v>
      </c>
      <c r="BA46" s="48" t="s">
        <v>386</v>
      </c>
      <c r="BB46" s="48" t="s">
        <v>386</v>
      </c>
      <c r="BC46" s="48" t="s">
        <v>441</v>
      </c>
      <c r="BD46" s="48" t="s">
        <v>441</v>
      </c>
      <c r="BE46" s="48" t="s">
        <v>467</v>
      </c>
      <c r="BF46" s="48" t="s">
        <v>467</v>
      </c>
      <c r="BG46" s="116" t="s">
        <v>1648</v>
      </c>
      <c r="BH46" s="116" t="s">
        <v>1648</v>
      </c>
      <c r="BI46" s="116" t="s">
        <v>1685</v>
      </c>
      <c r="BJ46" s="116" t="s">
        <v>1685</v>
      </c>
      <c r="BK46" s="116">
        <v>0</v>
      </c>
      <c r="BL46" s="120">
        <v>0</v>
      </c>
      <c r="BM46" s="116">
        <v>0</v>
      </c>
      <c r="BN46" s="120">
        <v>0</v>
      </c>
      <c r="BO46" s="116">
        <v>0</v>
      </c>
      <c r="BP46" s="120">
        <v>0</v>
      </c>
      <c r="BQ46" s="116">
        <v>8</v>
      </c>
      <c r="BR46" s="120">
        <v>100</v>
      </c>
      <c r="BS46" s="116">
        <v>8</v>
      </c>
      <c r="BT46" s="2"/>
      <c r="BU46" s="3"/>
      <c r="BV46" s="3"/>
      <c r="BW46" s="3"/>
      <c r="BX46" s="3"/>
    </row>
    <row r="47" spans="1:76" ht="15">
      <c r="A47" s="64" t="s">
        <v>258</v>
      </c>
      <c r="B47" s="65"/>
      <c r="C47" s="65" t="s">
        <v>64</v>
      </c>
      <c r="D47" s="66">
        <v>181.2431699455374</v>
      </c>
      <c r="E47" s="68"/>
      <c r="F47" s="100" t="s">
        <v>1044</v>
      </c>
      <c r="G47" s="65"/>
      <c r="H47" s="69" t="s">
        <v>258</v>
      </c>
      <c r="I47" s="70"/>
      <c r="J47" s="70"/>
      <c r="K47" s="69" t="s">
        <v>1151</v>
      </c>
      <c r="L47" s="73">
        <v>1</v>
      </c>
      <c r="M47" s="74">
        <v>1644.0299072265625</v>
      </c>
      <c r="N47" s="74">
        <v>7525.84423828125</v>
      </c>
      <c r="O47" s="75"/>
      <c r="P47" s="76"/>
      <c r="Q47" s="76"/>
      <c r="R47" s="86"/>
      <c r="S47" s="48">
        <v>1</v>
      </c>
      <c r="T47" s="48">
        <v>0</v>
      </c>
      <c r="U47" s="49">
        <v>0</v>
      </c>
      <c r="V47" s="49">
        <v>0.04</v>
      </c>
      <c r="W47" s="49">
        <v>0.058343</v>
      </c>
      <c r="X47" s="49">
        <v>0.558877</v>
      </c>
      <c r="Y47" s="49">
        <v>0</v>
      </c>
      <c r="Z47" s="49">
        <v>0</v>
      </c>
      <c r="AA47" s="71">
        <v>47</v>
      </c>
      <c r="AB47" s="71"/>
      <c r="AC47" s="72"/>
      <c r="AD47" s="78" t="s">
        <v>838</v>
      </c>
      <c r="AE47" s="78">
        <v>197</v>
      </c>
      <c r="AF47" s="78">
        <v>1050</v>
      </c>
      <c r="AG47" s="78">
        <v>2737</v>
      </c>
      <c r="AH47" s="78">
        <v>1432</v>
      </c>
      <c r="AI47" s="78"/>
      <c r="AJ47" s="78" t="s">
        <v>888</v>
      </c>
      <c r="AK47" s="78" t="s">
        <v>930</v>
      </c>
      <c r="AL47" s="83" t="s">
        <v>968</v>
      </c>
      <c r="AM47" s="78"/>
      <c r="AN47" s="80">
        <v>40220.8953125</v>
      </c>
      <c r="AO47" s="83" t="s">
        <v>1013</v>
      </c>
      <c r="AP47" s="78" t="b">
        <v>0</v>
      </c>
      <c r="AQ47" s="78" t="b">
        <v>0</v>
      </c>
      <c r="AR47" s="78" t="b">
        <v>0</v>
      </c>
      <c r="AS47" s="78"/>
      <c r="AT47" s="78">
        <v>193</v>
      </c>
      <c r="AU47" s="83" t="s">
        <v>1023</v>
      </c>
      <c r="AV47" s="78" t="b">
        <v>0</v>
      </c>
      <c r="AW47" s="78" t="s">
        <v>1052</v>
      </c>
      <c r="AX47" s="83" t="s">
        <v>1097</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259</v>
      </c>
      <c r="B48" s="65"/>
      <c r="C48" s="65" t="s">
        <v>64</v>
      </c>
      <c r="D48" s="66">
        <v>181.87653662331888</v>
      </c>
      <c r="E48" s="68"/>
      <c r="F48" s="100" t="s">
        <v>1045</v>
      </c>
      <c r="G48" s="65"/>
      <c r="H48" s="69" t="s">
        <v>259</v>
      </c>
      <c r="I48" s="70"/>
      <c r="J48" s="70"/>
      <c r="K48" s="69" t="s">
        <v>1152</v>
      </c>
      <c r="L48" s="73">
        <v>1</v>
      </c>
      <c r="M48" s="74">
        <v>2204.4404296875</v>
      </c>
      <c r="N48" s="74">
        <v>8595.2822265625</v>
      </c>
      <c r="O48" s="75"/>
      <c r="P48" s="76"/>
      <c r="Q48" s="76"/>
      <c r="R48" s="86"/>
      <c r="S48" s="48">
        <v>1</v>
      </c>
      <c r="T48" s="48">
        <v>0</v>
      </c>
      <c r="U48" s="49">
        <v>0</v>
      </c>
      <c r="V48" s="49">
        <v>0.04</v>
      </c>
      <c r="W48" s="49">
        <v>0.058343</v>
      </c>
      <c r="X48" s="49">
        <v>0.558877</v>
      </c>
      <c r="Y48" s="49">
        <v>0</v>
      </c>
      <c r="Z48" s="49">
        <v>0</v>
      </c>
      <c r="AA48" s="71">
        <v>48</v>
      </c>
      <c r="AB48" s="71"/>
      <c r="AC48" s="72"/>
      <c r="AD48" s="78" t="s">
        <v>839</v>
      </c>
      <c r="AE48" s="78">
        <v>508</v>
      </c>
      <c r="AF48" s="78">
        <v>1084</v>
      </c>
      <c r="AG48" s="78">
        <v>1567</v>
      </c>
      <c r="AH48" s="78">
        <v>210</v>
      </c>
      <c r="AI48" s="78"/>
      <c r="AJ48" s="78" t="s">
        <v>889</v>
      </c>
      <c r="AK48" s="78" t="s">
        <v>931</v>
      </c>
      <c r="AL48" s="83" t="s">
        <v>969</v>
      </c>
      <c r="AM48" s="78"/>
      <c r="AN48" s="80">
        <v>41991.78623842593</v>
      </c>
      <c r="AO48" s="83" t="s">
        <v>1014</v>
      </c>
      <c r="AP48" s="78" t="b">
        <v>1</v>
      </c>
      <c r="AQ48" s="78" t="b">
        <v>0</v>
      </c>
      <c r="AR48" s="78" t="b">
        <v>0</v>
      </c>
      <c r="AS48" s="78"/>
      <c r="AT48" s="78">
        <v>61</v>
      </c>
      <c r="AU48" s="83" t="s">
        <v>1021</v>
      </c>
      <c r="AV48" s="78" t="b">
        <v>0</v>
      </c>
      <c r="AW48" s="78" t="s">
        <v>1052</v>
      </c>
      <c r="AX48" s="83" t="s">
        <v>1098</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260</v>
      </c>
      <c r="B49" s="65"/>
      <c r="C49" s="65" t="s">
        <v>64</v>
      </c>
      <c r="D49" s="66">
        <v>241.3943759030788</v>
      </c>
      <c r="E49" s="68"/>
      <c r="F49" s="100" t="s">
        <v>1046</v>
      </c>
      <c r="G49" s="65"/>
      <c r="H49" s="69" t="s">
        <v>260</v>
      </c>
      <c r="I49" s="70"/>
      <c r="J49" s="70"/>
      <c r="K49" s="69" t="s">
        <v>1153</v>
      </c>
      <c r="L49" s="73">
        <v>1</v>
      </c>
      <c r="M49" s="74">
        <v>682.1775512695312</v>
      </c>
      <c r="N49" s="74">
        <v>4743.236328125</v>
      </c>
      <c r="O49" s="75"/>
      <c r="P49" s="76"/>
      <c r="Q49" s="76"/>
      <c r="R49" s="86"/>
      <c r="S49" s="48">
        <v>1</v>
      </c>
      <c r="T49" s="48">
        <v>0</v>
      </c>
      <c r="U49" s="49">
        <v>0</v>
      </c>
      <c r="V49" s="49">
        <v>0.04</v>
      </c>
      <c r="W49" s="49">
        <v>0.058343</v>
      </c>
      <c r="X49" s="49">
        <v>0.558877</v>
      </c>
      <c r="Y49" s="49">
        <v>0</v>
      </c>
      <c r="Z49" s="49">
        <v>0</v>
      </c>
      <c r="AA49" s="71">
        <v>49</v>
      </c>
      <c r="AB49" s="71"/>
      <c r="AC49" s="72"/>
      <c r="AD49" s="78" t="s">
        <v>840</v>
      </c>
      <c r="AE49" s="78">
        <v>837</v>
      </c>
      <c r="AF49" s="78">
        <v>4279</v>
      </c>
      <c r="AG49" s="78">
        <v>10442</v>
      </c>
      <c r="AH49" s="78">
        <v>342</v>
      </c>
      <c r="AI49" s="78"/>
      <c r="AJ49" s="78" t="s">
        <v>890</v>
      </c>
      <c r="AK49" s="78" t="s">
        <v>916</v>
      </c>
      <c r="AL49" s="83" t="s">
        <v>970</v>
      </c>
      <c r="AM49" s="78"/>
      <c r="AN49" s="80">
        <v>40203.87284722222</v>
      </c>
      <c r="AO49" s="83" t="s">
        <v>1015</v>
      </c>
      <c r="AP49" s="78" t="b">
        <v>0</v>
      </c>
      <c r="AQ49" s="78" t="b">
        <v>0</v>
      </c>
      <c r="AR49" s="78" t="b">
        <v>0</v>
      </c>
      <c r="AS49" s="78"/>
      <c r="AT49" s="78">
        <v>155</v>
      </c>
      <c r="AU49" s="83" t="s">
        <v>1021</v>
      </c>
      <c r="AV49" s="78" t="b">
        <v>0</v>
      </c>
      <c r="AW49" s="78" t="s">
        <v>1052</v>
      </c>
      <c r="AX49" s="83" t="s">
        <v>1099</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261</v>
      </c>
      <c r="B50" s="65"/>
      <c r="C50" s="65" t="s">
        <v>64</v>
      </c>
      <c r="D50" s="66">
        <v>266.6545292875403</v>
      </c>
      <c r="E50" s="68"/>
      <c r="F50" s="100" t="s">
        <v>1047</v>
      </c>
      <c r="G50" s="65"/>
      <c r="H50" s="69" t="s">
        <v>261</v>
      </c>
      <c r="I50" s="70"/>
      <c r="J50" s="70"/>
      <c r="K50" s="69" t="s">
        <v>1154</v>
      </c>
      <c r="L50" s="73">
        <v>1</v>
      </c>
      <c r="M50" s="74">
        <v>236.91587829589844</v>
      </c>
      <c r="N50" s="74">
        <v>6521.3017578125</v>
      </c>
      <c r="O50" s="75"/>
      <c r="P50" s="76"/>
      <c r="Q50" s="76"/>
      <c r="R50" s="86"/>
      <c r="S50" s="48">
        <v>1</v>
      </c>
      <c r="T50" s="48">
        <v>0</v>
      </c>
      <c r="U50" s="49">
        <v>0</v>
      </c>
      <c r="V50" s="49">
        <v>0.04</v>
      </c>
      <c r="W50" s="49">
        <v>0.058343</v>
      </c>
      <c r="X50" s="49">
        <v>0.558877</v>
      </c>
      <c r="Y50" s="49">
        <v>0</v>
      </c>
      <c r="Z50" s="49">
        <v>0</v>
      </c>
      <c r="AA50" s="71">
        <v>50</v>
      </c>
      <c r="AB50" s="71"/>
      <c r="AC50" s="72"/>
      <c r="AD50" s="78" t="s">
        <v>261</v>
      </c>
      <c r="AE50" s="78">
        <v>15</v>
      </c>
      <c r="AF50" s="78">
        <v>5635</v>
      </c>
      <c r="AG50" s="78">
        <v>86</v>
      </c>
      <c r="AH50" s="78">
        <v>0</v>
      </c>
      <c r="AI50" s="78">
        <v>28800</v>
      </c>
      <c r="AJ50" s="78"/>
      <c r="AK50" s="78"/>
      <c r="AL50" s="78"/>
      <c r="AM50" s="78" t="s">
        <v>978</v>
      </c>
      <c r="AN50" s="80">
        <v>39158.553460648145</v>
      </c>
      <c r="AO50" s="78"/>
      <c r="AP50" s="78" t="b">
        <v>0</v>
      </c>
      <c r="AQ50" s="78" t="b">
        <v>0</v>
      </c>
      <c r="AR50" s="78" t="b">
        <v>0</v>
      </c>
      <c r="AS50" s="78" t="s">
        <v>752</v>
      </c>
      <c r="AT50" s="78">
        <v>22</v>
      </c>
      <c r="AU50" s="83" t="s">
        <v>1029</v>
      </c>
      <c r="AV50" s="78" t="b">
        <v>0</v>
      </c>
      <c r="AW50" s="78" t="s">
        <v>1052</v>
      </c>
      <c r="AX50" s="83" t="s">
        <v>1100</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262</v>
      </c>
      <c r="B51" s="65"/>
      <c r="C51" s="65" t="s">
        <v>64</v>
      </c>
      <c r="D51" s="66">
        <v>180.47940424585974</v>
      </c>
      <c r="E51" s="68"/>
      <c r="F51" s="100" t="s">
        <v>1048</v>
      </c>
      <c r="G51" s="65"/>
      <c r="H51" s="69" t="s">
        <v>262</v>
      </c>
      <c r="I51" s="70"/>
      <c r="J51" s="70"/>
      <c r="K51" s="69" t="s">
        <v>1155</v>
      </c>
      <c r="L51" s="73">
        <v>1</v>
      </c>
      <c r="M51" s="74">
        <v>2313.146728515625</v>
      </c>
      <c r="N51" s="74">
        <v>1954.876953125</v>
      </c>
      <c r="O51" s="75"/>
      <c r="P51" s="76"/>
      <c r="Q51" s="76"/>
      <c r="R51" s="86"/>
      <c r="S51" s="48">
        <v>1</v>
      </c>
      <c r="T51" s="48">
        <v>0</v>
      </c>
      <c r="U51" s="49">
        <v>0</v>
      </c>
      <c r="V51" s="49">
        <v>0.04</v>
      </c>
      <c r="W51" s="49">
        <v>0.058343</v>
      </c>
      <c r="X51" s="49">
        <v>0.558877</v>
      </c>
      <c r="Y51" s="49">
        <v>0</v>
      </c>
      <c r="Z51" s="49">
        <v>0</v>
      </c>
      <c r="AA51" s="71">
        <v>51</v>
      </c>
      <c r="AB51" s="71"/>
      <c r="AC51" s="72"/>
      <c r="AD51" s="78" t="s">
        <v>841</v>
      </c>
      <c r="AE51" s="78">
        <v>155</v>
      </c>
      <c r="AF51" s="78">
        <v>1009</v>
      </c>
      <c r="AG51" s="78">
        <v>708</v>
      </c>
      <c r="AH51" s="78">
        <v>29</v>
      </c>
      <c r="AI51" s="78"/>
      <c r="AJ51" s="78" t="s">
        <v>891</v>
      </c>
      <c r="AK51" s="78" t="s">
        <v>932</v>
      </c>
      <c r="AL51" s="83" t="s">
        <v>971</v>
      </c>
      <c r="AM51" s="78"/>
      <c r="AN51" s="80">
        <v>40392.669027777774</v>
      </c>
      <c r="AO51" s="83" t="s">
        <v>1016</v>
      </c>
      <c r="AP51" s="78" t="b">
        <v>0</v>
      </c>
      <c r="AQ51" s="78" t="b">
        <v>0</v>
      </c>
      <c r="AR51" s="78" t="b">
        <v>1</v>
      </c>
      <c r="AS51" s="78"/>
      <c r="AT51" s="78">
        <v>64</v>
      </c>
      <c r="AU51" s="83" t="s">
        <v>1021</v>
      </c>
      <c r="AV51" s="78" t="b">
        <v>0</v>
      </c>
      <c r="AW51" s="78" t="s">
        <v>1052</v>
      </c>
      <c r="AX51" s="83" t="s">
        <v>1101</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263</v>
      </c>
      <c r="B52" s="65"/>
      <c r="C52" s="65" t="s">
        <v>64</v>
      </c>
      <c r="D52" s="66">
        <v>236.36469934422587</v>
      </c>
      <c r="E52" s="68"/>
      <c r="F52" s="100" t="s">
        <v>1049</v>
      </c>
      <c r="G52" s="65"/>
      <c r="H52" s="69" t="s">
        <v>263</v>
      </c>
      <c r="I52" s="70"/>
      <c r="J52" s="70"/>
      <c r="K52" s="69" t="s">
        <v>1156</v>
      </c>
      <c r="L52" s="73">
        <v>1</v>
      </c>
      <c r="M52" s="74">
        <v>688.675537109375</v>
      </c>
      <c r="N52" s="74">
        <v>1217.729248046875</v>
      </c>
      <c r="O52" s="75"/>
      <c r="P52" s="76"/>
      <c r="Q52" s="76"/>
      <c r="R52" s="86"/>
      <c r="S52" s="48">
        <v>1</v>
      </c>
      <c r="T52" s="48">
        <v>0</v>
      </c>
      <c r="U52" s="49">
        <v>0</v>
      </c>
      <c r="V52" s="49">
        <v>0.04</v>
      </c>
      <c r="W52" s="49">
        <v>0.058343</v>
      </c>
      <c r="X52" s="49">
        <v>0.558877</v>
      </c>
      <c r="Y52" s="49">
        <v>0</v>
      </c>
      <c r="Z52" s="49">
        <v>0</v>
      </c>
      <c r="AA52" s="71">
        <v>52</v>
      </c>
      <c r="AB52" s="71"/>
      <c r="AC52" s="72"/>
      <c r="AD52" s="78" t="s">
        <v>842</v>
      </c>
      <c r="AE52" s="78">
        <v>3</v>
      </c>
      <c r="AF52" s="78">
        <v>4009</v>
      </c>
      <c r="AG52" s="78">
        <v>3826</v>
      </c>
      <c r="AH52" s="78">
        <v>232</v>
      </c>
      <c r="AI52" s="78"/>
      <c r="AJ52" s="78" t="s">
        <v>892</v>
      </c>
      <c r="AK52" s="78" t="s">
        <v>932</v>
      </c>
      <c r="AL52" s="83" t="s">
        <v>972</v>
      </c>
      <c r="AM52" s="78"/>
      <c r="AN52" s="80">
        <v>39873.815717592595</v>
      </c>
      <c r="AO52" s="83" t="s">
        <v>1017</v>
      </c>
      <c r="AP52" s="78" t="b">
        <v>0</v>
      </c>
      <c r="AQ52" s="78" t="b">
        <v>0</v>
      </c>
      <c r="AR52" s="78" t="b">
        <v>0</v>
      </c>
      <c r="AS52" s="78"/>
      <c r="AT52" s="78">
        <v>208</v>
      </c>
      <c r="AU52" s="83" t="s">
        <v>1021</v>
      </c>
      <c r="AV52" s="78" t="b">
        <v>1</v>
      </c>
      <c r="AW52" s="78" t="s">
        <v>1052</v>
      </c>
      <c r="AX52" s="83" t="s">
        <v>1102</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264</v>
      </c>
      <c r="B53" s="65"/>
      <c r="C53" s="65" t="s">
        <v>64</v>
      </c>
      <c r="D53" s="66">
        <v>192.25257307991552</v>
      </c>
      <c r="E53" s="68"/>
      <c r="F53" s="100" t="s">
        <v>1050</v>
      </c>
      <c r="G53" s="65"/>
      <c r="H53" s="69" t="s">
        <v>264</v>
      </c>
      <c r="I53" s="70"/>
      <c r="J53" s="70"/>
      <c r="K53" s="69" t="s">
        <v>1157</v>
      </c>
      <c r="L53" s="73">
        <v>1</v>
      </c>
      <c r="M53" s="74">
        <v>1820.265869140625</v>
      </c>
      <c r="N53" s="74">
        <v>814.1756591796875</v>
      </c>
      <c r="O53" s="75"/>
      <c r="P53" s="76"/>
      <c r="Q53" s="76"/>
      <c r="R53" s="86"/>
      <c r="S53" s="48">
        <v>1</v>
      </c>
      <c r="T53" s="48">
        <v>0</v>
      </c>
      <c r="U53" s="49">
        <v>0</v>
      </c>
      <c r="V53" s="49">
        <v>0.04</v>
      </c>
      <c r="W53" s="49">
        <v>0.058343</v>
      </c>
      <c r="X53" s="49">
        <v>0.558877</v>
      </c>
      <c r="Y53" s="49">
        <v>0</v>
      </c>
      <c r="Z53" s="49">
        <v>0</v>
      </c>
      <c r="AA53" s="71">
        <v>53</v>
      </c>
      <c r="AB53" s="71"/>
      <c r="AC53" s="72"/>
      <c r="AD53" s="78" t="s">
        <v>843</v>
      </c>
      <c r="AE53" s="78">
        <v>270</v>
      </c>
      <c r="AF53" s="78">
        <v>1641</v>
      </c>
      <c r="AG53" s="78">
        <v>4189</v>
      </c>
      <c r="AH53" s="78">
        <v>401</v>
      </c>
      <c r="AI53" s="78"/>
      <c r="AJ53" s="78" t="s">
        <v>893</v>
      </c>
      <c r="AK53" s="78" t="s">
        <v>933</v>
      </c>
      <c r="AL53" s="83" t="s">
        <v>973</v>
      </c>
      <c r="AM53" s="78"/>
      <c r="AN53" s="80">
        <v>40352.63443287037</v>
      </c>
      <c r="AO53" s="83" t="s">
        <v>1018</v>
      </c>
      <c r="AP53" s="78" t="b">
        <v>0</v>
      </c>
      <c r="AQ53" s="78" t="b">
        <v>0</v>
      </c>
      <c r="AR53" s="78" t="b">
        <v>1</v>
      </c>
      <c r="AS53" s="78"/>
      <c r="AT53" s="78">
        <v>66</v>
      </c>
      <c r="AU53" s="83" t="s">
        <v>1030</v>
      </c>
      <c r="AV53" s="78" t="b">
        <v>0</v>
      </c>
      <c r="AW53" s="78" t="s">
        <v>1052</v>
      </c>
      <c r="AX53" s="83" t="s">
        <v>1103</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265</v>
      </c>
      <c r="B54" s="65"/>
      <c r="C54" s="65" t="s">
        <v>64</v>
      </c>
      <c r="D54" s="66">
        <v>165.6698010447927</v>
      </c>
      <c r="E54" s="68"/>
      <c r="F54" s="100" t="s">
        <v>1051</v>
      </c>
      <c r="G54" s="65"/>
      <c r="H54" s="69" t="s">
        <v>265</v>
      </c>
      <c r="I54" s="70"/>
      <c r="J54" s="70"/>
      <c r="K54" s="69" t="s">
        <v>1158</v>
      </c>
      <c r="L54" s="73">
        <v>1</v>
      </c>
      <c r="M54" s="74">
        <v>1298.42919921875</v>
      </c>
      <c r="N54" s="74">
        <v>9623.037109375</v>
      </c>
      <c r="O54" s="75"/>
      <c r="P54" s="76"/>
      <c r="Q54" s="76"/>
      <c r="R54" s="86"/>
      <c r="S54" s="48">
        <v>1</v>
      </c>
      <c r="T54" s="48">
        <v>0</v>
      </c>
      <c r="U54" s="49">
        <v>0</v>
      </c>
      <c r="V54" s="49">
        <v>0.04</v>
      </c>
      <c r="W54" s="49">
        <v>0.058343</v>
      </c>
      <c r="X54" s="49">
        <v>0.558877</v>
      </c>
      <c r="Y54" s="49">
        <v>0</v>
      </c>
      <c r="Z54" s="49">
        <v>0</v>
      </c>
      <c r="AA54" s="71">
        <v>54</v>
      </c>
      <c r="AB54" s="71"/>
      <c r="AC54" s="72"/>
      <c r="AD54" s="78" t="s">
        <v>844</v>
      </c>
      <c r="AE54" s="78">
        <v>7</v>
      </c>
      <c r="AF54" s="78">
        <v>214</v>
      </c>
      <c r="AG54" s="78">
        <v>207</v>
      </c>
      <c r="AH54" s="78">
        <v>2</v>
      </c>
      <c r="AI54" s="78">
        <v>-25200</v>
      </c>
      <c r="AJ54" s="78" t="s">
        <v>894</v>
      </c>
      <c r="AK54" s="78" t="s">
        <v>930</v>
      </c>
      <c r="AL54" s="83" t="s">
        <v>974</v>
      </c>
      <c r="AM54" s="78" t="s">
        <v>979</v>
      </c>
      <c r="AN54" s="80">
        <v>39104.65201388889</v>
      </c>
      <c r="AO54" s="83" t="s">
        <v>1019</v>
      </c>
      <c r="AP54" s="78" t="b">
        <v>0</v>
      </c>
      <c r="AQ54" s="78" t="b">
        <v>0</v>
      </c>
      <c r="AR54" s="78" t="b">
        <v>0</v>
      </c>
      <c r="AS54" s="78" t="s">
        <v>752</v>
      </c>
      <c r="AT54" s="78">
        <v>4</v>
      </c>
      <c r="AU54" s="83" t="s">
        <v>1024</v>
      </c>
      <c r="AV54" s="78" t="b">
        <v>0</v>
      </c>
      <c r="AW54" s="78" t="s">
        <v>1052</v>
      </c>
      <c r="AX54" s="83" t="s">
        <v>1104</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249</v>
      </c>
      <c r="B55" s="65"/>
      <c r="C55" s="65" t="s">
        <v>64</v>
      </c>
      <c r="D55" s="66">
        <v>167.5885295098366</v>
      </c>
      <c r="E55" s="68"/>
      <c r="F55" s="100" t="s">
        <v>535</v>
      </c>
      <c r="G55" s="65"/>
      <c r="H55" s="69" t="s">
        <v>249</v>
      </c>
      <c r="I55" s="70"/>
      <c r="J55" s="70"/>
      <c r="K55" s="69" t="s">
        <v>1159</v>
      </c>
      <c r="L55" s="73">
        <v>1</v>
      </c>
      <c r="M55" s="74">
        <v>2735.26904296875</v>
      </c>
      <c r="N55" s="74">
        <v>6647.58642578125</v>
      </c>
      <c r="O55" s="75"/>
      <c r="P55" s="76"/>
      <c r="Q55" s="76"/>
      <c r="R55" s="86"/>
      <c r="S55" s="48">
        <v>0</v>
      </c>
      <c r="T55" s="48">
        <v>1</v>
      </c>
      <c r="U55" s="49">
        <v>0</v>
      </c>
      <c r="V55" s="49">
        <v>0.090909</v>
      </c>
      <c r="W55" s="49">
        <v>0</v>
      </c>
      <c r="X55" s="49">
        <v>0.578507</v>
      </c>
      <c r="Y55" s="49">
        <v>0</v>
      </c>
      <c r="Z55" s="49">
        <v>0</v>
      </c>
      <c r="AA55" s="71">
        <v>55</v>
      </c>
      <c r="AB55" s="71"/>
      <c r="AC55" s="72"/>
      <c r="AD55" s="78" t="s">
        <v>845</v>
      </c>
      <c r="AE55" s="78">
        <v>171</v>
      </c>
      <c r="AF55" s="78">
        <v>317</v>
      </c>
      <c r="AG55" s="78">
        <v>12987</v>
      </c>
      <c r="AH55" s="78">
        <v>133</v>
      </c>
      <c r="AI55" s="78"/>
      <c r="AJ55" s="78" t="s">
        <v>895</v>
      </c>
      <c r="AK55" s="78" t="s">
        <v>934</v>
      </c>
      <c r="AL55" s="83" t="s">
        <v>975</v>
      </c>
      <c r="AM55" s="78"/>
      <c r="AN55" s="80">
        <v>42935.44167824074</v>
      </c>
      <c r="AO55" s="83" t="s">
        <v>1020</v>
      </c>
      <c r="AP55" s="78" t="b">
        <v>0</v>
      </c>
      <c r="AQ55" s="78" t="b">
        <v>0</v>
      </c>
      <c r="AR55" s="78" t="b">
        <v>0</v>
      </c>
      <c r="AS55" s="78"/>
      <c r="AT55" s="78">
        <v>29</v>
      </c>
      <c r="AU55" s="83" t="s">
        <v>1021</v>
      </c>
      <c r="AV55" s="78" t="b">
        <v>0</v>
      </c>
      <c r="AW55" s="78" t="s">
        <v>1052</v>
      </c>
      <c r="AX55" s="83" t="s">
        <v>1105</v>
      </c>
      <c r="AY55" s="78" t="s">
        <v>66</v>
      </c>
      <c r="AZ55" s="78" t="str">
        <f>REPLACE(INDEX(GroupVertices[Group],MATCH(Vertices[[#This Row],[Vertex]],GroupVertices[Vertex],0)),1,1,"")</f>
        <v>2</v>
      </c>
      <c r="BA55" s="48"/>
      <c r="BB55" s="48"/>
      <c r="BC55" s="48"/>
      <c r="BD55" s="48"/>
      <c r="BE55" s="48"/>
      <c r="BF55" s="48"/>
      <c r="BG55" s="116" t="s">
        <v>1647</v>
      </c>
      <c r="BH55" s="116" t="s">
        <v>1647</v>
      </c>
      <c r="BI55" s="116" t="s">
        <v>1684</v>
      </c>
      <c r="BJ55" s="116" t="s">
        <v>1684</v>
      </c>
      <c r="BK55" s="116">
        <v>0</v>
      </c>
      <c r="BL55" s="120">
        <v>0</v>
      </c>
      <c r="BM55" s="116">
        <v>0</v>
      </c>
      <c r="BN55" s="120">
        <v>0</v>
      </c>
      <c r="BO55" s="116">
        <v>0</v>
      </c>
      <c r="BP55" s="120">
        <v>0</v>
      </c>
      <c r="BQ55" s="116">
        <v>20</v>
      </c>
      <c r="BR55" s="120">
        <v>100</v>
      </c>
      <c r="BS55" s="116">
        <v>20</v>
      </c>
      <c r="BT55" s="2"/>
      <c r="BU55" s="3"/>
      <c r="BV55" s="3"/>
      <c r="BW55" s="3"/>
      <c r="BX55" s="3"/>
    </row>
    <row r="56" spans="1:76" ht="15">
      <c r="A56" s="87" t="s">
        <v>251</v>
      </c>
      <c r="B56" s="88"/>
      <c r="C56" s="88" t="s">
        <v>64</v>
      </c>
      <c r="D56" s="89">
        <v>163.9559853284428</v>
      </c>
      <c r="E56" s="90"/>
      <c r="F56" s="101" t="s">
        <v>536</v>
      </c>
      <c r="G56" s="88"/>
      <c r="H56" s="91" t="s">
        <v>251</v>
      </c>
      <c r="I56" s="92"/>
      <c r="J56" s="92"/>
      <c r="K56" s="91" t="s">
        <v>1160</v>
      </c>
      <c r="L56" s="93">
        <v>1</v>
      </c>
      <c r="M56" s="94">
        <v>3496.95166015625</v>
      </c>
      <c r="N56" s="94">
        <v>4799.52001953125</v>
      </c>
      <c r="O56" s="95"/>
      <c r="P56" s="96"/>
      <c r="Q56" s="96"/>
      <c r="R56" s="97"/>
      <c r="S56" s="48">
        <v>0</v>
      </c>
      <c r="T56" s="48">
        <v>1</v>
      </c>
      <c r="U56" s="49">
        <v>0</v>
      </c>
      <c r="V56" s="49">
        <v>0.090909</v>
      </c>
      <c r="W56" s="49">
        <v>0</v>
      </c>
      <c r="X56" s="49">
        <v>0.578507</v>
      </c>
      <c r="Y56" s="49">
        <v>0</v>
      </c>
      <c r="Z56" s="49">
        <v>0</v>
      </c>
      <c r="AA56" s="98">
        <v>56</v>
      </c>
      <c r="AB56" s="98"/>
      <c r="AC56" s="99"/>
      <c r="AD56" s="78" t="s">
        <v>846</v>
      </c>
      <c r="AE56" s="78">
        <v>290</v>
      </c>
      <c r="AF56" s="78">
        <v>122</v>
      </c>
      <c r="AG56" s="78">
        <v>485</v>
      </c>
      <c r="AH56" s="78">
        <v>615</v>
      </c>
      <c r="AI56" s="78"/>
      <c r="AJ56" s="78" t="s">
        <v>896</v>
      </c>
      <c r="AK56" s="78" t="s">
        <v>935</v>
      </c>
      <c r="AL56" s="83" t="s">
        <v>976</v>
      </c>
      <c r="AM56" s="78"/>
      <c r="AN56" s="80">
        <v>42395.341828703706</v>
      </c>
      <c r="AO56" s="78"/>
      <c r="AP56" s="78" t="b">
        <v>1</v>
      </c>
      <c r="AQ56" s="78" t="b">
        <v>0</v>
      </c>
      <c r="AR56" s="78" t="b">
        <v>1</v>
      </c>
      <c r="AS56" s="78"/>
      <c r="AT56" s="78">
        <v>0</v>
      </c>
      <c r="AU56" s="78"/>
      <c r="AV56" s="78" t="b">
        <v>0</v>
      </c>
      <c r="AW56" s="78" t="s">
        <v>1052</v>
      </c>
      <c r="AX56" s="83" t="s">
        <v>1106</v>
      </c>
      <c r="AY56" s="78" t="s">
        <v>66</v>
      </c>
      <c r="AZ56" s="78" t="str">
        <f>REPLACE(INDEX(GroupVertices[Group],MATCH(Vertices[[#This Row],[Vertex]],GroupVertices[Vertex],0)),1,1,"")</f>
        <v>2</v>
      </c>
      <c r="BA56" s="48"/>
      <c r="BB56" s="48"/>
      <c r="BC56" s="48"/>
      <c r="BD56" s="48"/>
      <c r="BE56" s="48"/>
      <c r="BF56" s="48"/>
      <c r="BG56" s="116" t="s">
        <v>1647</v>
      </c>
      <c r="BH56" s="116" t="s">
        <v>1647</v>
      </c>
      <c r="BI56" s="116" t="s">
        <v>1684</v>
      </c>
      <c r="BJ56" s="116" t="s">
        <v>1684</v>
      </c>
      <c r="BK56" s="116">
        <v>0</v>
      </c>
      <c r="BL56" s="120">
        <v>0</v>
      </c>
      <c r="BM56" s="116">
        <v>0</v>
      </c>
      <c r="BN56" s="120">
        <v>0</v>
      </c>
      <c r="BO56" s="116">
        <v>0</v>
      </c>
      <c r="BP56" s="120">
        <v>0</v>
      </c>
      <c r="BQ56" s="116">
        <v>20</v>
      </c>
      <c r="BR56" s="120">
        <v>100</v>
      </c>
      <c r="BS56" s="116">
        <v>20</v>
      </c>
      <c r="BT56" s="2"/>
      <c r="BU56" s="3"/>
      <c r="BV56" s="3"/>
      <c r="BW56" s="3"/>
      <c r="BX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hyperlinks>
    <hyperlink ref="AL3" r:id="rId1" display="https://t.co/hWaFvJ32Ue"/>
    <hyperlink ref="AL4" r:id="rId2" display="http://t.co/3ZIMjx1ABf"/>
    <hyperlink ref="AL6" r:id="rId3" display="https://t.co/rgEC5Q036X"/>
    <hyperlink ref="AL10" r:id="rId4" display="http://nicolas-babin.blogspot.com/"/>
    <hyperlink ref="AL11" r:id="rId5" display="https://t.co/KKPw88R04I"/>
    <hyperlink ref="AL12" r:id="rId6" display="http://expressions.co.za/training"/>
    <hyperlink ref="AL13" r:id="rId7" display="http://t.co/sy1ZtWDqiM"/>
    <hyperlink ref="AL14" r:id="rId8" display="https://t.co/gEJk4VGAUy"/>
    <hyperlink ref="AL15" r:id="rId9" display="http://warrencenter.upenn.edu/"/>
    <hyperlink ref="AL16" r:id="rId10" display="http://www.wharton.upenn.edu/"/>
    <hyperlink ref="AL17" r:id="rId11" display="http://t.co/J5nN8OnV17"/>
    <hyperlink ref="AL18" r:id="rId12" display="https://t.co/LkcGfXraUS"/>
    <hyperlink ref="AL19" r:id="rId13" display="http://t.co/pkxdGqhEpr"/>
    <hyperlink ref="AL20" r:id="rId14" display="http://www.essec.edu/"/>
    <hyperlink ref="AL21" r:id="rId15" display="https://t.co/SCoMces2Tb"/>
    <hyperlink ref="AL22" r:id="rId16" display="http://www.bayfieldtraining.com/"/>
    <hyperlink ref="AL23" r:id="rId17" display="https://t.co/VFQS1npUWU"/>
    <hyperlink ref="AL24" r:id="rId18" display="https://t.co/Xb4M2LUY4J"/>
    <hyperlink ref="AL25" r:id="rId19" display="http://www.corpgovuk.com/"/>
    <hyperlink ref="AL26" r:id="rId20" display="https://t.co/7TKY20uP4M"/>
    <hyperlink ref="AL27" r:id="rId21" display="http://t.co/IO6C1SZwWZ"/>
    <hyperlink ref="AL29" r:id="rId22" display="http://www.incae.edu/en/directory/camelia-ilie.html"/>
    <hyperlink ref="AL30" r:id="rId23" display="http://t.co/LmCFj7LrJK"/>
    <hyperlink ref="AL32" r:id="rId24" display="http://www.thinkers50.com/"/>
    <hyperlink ref="AL34" r:id="rId25" display="https://t.co/t4UzRRLcTe"/>
    <hyperlink ref="AL36" r:id="rId26" display="https://t.co/CiQfDzDRhw"/>
    <hyperlink ref="AL41" r:id="rId27" display="http://t.co/gQcmC5F6pj"/>
    <hyperlink ref="AL42" r:id="rId28" display="http://t.co/BHIStLOgeE"/>
    <hyperlink ref="AL43" r:id="rId29" display="http://www.ieseg.fr/"/>
    <hyperlink ref="AL44" r:id="rId30" display="https://t.co/gAXaoXAdUF"/>
    <hyperlink ref="AL45" r:id="rId31" display="http://t.co/6JAJAxudsC"/>
    <hyperlink ref="AL46" r:id="rId32" display="http://bit.ly/2IrnhZj"/>
    <hyperlink ref="AL47" r:id="rId33" display="http://t.co/Pu3vOdiQWy"/>
    <hyperlink ref="AL48" r:id="rId34" display="http://t.co/v4KqKhDtTR"/>
    <hyperlink ref="AL49" r:id="rId35" display="https://t.co/qqwJDV6uR8"/>
    <hyperlink ref="AL51" r:id="rId36" display="http://t.co/3Mp1iB8X1G"/>
    <hyperlink ref="AL52" r:id="rId37" display="http://www.gsb.columbia.edu/execed"/>
    <hyperlink ref="AL53" r:id="rId38" display="http://t.co/sHt7LgksYE"/>
    <hyperlink ref="AL54" r:id="rId39" display="http://t.co/WyXONSEa2B"/>
    <hyperlink ref="AL55" r:id="rId40" display="http://www.pivotcloudsolutions.com/"/>
    <hyperlink ref="AL56" r:id="rId41" display="http://www.tbs.co.zw/"/>
    <hyperlink ref="AO3" r:id="rId42" display="https://pbs.twimg.com/profile_banners/1020209604/1550071457"/>
    <hyperlink ref="AO4" r:id="rId43" display="https://pbs.twimg.com/profile_banners/633757427/1549445770"/>
    <hyperlink ref="AO5" r:id="rId44" display="https://pbs.twimg.com/profile_banners/913316209772384257/1556128765"/>
    <hyperlink ref="AO6" r:id="rId45" display="https://pbs.twimg.com/profile_banners/14303536/1548171603"/>
    <hyperlink ref="AO10" r:id="rId46" display="https://pbs.twimg.com/profile_banners/19284888/1353428962"/>
    <hyperlink ref="AO11" r:id="rId47" display="https://pbs.twimg.com/profile_banners/256161885/1528389824"/>
    <hyperlink ref="AO12" r:id="rId48" display="https://pbs.twimg.com/profile_banners/700569309261594624/1479206145"/>
    <hyperlink ref="AO13" r:id="rId49" display="https://pbs.twimg.com/profile_banners/21781279/1521555892"/>
    <hyperlink ref="AO15" r:id="rId50" display="https://pbs.twimg.com/profile_banners/920343626907115520/1555342799"/>
    <hyperlink ref="AO16" r:id="rId51" display="https://pbs.twimg.com/profile_banners/7717612/1496262879"/>
    <hyperlink ref="AO17" r:id="rId52" display="https://pbs.twimg.com/profile_banners/15314631/1484873437"/>
    <hyperlink ref="AO19" r:id="rId53" display="https://pbs.twimg.com/profile_banners/2249294731/1387227327"/>
    <hyperlink ref="AO20" r:id="rId54" display="https://pbs.twimg.com/profile_banners/164257019/1515508455"/>
    <hyperlink ref="AO21" r:id="rId55" display="https://pbs.twimg.com/profile_banners/20666174/1545245236"/>
    <hyperlink ref="AO22" r:id="rId56" display="https://pbs.twimg.com/profile_banners/2994004047/1545649708"/>
    <hyperlink ref="AO23" r:id="rId57" display="https://pbs.twimg.com/profile_banners/986775247/1554391313"/>
    <hyperlink ref="AO24" r:id="rId58" display="https://pbs.twimg.com/profile_banners/3001635154/1560778988"/>
    <hyperlink ref="AO25" r:id="rId59" display="https://pbs.twimg.com/profile_banners/2306868572/1391587647"/>
    <hyperlink ref="AO26" r:id="rId60" display="https://pbs.twimg.com/profile_banners/98151325/1522505707"/>
    <hyperlink ref="AO27" r:id="rId61" display="https://pbs.twimg.com/profile_banners/376270396/1398242698"/>
    <hyperlink ref="AO28" r:id="rId62" display="https://pbs.twimg.com/profile_banners/840644042719399936/1489812311"/>
    <hyperlink ref="AO29" r:id="rId63" display="https://pbs.twimg.com/profile_banners/65005727/1478994298"/>
    <hyperlink ref="AO30" r:id="rId64" display="https://pbs.twimg.com/profile_banners/2968547656/1464802569"/>
    <hyperlink ref="AO32" r:id="rId65" display="https://pbs.twimg.com/profile_banners/74139459/1445609101"/>
    <hyperlink ref="AO34" r:id="rId66" display="https://pbs.twimg.com/profile_banners/1119829969/1458232076"/>
    <hyperlink ref="AO36" r:id="rId67" display="https://pbs.twimg.com/profile_banners/273451954/1562743183"/>
    <hyperlink ref="AO37" r:id="rId68" display="https://pbs.twimg.com/profile_banners/2411221337/1494450029"/>
    <hyperlink ref="AO40" r:id="rId69" display="https://pbs.twimg.com/profile_banners/3161301275/1566157571"/>
    <hyperlink ref="AO42" r:id="rId70" display="https://pbs.twimg.com/profile_banners/2892018695/1547827860"/>
    <hyperlink ref="AO43" r:id="rId71" display="https://pbs.twimg.com/profile_banners/87041797/1520586650"/>
    <hyperlink ref="AO44" r:id="rId72" display="https://pbs.twimg.com/profile_banners/1160319211/1546862483"/>
    <hyperlink ref="AO45" r:id="rId73" display="https://pbs.twimg.com/profile_banners/161475427/1531259800"/>
    <hyperlink ref="AO46" r:id="rId74" display="https://pbs.twimg.com/profile_banners/241048092/1539265622"/>
    <hyperlink ref="AO47" r:id="rId75" display="https://pbs.twimg.com/profile_banners/113468484/1508361062"/>
    <hyperlink ref="AO48" r:id="rId76" display="https://pbs.twimg.com/profile_banners/2930471458/1420557193"/>
    <hyperlink ref="AO49" r:id="rId77" display="https://pbs.twimg.com/profile_banners/108402878/1504108179"/>
    <hyperlink ref="AO51" r:id="rId78" display="https://pbs.twimg.com/profile_banners/173882135/1506445162"/>
    <hyperlink ref="AO52" r:id="rId79" display="https://pbs.twimg.com/profile_banners/22396481/1467310318"/>
    <hyperlink ref="AO53" r:id="rId80" display="https://pbs.twimg.com/profile_banners/158764155/1447257636"/>
    <hyperlink ref="AO54" r:id="rId81" display="https://pbs.twimg.com/profile_banners/681093/1398375202"/>
    <hyperlink ref="AO55" r:id="rId82" display="https://pbs.twimg.com/profile_banners/887622042702491650/1515512217"/>
    <hyperlink ref="AU3" r:id="rId83" display="http://abs.twimg.com/images/themes/theme1/bg.png"/>
    <hyperlink ref="AU4" r:id="rId84" display="http://abs.twimg.com/images/themes/theme1/bg.png"/>
    <hyperlink ref="AU6" r:id="rId85" display="http://abs.twimg.com/images/themes/theme1/bg.png"/>
    <hyperlink ref="AU10" r:id="rId86" display="http://abs.twimg.com/images/themes/theme1/bg.png"/>
    <hyperlink ref="AU11" r:id="rId87" display="http://abs.twimg.com/images/themes/theme15/bg.png"/>
    <hyperlink ref="AU12" r:id="rId88" display="http://abs.twimg.com/images/themes/theme1/bg.png"/>
    <hyperlink ref="AU13" r:id="rId89" display="http://abs.twimg.com/images/themes/theme1/bg.png"/>
    <hyperlink ref="AU14" r:id="rId90" display="http://abs.twimg.com/images/themes/theme1/bg.png"/>
    <hyperlink ref="AU16" r:id="rId91" display="http://abs.twimg.com/images/themes/theme1/bg.png"/>
    <hyperlink ref="AU17" r:id="rId92" display="http://abs.twimg.com/images/themes/theme5/bg.gif"/>
    <hyperlink ref="AU18" r:id="rId93" display="http://abs.twimg.com/images/themes/theme1/bg.png"/>
    <hyperlink ref="AU19" r:id="rId94" display="http://abs.twimg.com/images/themes/theme1/bg.png"/>
    <hyperlink ref="AU20" r:id="rId95" display="http://abs.twimg.com/images/themes/theme1/bg.png"/>
    <hyperlink ref="AU21" r:id="rId96" display="http://abs.twimg.com/images/themes/theme1/bg.png"/>
    <hyperlink ref="AU22" r:id="rId97" display="http://abs.twimg.com/images/themes/theme1/bg.png"/>
    <hyperlink ref="AU23" r:id="rId98" display="http://abs.twimg.com/images/themes/theme1/bg.png"/>
    <hyperlink ref="AU24" r:id="rId99" display="http://abs.twimg.com/images/themes/theme1/bg.png"/>
    <hyperlink ref="AU25" r:id="rId100" display="http://abs.twimg.com/images/themes/theme1/bg.png"/>
    <hyperlink ref="AU26" r:id="rId101" display="http://abs.twimg.com/images/themes/theme1/bg.png"/>
    <hyperlink ref="AU27" r:id="rId102" display="http://abs.twimg.com/images/themes/theme1/bg.png"/>
    <hyperlink ref="AU29" r:id="rId103" display="http://abs.twimg.com/images/themes/theme1/bg.png"/>
    <hyperlink ref="AU30" r:id="rId104" display="http://abs.twimg.com/images/themes/theme1/bg.png"/>
    <hyperlink ref="AU31" r:id="rId105" display="http://abs.twimg.com/images/themes/theme1/bg.png"/>
    <hyperlink ref="AU32" r:id="rId106" display="http://abs.twimg.com/images/themes/theme9/bg.gif"/>
    <hyperlink ref="AU33" r:id="rId107" display="http://abs.twimg.com/images/themes/theme1/bg.png"/>
    <hyperlink ref="AU34" r:id="rId108" display="http://abs.twimg.com/images/themes/theme1/bg.png"/>
    <hyperlink ref="AU35" r:id="rId109" display="http://abs.twimg.com/images/themes/theme13/bg.gif"/>
    <hyperlink ref="AU36" r:id="rId110" display="http://abs.twimg.com/images/themes/theme1/bg.png"/>
    <hyperlink ref="AU37" r:id="rId111" display="http://abs.twimg.com/images/themes/theme1/bg.png"/>
    <hyperlink ref="AU40" r:id="rId112" display="http://abs.twimg.com/images/themes/theme1/bg.png"/>
    <hyperlink ref="AU41" r:id="rId113" display="http://a0.twimg.com/profile_background_images/3090797/IMG_3857.jpg"/>
    <hyperlink ref="AU42" r:id="rId114" display="http://abs.twimg.com/images/themes/theme1/bg.png"/>
    <hyperlink ref="AU43" r:id="rId115" display="http://abs.twimg.com/images/themes/theme4/bg.gif"/>
    <hyperlink ref="AU44" r:id="rId116" display="http://abs.twimg.com/images/themes/theme1/bg.png"/>
    <hyperlink ref="AU45" r:id="rId117" display="http://abs.twimg.com/images/themes/theme1/bg.png"/>
    <hyperlink ref="AU46" r:id="rId118" display="http://abs.twimg.com/images/themes/theme2/bg.gif"/>
    <hyperlink ref="AU47" r:id="rId119" display="http://abs.twimg.com/images/themes/theme5/bg.gif"/>
    <hyperlink ref="AU48" r:id="rId120" display="http://abs.twimg.com/images/themes/theme1/bg.png"/>
    <hyperlink ref="AU49" r:id="rId121" display="http://abs.twimg.com/images/themes/theme1/bg.png"/>
    <hyperlink ref="AU50" r:id="rId122" display="http://a0.twimg.com/profile_background_images/13722613/___-52.jpg"/>
    <hyperlink ref="AU51" r:id="rId123" display="http://abs.twimg.com/images/themes/theme1/bg.png"/>
    <hyperlink ref="AU52" r:id="rId124" display="http://abs.twimg.com/images/themes/theme1/bg.png"/>
    <hyperlink ref="AU53" r:id="rId125" display="http://abs.twimg.com/images/themes/theme14/bg.gif"/>
    <hyperlink ref="AU54" r:id="rId126" display="http://abs.twimg.com/images/themes/theme9/bg.gif"/>
    <hyperlink ref="AU55" r:id="rId127" display="http://abs.twimg.com/images/themes/theme1/bg.png"/>
    <hyperlink ref="F3" r:id="rId128" display="http://pbs.twimg.com/profile_images/892106694049898498/N26Tph6u_normal.jpg"/>
    <hyperlink ref="F4" r:id="rId129" display="http://pbs.twimg.com/profile_images/1093073004450537472/JNb8TxAi_normal.jpg"/>
    <hyperlink ref="F5" r:id="rId130" display="http://pbs.twimg.com/profile_images/996501145639116800/uxObekHS_normal.jpg"/>
    <hyperlink ref="F6" r:id="rId131" display="http://pbs.twimg.com/profile_images/1108689778961207296/oilLb0DY_normal.jpg"/>
    <hyperlink ref="F7" r:id="rId132" display="http://pbs.twimg.com/profile_images/1064235369665835008/Ey7qsA0I_normal.jpg"/>
    <hyperlink ref="F8" r:id="rId133" display="http://pbs.twimg.com/profile_images/720701486418784257/ScrgFKdc_normal.jpg"/>
    <hyperlink ref="F9" r:id="rId134" display="http://pbs.twimg.com/profile_images/1064709504393072641/pI0lZvUw_normal.jpg"/>
    <hyperlink ref="F10" r:id="rId135" display="http://pbs.twimg.com/profile_images/773909130352402432/XKlKwdPG_normal.jpg"/>
    <hyperlink ref="F11" r:id="rId136" display="http://pbs.twimg.com/profile_images/578573926370009088/TdxmQgH0_normal.png"/>
    <hyperlink ref="F12" r:id="rId137" display="http://pbs.twimg.com/profile_images/798471349241049088/41FJ3NU9_normal.jpg"/>
    <hyperlink ref="F13" r:id="rId138" display="http://pbs.twimg.com/profile_images/976101362219061248/nBnyucdj_normal.jpg"/>
    <hyperlink ref="F14" r:id="rId139" display="http://pbs.twimg.com/profile_images/378800000762108802/8f8a9e822aec2af92c7b4ce28b04da6f_normal.jpeg"/>
    <hyperlink ref="F15" r:id="rId140" display="http://pbs.twimg.com/profile_images/1123667394067599363/LKAVk5qV_normal.png"/>
    <hyperlink ref="F16" r:id="rId141" display="http://pbs.twimg.com/profile_images/738029739953229824/RpvygzFf_normal.jpg"/>
    <hyperlink ref="F17" r:id="rId142" display="http://pbs.twimg.com/profile_images/464232281708560384/LdYtreCd_normal.jpeg"/>
    <hyperlink ref="F18" r:id="rId143" display="http://pbs.twimg.com/profile_images/519520860479049728/4wf8ol-K_normal.jpeg"/>
    <hyperlink ref="F19" r:id="rId144" display="http://pbs.twimg.com/profile_images/608703287471120385/k7MVslch_normal.jpg"/>
    <hyperlink ref="F20" r:id="rId145" display="http://pbs.twimg.com/profile_images/674858662335238144/eT3Me8_Y_normal.jpg"/>
    <hyperlink ref="F21" r:id="rId146" display="http://pbs.twimg.com/profile_images/1049621338825080833/69KVz__u_normal.jpg"/>
    <hyperlink ref="F22" r:id="rId147" display="http://pbs.twimg.com/profile_images/864589989920649216/CXl1F7sP_normal.jpg"/>
    <hyperlink ref="F23" r:id="rId148" display="http://pbs.twimg.com/profile_images/1139503095996661760/ikbS-X0d_normal.png"/>
    <hyperlink ref="F24" r:id="rId149" display="http://pbs.twimg.com/profile_images/669883489391611904/uIRhWVh8_normal.jpg"/>
    <hyperlink ref="F25" r:id="rId150" display="http://pbs.twimg.com/profile_images/430975427071311873/lWnRamv6_normal.png"/>
    <hyperlink ref="F26" r:id="rId151" display="http://pbs.twimg.com/profile_images/1151620952540639232/IvQzY405_normal.png"/>
    <hyperlink ref="F27" r:id="rId152" display="http://pbs.twimg.com/profile_images/2562638327/uak9lyp3a3or43tp11ni_normal.png"/>
    <hyperlink ref="F28" r:id="rId153" display="http://pbs.twimg.com/profile_images/842957932463620096/VMYTGfjD_normal.jpg"/>
    <hyperlink ref="F29" r:id="rId154" display="http://pbs.twimg.com/profile_images/1104216946487234561/JIZwXk9z_normal.jpg"/>
    <hyperlink ref="F30" r:id="rId155" display="http://pbs.twimg.com/profile_images/738061544819429376/KxngvD6F_normal.jpg"/>
    <hyperlink ref="F31" r:id="rId156" display="http://pbs.twimg.com/profile_images/3566631514/7c199066d3a2f78f78f6ad9fe3dd7cbf_normal.jpeg"/>
    <hyperlink ref="F32" r:id="rId157" display="http://pbs.twimg.com/profile_images/1877102832/Thinkers50_Logo_CMYK72dpi_normal.jpg"/>
    <hyperlink ref="F33" r:id="rId158" display="http://pbs.twimg.com/profile_images/739902014377893888/r6h6pcLb_normal.jpg"/>
    <hyperlink ref="F34" r:id="rId159" display="http://pbs.twimg.com/profile_images/710214028572884992/mqUCvHSr_normal.jpg"/>
    <hyperlink ref="F35" r:id="rId160" display="http://pbs.twimg.com/profile_images/378800000180521922/122c8897fd195d391a779e9ab4023ef1_normal.jpeg"/>
    <hyperlink ref="F36" r:id="rId161" display="http://pbs.twimg.com/profile_images/936556414205595649/vj7SwILI_normal.jpg"/>
    <hyperlink ref="F37" r:id="rId162" display="http://pbs.twimg.com/profile_images/871775748713058307/20MNipJo_normal.jpg"/>
    <hyperlink ref="F38" r:id="rId163" display="http://pbs.twimg.com/profile_images/1056070310196400129/5RSnKwhv_normal.jpg"/>
    <hyperlink ref="F39" r:id="rId164" display="http://pbs.twimg.com/profile_images/1024432340783775744/Fb1y1eid_normal.jpg"/>
    <hyperlink ref="F40" r:id="rId165" display="http://pbs.twimg.com/profile_images/1158071856114614273/cdrONuTw_normal.jpg"/>
    <hyperlink ref="F41" r:id="rId166" display="http://pbs.twimg.com/profile_images/1267284241/spamlite_normal.png"/>
    <hyperlink ref="F42" r:id="rId167" display="http://pbs.twimg.com/profile_images/1047848420541693952/KCAB0L66_normal.jpg"/>
    <hyperlink ref="F43" r:id="rId168" display="http://pbs.twimg.com/profile_images/723186926916911104/T0_e8v4G_normal.jpg"/>
    <hyperlink ref="F44" r:id="rId169" display="http://pbs.twimg.com/profile_images/1139898022995910664/ZPxDJAZb_normal.png"/>
    <hyperlink ref="F45" r:id="rId170" display="http://pbs.twimg.com/profile_images/877683375024111616/25WAv-1W_normal.jpg"/>
    <hyperlink ref="F46" r:id="rId171" display="http://pbs.twimg.com/profile_images/973565434581733376/idIuhkwm_normal.jpg"/>
    <hyperlink ref="F47" r:id="rId172" display="http://pbs.twimg.com/profile_images/2263665401/UNEX-LOGO_twitter_normal.jpg"/>
    <hyperlink ref="F48" r:id="rId173" display="http://pbs.twimg.com/profile_images/803301955913162752/AobMFOkJ_normal.jpg"/>
    <hyperlink ref="F49" r:id="rId174" display="http://pbs.twimg.com/profile_images/559800000939454465/CM73uOeW_normal.png"/>
    <hyperlink ref="F50" r:id="rId175" display="http://a0.twimg.com/profile_images/206873152/random_normal.jpg"/>
    <hyperlink ref="F51" r:id="rId176" display="http://pbs.twimg.com/profile_images/912724853689593859/fbgvhLa1_normal.jpg"/>
    <hyperlink ref="F52" r:id="rId177" display="http://pbs.twimg.com/profile_images/748579762675777538/I34bQUMB_normal.jpg"/>
    <hyperlink ref="F53" r:id="rId178" display="http://pbs.twimg.com/profile_images/664471103830695940/8xF54cqC_normal.png"/>
    <hyperlink ref="F54" r:id="rId179" display="http://pbs.twimg.com/profile_images/459445239069933568/J1oGo9dP_normal.jpeg"/>
    <hyperlink ref="F55" r:id="rId180" display="http://pbs.twimg.com/profile_images/1040227290691653633/Z1g-upCw_normal.jpg"/>
    <hyperlink ref="F56" r:id="rId181" display="http://pbs.twimg.com/profile_images/1081944172289056769/stYk-XHr_normal.jpg"/>
    <hyperlink ref="AX3" r:id="rId182" display="https://twitter.com/sobeyschool_smu"/>
    <hyperlink ref="AX4" r:id="rId183" display="https://twitter.com/entmagazineme"/>
    <hyperlink ref="AX5" r:id="rId184" display="https://twitter.com/julia_parnaby"/>
    <hyperlink ref="AX6" r:id="rId185" display="https://twitter.com/ashridge_biz"/>
    <hyperlink ref="AX7" r:id="rId186" display="https://twitter.com/digitaltransf11"/>
    <hyperlink ref="AX8" r:id="rId187" display="https://twitter.com/execedcourses"/>
    <hyperlink ref="AX9" r:id="rId188" display="https://twitter.com/mba_buddy"/>
    <hyperlink ref="AX10" r:id="rId189" display="https://twitter.com/nicochan33"/>
    <hyperlink ref="AX11" r:id="rId190" display="https://twitter.com/harvardnpli"/>
    <hyperlink ref="AX12" r:id="rId191" display="https://twitter.com/leaderrepeater"/>
    <hyperlink ref="AX13" r:id="rId192" display="https://twitter.com/whartoncai"/>
    <hyperlink ref="AX14" r:id="rId193" display="https://twitter.com/iyengar_raghu"/>
    <hyperlink ref="AX15" r:id="rId194" display="https://twitter.com/warrencntrpenn"/>
    <hyperlink ref="AX16" r:id="rId195" display="https://twitter.com/wharton"/>
    <hyperlink ref="AX17" r:id="rId196" display="https://twitter.com/valerieblassey"/>
    <hyperlink ref="AX18" r:id="rId197" display="https://twitter.com/maryepurk"/>
    <hyperlink ref="AX19" r:id="rId198" display="https://twitter.com/thjeanjean"/>
    <hyperlink ref="AX20" r:id="rId199" display="https://twitter.com/essec"/>
    <hyperlink ref="AX21" r:id="rId200" display="https://twitter.com/hult_business"/>
    <hyperlink ref="AX22" r:id="rId201" display="https://twitter.com/bayfield_sonia"/>
    <hyperlink ref="AX23" r:id="rId202" display="https://twitter.com/bayfieldtrain"/>
    <hyperlink ref="AX24" r:id="rId203" display="https://twitter.com/bayfield_kendal"/>
    <hyperlink ref="AX25" r:id="rId204" display="https://twitter.com/corpgovuk"/>
    <hyperlink ref="AX26" r:id="rId205" display="https://twitter.com/stanfordcorpgov"/>
    <hyperlink ref="AX27" r:id="rId206" display="https://twitter.com/excellencia_ltd"/>
    <hyperlink ref="AX28" r:id="rId207" display="https://twitter.com/tracy19671"/>
    <hyperlink ref="AX29" r:id="rId208" display="https://twitter.com/cameliailie"/>
    <hyperlink ref="AX30" r:id="rId209" display="https://twitter.com/uniconexed"/>
    <hyperlink ref="AX31" r:id="rId210" display="https://twitter.com/henryzino22"/>
    <hyperlink ref="AX32" r:id="rId211" display="https://twitter.com/thinkers50"/>
    <hyperlink ref="AX33" r:id="rId212" display="https://twitter.com/claraday13"/>
    <hyperlink ref="AX34" r:id="rId213" display="https://twitter.com/sonia_lakehal"/>
    <hyperlink ref="AX35" r:id="rId214" display="https://twitter.com/peter_t_bryant"/>
    <hyperlink ref="AX36" r:id="rId215" display="https://twitter.com/ieexeceducation"/>
    <hyperlink ref="AX37" r:id="rId216" display="https://twitter.com/frsardina"/>
    <hyperlink ref="AX38" r:id="rId217" display="https://twitter.com/tripgiu5"/>
    <hyperlink ref="AX39" r:id="rId218" display="https://twitter.com/gennever_"/>
    <hyperlink ref="AX40" r:id="rId219" display="https://twitter.com/lydie_2lorraine"/>
    <hyperlink ref="AX41" r:id="rId220" display="https://twitter.com/ess"/>
    <hyperlink ref="AX42" r:id="rId221" display="https://twitter.com/candidatsieseg"/>
    <hyperlink ref="AX43" r:id="rId222" display="https://twitter.com/ieseg"/>
    <hyperlink ref="AX44" r:id="rId223" display="https://twitter.com/robertotorena"/>
    <hyperlink ref="AX45" r:id="rId224" display="https://twitter.com/uscmarshall"/>
    <hyperlink ref="AX46" r:id="rId225" display="https://twitter.com/thegcsp"/>
    <hyperlink ref="AX47" r:id="rId226" display="https://twitter.com/ucberkeleyext"/>
    <hyperlink ref="AX48" r:id="rId227" display="https://twitter.com/dardenexeced"/>
    <hyperlink ref="AX49" r:id="rId228" display="https://twitter.com/harvardchanecpe"/>
    <hyperlink ref="AX50" r:id="rId229" display="https://twitter.com/www"/>
    <hyperlink ref="AX51" r:id="rId230" display="https://twitter.com/nyusternexeced"/>
    <hyperlink ref="AX52" r:id="rId231" display="https://twitter.com/columbiaexeced"/>
    <hyperlink ref="AX53" r:id="rId232" display="https://twitter.com/kelloggexeced"/>
    <hyperlink ref="AX54" r:id="rId233" display="https://twitter.com/ddm"/>
    <hyperlink ref="AX55" r:id="rId234" display="https://twitter.com/pivotcloud"/>
    <hyperlink ref="AX56" r:id="rId235" display="https://twitter.com/lnhuka"/>
  </hyperlinks>
  <printOptions/>
  <pageMargins left="0.7" right="0.7" top="0.75" bottom="0.75" header="0.3" footer="0.3"/>
  <pageSetup horizontalDpi="600" verticalDpi="600" orientation="portrait" r:id="rId239"/>
  <legacyDrawing r:id="rId237"/>
  <tableParts>
    <tablePart r:id="rId23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1248</v>
      </c>
      <c r="Z2" s="13" t="s">
        <v>1266</v>
      </c>
      <c r="AA2" s="13" t="s">
        <v>1320</v>
      </c>
      <c r="AB2" s="13" t="s">
        <v>1418</v>
      </c>
      <c r="AC2" s="13" t="s">
        <v>1530</v>
      </c>
      <c r="AD2" s="13" t="s">
        <v>1563</v>
      </c>
      <c r="AE2" s="13" t="s">
        <v>1564</v>
      </c>
      <c r="AF2" s="13" t="s">
        <v>1582</v>
      </c>
      <c r="AG2" s="119" t="s">
        <v>1869</v>
      </c>
      <c r="AH2" s="119" t="s">
        <v>1870</v>
      </c>
      <c r="AI2" s="119" t="s">
        <v>1871</v>
      </c>
      <c r="AJ2" s="119" t="s">
        <v>1872</v>
      </c>
      <c r="AK2" s="119" t="s">
        <v>1873</v>
      </c>
      <c r="AL2" s="119" t="s">
        <v>1874</v>
      </c>
      <c r="AM2" s="119" t="s">
        <v>1875</v>
      </c>
      <c r="AN2" s="119" t="s">
        <v>1876</v>
      </c>
      <c r="AO2" s="119" t="s">
        <v>1879</v>
      </c>
    </row>
    <row r="3" spans="1:41" ht="15">
      <c r="A3" s="87" t="s">
        <v>1200</v>
      </c>
      <c r="B3" s="65" t="s">
        <v>1211</v>
      </c>
      <c r="C3" s="65" t="s">
        <v>56</v>
      </c>
      <c r="D3" s="103"/>
      <c r="E3" s="102"/>
      <c r="F3" s="104" t="s">
        <v>1953</v>
      </c>
      <c r="G3" s="105"/>
      <c r="H3" s="105"/>
      <c r="I3" s="106">
        <v>3</v>
      </c>
      <c r="J3" s="107"/>
      <c r="K3" s="48">
        <v>14</v>
      </c>
      <c r="L3" s="48">
        <v>13</v>
      </c>
      <c r="M3" s="48">
        <v>45</v>
      </c>
      <c r="N3" s="48">
        <v>58</v>
      </c>
      <c r="O3" s="48">
        <v>43</v>
      </c>
      <c r="P3" s="49">
        <v>0.07692307692307693</v>
      </c>
      <c r="Q3" s="49">
        <v>0.14285714285714285</v>
      </c>
      <c r="R3" s="48">
        <v>1</v>
      </c>
      <c r="S3" s="48">
        <v>0</v>
      </c>
      <c r="T3" s="48">
        <v>14</v>
      </c>
      <c r="U3" s="48">
        <v>58</v>
      </c>
      <c r="V3" s="48">
        <v>2</v>
      </c>
      <c r="W3" s="49">
        <v>1.72449</v>
      </c>
      <c r="X3" s="49">
        <v>0.07692307692307693</v>
      </c>
      <c r="Y3" s="78" t="s">
        <v>1249</v>
      </c>
      <c r="Z3" s="78" t="s">
        <v>441</v>
      </c>
      <c r="AA3" s="78" t="s">
        <v>1321</v>
      </c>
      <c r="AB3" s="85" t="s">
        <v>1419</v>
      </c>
      <c r="AC3" s="85" t="s">
        <v>1531</v>
      </c>
      <c r="AD3" s="85"/>
      <c r="AE3" s="85" t="s">
        <v>1565</v>
      </c>
      <c r="AF3" s="85" t="s">
        <v>1583</v>
      </c>
      <c r="AG3" s="116">
        <v>38</v>
      </c>
      <c r="AH3" s="120">
        <v>6.73758865248227</v>
      </c>
      <c r="AI3" s="116">
        <v>1</v>
      </c>
      <c r="AJ3" s="120">
        <v>0.1773049645390071</v>
      </c>
      <c r="AK3" s="116">
        <v>0</v>
      </c>
      <c r="AL3" s="120">
        <v>0</v>
      </c>
      <c r="AM3" s="116">
        <v>525</v>
      </c>
      <c r="AN3" s="120">
        <v>93.08510638297872</v>
      </c>
      <c r="AO3" s="116">
        <v>564</v>
      </c>
    </row>
    <row r="4" spans="1:41" ht="15">
      <c r="A4" s="87" t="s">
        <v>1201</v>
      </c>
      <c r="B4" s="65" t="s">
        <v>1212</v>
      </c>
      <c r="C4" s="65" t="s">
        <v>56</v>
      </c>
      <c r="D4" s="109"/>
      <c r="E4" s="108"/>
      <c r="F4" s="110" t="s">
        <v>1954</v>
      </c>
      <c r="G4" s="111"/>
      <c r="H4" s="111"/>
      <c r="I4" s="112">
        <v>4</v>
      </c>
      <c r="J4" s="113"/>
      <c r="K4" s="48">
        <v>7</v>
      </c>
      <c r="L4" s="48">
        <v>5</v>
      </c>
      <c r="M4" s="48">
        <v>8</v>
      </c>
      <c r="N4" s="48">
        <v>13</v>
      </c>
      <c r="O4" s="48">
        <v>6</v>
      </c>
      <c r="P4" s="49">
        <v>0</v>
      </c>
      <c r="Q4" s="49">
        <v>0</v>
      </c>
      <c r="R4" s="48">
        <v>1</v>
      </c>
      <c r="S4" s="48">
        <v>0</v>
      </c>
      <c r="T4" s="48">
        <v>7</v>
      </c>
      <c r="U4" s="48">
        <v>13</v>
      </c>
      <c r="V4" s="48">
        <v>2</v>
      </c>
      <c r="W4" s="49">
        <v>1.469388</v>
      </c>
      <c r="X4" s="49">
        <v>0.14285714285714285</v>
      </c>
      <c r="Y4" s="78" t="s">
        <v>1250</v>
      </c>
      <c r="Z4" s="78" t="s">
        <v>452</v>
      </c>
      <c r="AA4" s="78" t="s">
        <v>1322</v>
      </c>
      <c r="AB4" s="85" t="s">
        <v>1420</v>
      </c>
      <c r="AC4" s="85" t="s">
        <v>1532</v>
      </c>
      <c r="AD4" s="85"/>
      <c r="AE4" s="85" t="s">
        <v>250</v>
      </c>
      <c r="AF4" s="85" t="s">
        <v>1584</v>
      </c>
      <c r="AG4" s="116">
        <v>8</v>
      </c>
      <c r="AH4" s="120">
        <v>2.4539877300613497</v>
      </c>
      <c r="AI4" s="116">
        <v>0</v>
      </c>
      <c r="AJ4" s="120">
        <v>0</v>
      </c>
      <c r="AK4" s="116">
        <v>0</v>
      </c>
      <c r="AL4" s="120">
        <v>0</v>
      </c>
      <c r="AM4" s="116">
        <v>318</v>
      </c>
      <c r="AN4" s="120">
        <v>97.54601226993866</v>
      </c>
      <c r="AO4" s="116">
        <v>326</v>
      </c>
    </row>
    <row r="5" spans="1:41" ht="15">
      <c r="A5" s="87" t="s">
        <v>1202</v>
      </c>
      <c r="B5" s="65" t="s">
        <v>1213</v>
      </c>
      <c r="C5" s="65" t="s">
        <v>56</v>
      </c>
      <c r="D5" s="109"/>
      <c r="E5" s="108"/>
      <c r="F5" s="110" t="s">
        <v>1955</v>
      </c>
      <c r="G5" s="111"/>
      <c r="H5" s="111"/>
      <c r="I5" s="112">
        <v>5</v>
      </c>
      <c r="J5" s="113"/>
      <c r="K5" s="48">
        <v>6</v>
      </c>
      <c r="L5" s="48">
        <v>8</v>
      </c>
      <c r="M5" s="48">
        <v>0</v>
      </c>
      <c r="N5" s="48">
        <v>8</v>
      </c>
      <c r="O5" s="48">
        <v>0</v>
      </c>
      <c r="P5" s="49">
        <v>0</v>
      </c>
      <c r="Q5" s="49">
        <v>0</v>
      </c>
      <c r="R5" s="48">
        <v>1</v>
      </c>
      <c r="S5" s="48">
        <v>0</v>
      </c>
      <c r="T5" s="48">
        <v>6</v>
      </c>
      <c r="U5" s="48">
        <v>8</v>
      </c>
      <c r="V5" s="48">
        <v>2</v>
      </c>
      <c r="W5" s="49">
        <v>1.222222</v>
      </c>
      <c r="X5" s="49">
        <v>0.26666666666666666</v>
      </c>
      <c r="Y5" s="78" t="s">
        <v>371</v>
      </c>
      <c r="Z5" s="78" t="s">
        <v>443</v>
      </c>
      <c r="AA5" s="78" t="s">
        <v>457</v>
      </c>
      <c r="AB5" s="85" t="s">
        <v>1421</v>
      </c>
      <c r="AC5" s="85" t="s">
        <v>1533</v>
      </c>
      <c r="AD5" s="85"/>
      <c r="AE5" s="85" t="s">
        <v>1566</v>
      </c>
      <c r="AF5" s="85" t="s">
        <v>1585</v>
      </c>
      <c r="AG5" s="116">
        <v>1</v>
      </c>
      <c r="AH5" s="120">
        <v>1.0204081632653061</v>
      </c>
      <c r="AI5" s="116">
        <v>4</v>
      </c>
      <c r="AJ5" s="120">
        <v>4.081632653061225</v>
      </c>
      <c r="AK5" s="116">
        <v>0</v>
      </c>
      <c r="AL5" s="120">
        <v>0</v>
      </c>
      <c r="AM5" s="116">
        <v>93</v>
      </c>
      <c r="AN5" s="120">
        <v>94.89795918367346</v>
      </c>
      <c r="AO5" s="116">
        <v>98</v>
      </c>
    </row>
    <row r="6" spans="1:41" ht="15">
      <c r="A6" s="87" t="s">
        <v>1203</v>
      </c>
      <c r="B6" s="65" t="s">
        <v>1214</v>
      </c>
      <c r="C6" s="65" t="s">
        <v>56</v>
      </c>
      <c r="D6" s="109"/>
      <c r="E6" s="108"/>
      <c r="F6" s="110" t="s">
        <v>1956</v>
      </c>
      <c r="G6" s="111"/>
      <c r="H6" s="111"/>
      <c r="I6" s="112">
        <v>6</v>
      </c>
      <c r="J6" s="113"/>
      <c r="K6" s="48">
        <v>5</v>
      </c>
      <c r="L6" s="48">
        <v>1</v>
      </c>
      <c r="M6" s="48">
        <v>9</v>
      </c>
      <c r="N6" s="48">
        <v>10</v>
      </c>
      <c r="O6" s="48">
        <v>0</v>
      </c>
      <c r="P6" s="49">
        <v>0</v>
      </c>
      <c r="Q6" s="49">
        <v>0</v>
      </c>
      <c r="R6" s="48">
        <v>1</v>
      </c>
      <c r="S6" s="48">
        <v>0</v>
      </c>
      <c r="T6" s="48">
        <v>5</v>
      </c>
      <c r="U6" s="48">
        <v>10</v>
      </c>
      <c r="V6" s="48">
        <v>3</v>
      </c>
      <c r="W6" s="49">
        <v>1.44</v>
      </c>
      <c r="X6" s="49">
        <v>0.2</v>
      </c>
      <c r="Y6" s="78" t="s">
        <v>1251</v>
      </c>
      <c r="Z6" s="78" t="s">
        <v>1267</v>
      </c>
      <c r="AA6" s="78" t="s">
        <v>1323</v>
      </c>
      <c r="AB6" s="85" t="s">
        <v>1422</v>
      </c>
      <c r="AC6" s="85" t="s">
        <v>1534</v>
      </c>
      <c r="AD6" s="85"/>
      <c r="AE6" s="85" t="s">
        <v>1567</v>
      </c>
      <c r="AF6" s="85" t="s">
        <v>1586</v>
      </c>
      <c r="AG6" s="116">
        <v>4</v>
      </c>
      <c r="AH6" s="120">
        <v>2.6315789473684212</v>
      </c>
      <c r="AI6" s="116">
        <v>2</v>
      </c>
      <c r="AJ6" s="120">
        <v>1.3157894736842106</v>
      </c>
      <c r="AK6" s="116">
        <v>0</v>
      </c>
      <c r="AL6" s="120">
        <v>0</v>
      </c>
      <c r="AM6" s="116">
        <v>146</v>
      </c>
      <c r="AN6" s="120">
        <v>96.05263157894737</v>
      </c>
      <c r="AO6" s="116">
        <v>152</v>
      </c>
    </row>
    <row r="7" spans="1:41" ht="15">
      <c r="A7" s="87" t="s">
        <v>1204</v>
      </c>
      <c r="B7" s="65" t="s">
        <v>1215</v>
      </c>
      <c r="C7" s="65" t="s">
        <v>56</v>
      </c>
      <c r="D7" s="109"/>
      <c r="E7" s="108"/>
      <c r="F7" s="110" t="s">
        <v>1957</v>
      </c>
      <c r="G7" s="111"/>
      <c r="H7" s="111"/>
      <c r="I7" s="112">
        <v>7</v>
      </c>
      <c r="J7" s="113"/>
      <c r="K7" s="48">
        <v>5</v>
      </c>
      <c r="L7" s="48">
        <v>4</v>
      </c>
      <c r="M7" s="48">
        <v>3</v>
      </c>
      <c r="N7" s="48">
        <v>7</v>
      </c>
      <c r="O7" s="48">
        <v>3</v>
      </c>
      <c r="P7" s="49">
        <v>0</v>
      </c>
      <c r="Q7" s="49">
        <v>0</v>
      </c>
      <c r="R7" s="48">
        <v>1</v>
      </c>
      <c r="S7" s="48">
        <v>0</v>
      </c>
      <c r="T7" s="48">
        <v>5</v>
      </c>
      <c r="U7" s="48">
        <v>7</v>
      </c>
      <c r="V7" s="48">
        <v>2</v>
      </c>
      <c r="W7" s="49">
        <v>1.28</v>
      </c>
      <c r="X7" s="49">
        <v>0.2</v>
      </c>
      <c r="Y7" s="78" t="s">
        <v>1252</v>
      </c>
      <c r="Z7" s="78" t="s">
        <v>449</v>
      </c>
      <c r="AA7" s="78" t="s">
        <v>1324</v>
      </c>
      <c r="AB7" s="85" t="s">
        <v>1423</v>
      </c>
      <c r="AC7" s="85" t="s">
        <v>1535</v>
      </c>
      <c r="AD7" s="85"/>
      <c r="AE7" s="85" t="s">
        <v>235</v>
      </c>
      <c r="AF7" s="85" t="s">
        <v>1587</v>
      </c>
      <c r="AG7" s="116">
        <v>11</v>
      </c>
      <c r="AH7" s="120">
        <v>5.882352941176471</v>
      </c>
      <c r="AI7" s="116">
        <v>0</v>
      </c>
      <c r="AJ7" s="120">
        <v>0</v>
      </c>
      <c r="AK7" s="116">
        <v>0</v>
      </c>
      <c r="AL7" s="120">
        <v>0</v>
      </c>
      <c r="AM7" s="116">
        <v>176</v>
      </c>
      <c r="AN7" s="120">
        <v>94.11764705882354</v>
      </c>
      <c r="AO7" s="116">
        <v>187</v>
      </c>
    </row>
    <row r="8" spans="1:41" ht="15">
      <c r="A8" s="87" t="s">
        <v>1205</v>
      </c>
      <c r="B8" s="65" t="s">
        <v>1216</v>
      </c>
      <c r="C8" s="65" t="s">
        <v>56</v>
      </c>
      <c r="D8" s="109"/>
      <c r="E8" s="108"/>
      <c r="F8" s="110" t="s">
        <v>1958</v>
      </c>
      <c r="G8" s="111"/>
      <c r="H8" s="111"/>
      <c r="I8" s="112">
        <v>8</v>
      </c>
      <c r="J8" s="113"/>
      <c r="K8" s="48">
        <v>4</v>
      </c>
      <c r="L8" s="48">
        <v>4</v>
      </c>
      <c r="M8" s="48">
        <v>0</v>
      </c>
      <c r="N8" s="48">
        <v>4</v>
      </c>
      <c r="O8" s="48">
        <v>4</v>
      </c>
      <c r="P8" s="49" t="s">
        <v>1225</v>
      </c>
      <c r="Q8" s="49" t="s">
        <v>1225</v>
      </c>
      <c r="R8" s="48">
        <v>4</v>
      </c>
      <c r="S8" s="48">
        <v>4</v>
      </c>
      <c r="T8" s="48">
        <v>1</v>
      </c>
      <c r="U8" s="48">
        <v>1</v>
      </c>
      <c r="V8" s="48">
        <v>0</v>
      </c>
      <c r="W8" s="49">
        <v>0</v>
      </c>
      <c r="X8" s="49">
        <v>0</v>
      </c>
      <c r="Y8" s="78" t="s">
        <v>1253</v>
      </c>
      <c r="Z8" s="78" t="s">
        <v>1268</v>
      </c>
      <c r="AA8" s="78" t="s">
        <v>1325</v>
      </c>
      <c r="AB8" s="85" t="s">
        <v>1424</v>
      </c>
      <c r="AC8" s="85" t="s">
        <v>751</v>
      </c>
      <c r="AD8" s="85"/>
      <c r="AE8" s="85"/>
      <c r="AF8" s="85" t="s">
        <v>1588</v>
      </c>
      <c r="AG8" s="116">
        <v>7</v>
      </c>
      <c r="AH8" s="120">
        <v>6.930693069306931</v>
      </c>
      <c r="AI8" s="116">
        <v>0</v>
      </c>
      <c r="AJ8" s="120">
        <v>0</v>
      </c>
      <c r="AK8" s="116">
        <v>0</v>
      </c>
      <c r="AL8" s="120">
        <v>0</v>
      </c>
      <c r="AM8" s="116">
        <v>94</v>
      </c>
      <c r="AN8" s="120">
        <v>93.06930693069307</v>
      </c>
      <c r="AO8" s="116">
        <v>101</v>
      </c>
    </row>
    <row r="9" spans="1:41" ht="15">
      <c r="A9" s="87" t="s">
        <v>1206</v>
      </c>
      <c r="B9" s="65" t="s">
        <v>1217</v>
      </c>
      <c r="C9" s="65" t="s">
        <v>56</v>
      </c>
      <c r="D9" s="109"/>
      <c r="E9" s="108"/>
      <c r="F9" s="110" t="s">
        <v>1959</v>
      </c>
      <c r="G9" s="111"/>
      <c r="H9" s="111"/>
      <c r="I9" s="112">
        <v>9</v>
      </c>
      <c r="J9" s="113"/>
      <c r="K9" s="48">
        <v>3</v>
      </c>
      <c r="L9" s="48">
        <v>3</v>
      </c>
      <c r="M9" s="48">
        <v>0</v>
      </c>
      <c r="N9" s="48">
        <v>3</v>
      </c>
      <c r="O9" s="48">
        <v>1</v>
      </c>
      <c r="P9" s="49">
        <v>0</v>
      </c>
      <c r="Q9" s="49">
        <v>0</v>
      </c>
      <c r="R9" s="48">
        <v>1</v>
      </c>
      <c r="S9" s="48">
        <v>0</v>
      </c>
      <c r="T9" s="48">
        <v>3</v>
      </c>
      <c r="U9" s="48">
        <v>3</v>
      </c>
      <c r="V9" s="48">
        <v>2</v>
      </c>
      <c r="W9" s="49">
        <v>0.888889</v>
      </c>
      <c r="X9" s="49">
        <v>0.3333333333333333</v>
      </c>
      <c r="Y9" s="78" t="s">
        <v>1254</v>
      </c>
      <c r="Z9" s="78" t="s">
        <v>451</v>
      </c>
      <c r="AA9" s="78" t="s">
        <v>1326</v>
      </c>
      <c r="AB9" s="85" t="s">
        <v>1425</v>
      </c>
      <c r="AC9" s="85" t="s">
        <v>1536</v>
      </c>
      <c r="AD9" s="85"/>
      <c r="AE9" s="85" t="s">
        <v>1568</v>
      </c>
      <c r="AF9" s="85" t="s">
        <v>1589</v>
      </c>
      <c r="AG9" s="116">
        <v>0</v>
      </c>
      <c r="AH9" s="120">
        <v>0</v>
      </c>
      <c r="AI9" s="116">
        <v>1</v>
      </c>
      <c r="AJ9" s="120">
        <v>1.1363636363636365</v>
      </c>
      <c r="AK9" s="116">
        <v>0</v>
      </c>
      <c r="AL9" s="120">
        <v>0</v>
      </c>
      <c r="AM9" s="116">
        <v>87</v>
      </c>
      <c r="AN9" s="120">
        <v>98.86363636363636</v>
      </c>
      <c r="AO9" s="116">
        <v>88</v>
      </c>
    </row>
    <row r="10" spans="1:41" ht="14.25" customHeight="1">
      <c r="A10" s="87" t="s">
        <v>1207</v>
      </c>
      <c r="B10" s="65" t="s">
        <v>1218</v>
      </c>
      <c r="C10" s="65" t="s">
        <v>56</v>
      </c>
      <c r="D10" s="109"/>
      <c r="E10" s="108"/>
      <c r="F10" s="110" t="s">
        <v>1960</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78" t="s">
        <v>376</v>
      </c>
      <c r="Z10" s="78" t="s">
        <v>447</v>
      </c>
      <c r="AA10" s="78" t="s">
        <v>464</v>
      </c>
      <c r="AB10" s="85" t="s">
        <v>1426</v>
      </c>
      <c r="AC10" s="85" t="s">
        <v>1537</v>
      </c>
      <c r="AD10" s="85"/>
      <c r="AE10" s="85" t="s">
        <v>229</v>
      </c>
      <c r="AF10" s="85" t="s">
        <v>1590</v>
      </c>
      <c r="AG10" s="116">
        <v>6</v>
      </c>
      <c r="AH10" s="120">
        <v>6.818181818181818</v>
      </c>
      <c r="AI10" s="116">
        <v>6</v>
      </c>
      <c r="AJ10" s="120">
        <v>6.818181818181818</v>
      </c>
      <c r="AK10" s="116">
        <v>0</v>
      </c>
      <c r="AL10" s="120">
        <v>0</v>
      </c>
      <c r="AM10" s="116">
        <v>76</v>
      </c>
      <c r="AN10" s="120">
        <v>86.36363636363636</v>
      </c>
      <c r="AO10" s="116">
        <v>88</v>
      </c>
    </row>
    <row r="11" spans="1:41" ht="15">
      <c r="A11" s="87" t="s">
        <v>1208</v>
      </c>
      <c r="B11" s="65" t="s">
        <v>1219</v>
      </c>
      <c r="C11" s="65" t="s">
        <v>56</v>
      </c>
      <c r="D11" s="109"/>
      <c r="E11" s="108"/>
      <c r="F11" s="110" t="s">
        <v>1961</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463</v>
      </c>
      <c r="AB11" s="85" t="s">
        <v>1427</v>
      </c>
      <c r="AC11" s="85" t="s">
        <v>1538</v>
      </c>
      <c r="AD11" s="85"/>
      <c r="AE11" s="85" t="s">
        <v>1569</v>
      </c>
      <c r="AF11" s="85" t="s">
        <v>1591</v>
      </c>
      <c r="AG11" s="116">
        <v>2</v>
      </c>
      <c r="AH11" s="120">
        <v>2.9411764705882355</v>
      </c>
      <c r="AI11" s="116">
        <v>0</v>
      </c>
      <c r="AJ11" s="120">
        <v>0</v>
      </c>
      <c r="AK11" s="116">
        <v>0</v>
      </c>
      <c r="AL11" s="120">
        <v>0</v>
      </c>
      <c r="AM11" s="116">
        <v>66</v>
      </c>
      <c r="AN11" s="120">
        <v>97.05882352941177</v>
      </c>
      <c r="AO11" s="116">
        <v>68</v>
      </c>
    </row>
    <row r="12" spans="1:41" ht="15">
      <c r="A12" s="87" t="s">
        <v>1209</v>
      </c>
      <c r="B12" s="65" t="s">
        <v>1220</v>
      </c>
      <c r="C12" s="65" t="s">
        <v>56</v>
      </c>
      <c r="D12" s="109"/>
      <c r="E12" s="108"/>
      <c r="F12" s="110" t="s">
        <v>1962</v>
      </c>
      <c r="G12" s="111"/>
      <c r="H12" s="111"/>
      <c r="I12" s="112">
        <v>12</v>
      </c>
      <c r="J12" s="113"/>
      <c r="K12" s="48">
        <v>2</v>
      </c>
      <c r="L12" s="48">
        <v>2</v>
      </c>
      <c r="M12" s="48">
        <v>0</v>
      </c>
      <c r="N12" s="48">
        <v>2</v>
      </c>
      <c r="O12" s="48">
        <v>0</v>
      </c>
      <c r="P12" s="49">
        <v>1</v>
      </c>
      <c r="Q12" s="49">
        <v>1</v>
      </c>
      <c r="R12" s="48">
        <v>1</v>
      </c>
      <c r="S12" s="48">
        <v>0</v>
      </c>
      <c r="T12" s="48">
        <v>2</v>
      </c>
      <c r="U12" s="48">
        <v>2</v>
      </c>
      <c r="V12" s="48">
        <v>1</v>
      </c>
      <c r="W12" s="49">
        <v>0.5</v>
      </c>
      <c r="X12" s="49">
        <v>1</v>
      </c>
      <c r="Y12" s="78" t="s">
        <v>383</v>
      </c>
      <c r="Z12" s="78" t="s">
        <v>450</v>
      </c>
      <c r="AA12" s="78" t="s">
        <v>472</v>
      </c>
      <c r="AB12" s="85" t="s">
        <v>1428</v>
      </c>
      <c r="AC12" s="85" t="s">
        <v>1539</v>
      </c>
      <c r="AD12" s="85"/>
      <c r="AE12" s="85" t="s">
        <v>1570</v>
      </c>
      <c r="AF12" s="85" t="s">
        <v>1592</v>
      </c>
      <c r="AG12" s="116">
        <v>0</v>
      </c>
      <c r="AH12" s="120">
        <v>0</v>
      </c>
      <c r="AI12" s="116">
        <v>0</v>
      </c>
      <c r="AJ12" s="120">
        <v>0</v>
      </c>
      <c r="AK12" s="116">
        <v>0</v>
      </c>
      <c r="AL12" s="120">
        <v>0</v>
      </c>
      <c r="AM12" s="116">
        <v>41</v>
      </c>
      <c r="AN12" s="120">
        <v>100</v>
      </c>
      <c r="AO12" s="116">
        <v>41</v>
      </c>
    </row>
    <row r="13" spans="1:41" ht="15">
      <c r="A13" s="87" t="s">
        <v>1210</v>
      </c>
      <c r="B13" s="65" t="s">
        <v>1221</v>
      </c>
      <c r="C13" s="65" t="s">
        <v>56</v>
      </c>
      <c r="D13" s="109"/>
      <c r="E13" s="108"/>
      <c r="F13" s="110" t="s">
        <v>1963</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370</v>
      </c>
      <c r="Z13" s="78" t="s">
        <v>442</v>
      </c>
      <c r="AA13" s="78" t="s">
        <v>456</v>
      </c>
      <c r="AB13" s="85" t="s">
        <v>1429</v>
      </c>
      <c r="AC13" s="85" t="s">
        <v>1540</v>
      </c>
      <c r="AD13" s="85"/>
      <c r="AE13" s="85" t="s">
        <v>218</v>
      </c>
      <c r="AF13" s="85" t="s">
        <v>1593</v>
      </c>
      <c r="AG13" s="116">
        <v>0</v>
      </c>
      <c r="AH13" s="120">
        <v>0</v>
      </c>
      <c r="AI13" s="116">
        <v>0</v>
      </c>
      <c r="AJ13" s="120">
        <v>0</v>
      </c>
      <c r="AK13" s="116">
        <v>0</v>
      </c>
      <c r="AL13" s="120">
        <v>0</v>
      </c>
      <c r="AM13" s="116">
        <v>40</v>
      </c>
      <c r="AN13" s="120">
        <v>100</v>
      </c>
      <c r="AO13" s="116">
        <v>40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1200</v>
      </c>
      <c r="B2" s="85" t="s">
        <v>248</v>
      </c>
      <c r="C2" s="78">
        <f>VLOOKUP(GroupVertices[[#This Row],[Vertex]],Vertices[],MATCH("ID",Vertices[[#Headers],[Vertex]:[Vertex Content Word Count]],0),FALSE)</f>
        <v>8</v>
      </c>
    </row>
    <row r="3" spans="1:3" ht="15">
      <c r="A3" s="78" t="s">
        <v>1200</v>
      </c>
      <c r="B3" s="85" t="s">
        <v>265</v>
      </c>
      <c r="C3" s="78">
        <f>VLOOKUP(GroupVertices[[#This Row],[Vertex]],Vertices[],MATCH("ID",Vertices[[#Headers],[Vertex]:[Vertex Content Word Count]],0),FALSE)</f>
        <v>54</v>
      </c>
    </row>
    <row r="4" spans="1:3" ht="15">
      <c r="A4" s="78" t="s">
        <v>1200</v>
      </c>
      <c r="B4" s="85" t="s">
        <v>264</v>
      </c>
      <c r="C4" s="78">
        <f>VLOOKUP(GroupVertices[[#This Row],[Vertex]],Vertices[],MATCH("ID",Vertices[[#Headers],[Vertex]:[Vertex Content Word Count]],0),FALSE)</f>
        <v>53</v>
      </c>
    </row>
    <row r="5" spans="1:3" ht="15">
      <c r="A5" s="78" t="s">
        <v>1200</v>
      </c>
      <c r="B5" s="85" t="s">
        <v>263</v>
      </c>
      <c r="C5" s="78">
        <f>VLOOKUP(GroupVertices[[#This Row],[Vertex]],Vertices[],MATCH("ID",Vertices[[#Headers],[Vertex]:[Vertex Content Word Count]],0),FALSE)</f>
        <v>52</v>
      </c>
    </row>
    <row r="6" spans="1:3" ht="15">
      <c r="A6" s="78" t="s">
        <v>1200</v>
      </c>
      <c r="B6" s="85" t="s">
        <v>262</v>
      </c>
      <c r="C6" s="78">
        <f>VLOOKUP(GroupVertices[[#This Row],[Vertex]],Vertices[],MATCH("ID",Vertices[[#Headers],[Vertex]:[Vertex Content Word Count]],0),FALSE)</f>
        <v>51</v>
      </c>
    </row>
    <row r="7" spans="1:3" ht="15">
      <c r="A7" s="78" t="s">
        <v>1200</v>
      </c>
      <c r="B7" s="85" t="s">
        <v>261</v>
      </c>
      <c r="C7" s="78">
        <f>VLOOKUP(GroupVertices[[#This Row],[Vertex]],Vertices[],MATCH("ID",Vertices[[#Headers],[Vertex]:[Vertex Content Word Count]],0),FALSE)</f>
        <v>50</v>
      </c>
    </row>
    <row r="8" spans="1:3" ht="15">
      <c r="A8" s="78" t="s">
        <v>1200</v>
      </c>
      <c r="B8" s="85" t="s">
        <v>260</v>
      </c>
      <c r="C8" s="78">
        <f>VLOOKUP(GroupVertices[[#This Row],[Vertex]],Vertices[],MATCH("ID",Vertices[[#Headers],[Vertex]:[Vertex Content Word Count]],0),FALSE)</f>
        <v>49</v>
      </c>
    </row>
    <row r="9" spans="1:3" ht="15">
      <c r="A9" s="78" t="s">
        <v>1200</v>
      </c>
      <c r="B9" s="85" t="s">
        <v>259</v>
      </c>
      <c r="C9" s="78">
        <f>VLOOKUP(GroupVertices[[#This Row],[Vertex]],Vertices[],MATCH("ID",Vertices[[#Headers],[Vertex]:[Vertex Content Word Count]],0),FALSE)</f>
        <v>48</v>
      </c>
    </row>
    <row r="10" spans="1:3" ht="15">
      <c r="A10" s="78" t="s">
        <v>1200</v>
      </c>
      <c r="B10" s="85" t="s">
        <v>258</v>
      </c>
      <c r="C10" s="78">
        <f>VLOOKUP(GroupVertices[[#This Row],[Vertex]],Vertices[],MATCH("ID",Vertices[[#Headers],[Vertex]:[Vertex Content Word Count]],0),FALSE)</f>
        <v>47</v>
      </c>
    </row>
    <row r="11" spans="1:3" ht="15">
      <c r="A11" s="78" t="s">
        <v>1200</v>
      </c>
      <c r="B11" s="85" t="s">
        <v>247</v>
      </c>
      <c r="C11" s="78">
        <f>VLOOKUP(GroupVertices[[#This Row],[Vertex]],Vertices[],MATCH("ID",Vertices[[#Headers],[Vertex]:[Vertex Content Word Count]],0),FALSE)</f>
        <v>46</v>
      </c>
    </row>
    <row r="12" spans="1:3" ht="15">
      <c r="A12" s="78" t="s">
        <v>1200</v>
      </c>
      <c r="B12" s="85" t="s">
        <v>233</v>
      </c>
      <c r="C12" s="78">
        <f>VLOOKUP(GroupVertices[[#This Row],[Vertex]],Vertices[],MATCH("ID",Vertices[[#Headers],[Vertex]:[Vertex Content Word Count]],0),FALSE)</f>
        <v>31</v>
      </c>
    </row>
    <row r="13" spans="1:3" ht="15">
      <c r="A13" s="78" t="s">
        <v>1200</v>
      </c>
      <c r="B13" s="85" t="s">
        <v>217</v>
      </c>
      <c r="C13" s="78">
        <f>VLOOKUP(GroupVertices[[#This Row],[Vertex]],Vertices[],MATCH("ID",Vertices[[#Headers],[Vertex]:[Vertex Content Word Count]],0),FALSE)</f>
        <v>10</v>
      </c>
    </row>
    <row r="14" spans="1:3" ht="15">
      <c r="A14" s="78" t="s">
        <v>1200</v>
      </c>
      <c r="B14" s="85" t="s">
        <v>216</v>
      </c>
      <c r="C14" s="78">
        <f>VLOOKUP(GroupVertices[[#This Row],[Vertex]],Vertices[],MATCH("ID",Vertices[[#Headers],[Vertex]:[Vertex Content Word Count]],0),FALSE)</f>
        <v>9</v>
      </c>
    </row>
    <row r="15" spans="1:3" ht="15">
      <c r="A15" s="78" t="s">
        <v>1200</v>
      </c>
      <c r="B15" s="85" t="s">
        <v>215</v>
      </c>
      <c r="C15" s="78">
        <f>VLOOKUP(GroupVertices[[#This Row],[Vertex]],Vertices[],MATCH("ID",Vertices[[#Headers],[Vertex]:[Vertex Content Word Count]],0),FALSE)</f>
        <v>7</v>
      </c>
    </row>
    <row r="16" spans="1:3" ht="15">
      <c r="A16" s="78" t="s">
        <v>1201</v>
      </c>
      <c r="B16" s="85" t="s">
        <v>251</v>
      </c>
      <c r="C16" s="78">
        <f>VLOOKUP(GroupVertices[[#This Row],[Vertex]],Vertices[],MATCH("ID",Vertices[[#Headers],[Vertex]:[Vertex Content Word Count]],0),FALSE)</f>
        <v>56</v>
      </c>
    </row>
    <row r="17" spans="1:3" ht="15">
      <c r="A17" s="78" t="s">
        <v>1201</v>
      </c>
      <c r="B17" s="85" t="s">
        <v>250</v>
      </c>
      <c r="C17" s="78">
        <f>VLOOKUP(GroupVertices[[#This Row],[Vertex]],Vertices[],MATCH("ID",Vertices[[#Headers],[Vertex]:[Vertex Content Word Count]],0),FALSE)</f>
        <v>36</v>
      </c>
    </row>
    <row r="18" spans="1:3" ht="15">
      <c r="A18" s="78" t="s">
        <v>1201</v>
      </c>
      <c r="B18" s="85" t="s">
        <v>249</v>
      </c>
      <c r="C18" s="78">
        <f>VLOOKUP(GroupVertices[[#This Row],[Vertex]],Vertices[],MATCH("ID",Vertices[[#Headers],[Vertex]:[Vertex Content Word Count]],0),FALSE)</f>
        <v>55</v>
      </c>
    </row>
    <row r="19" spans="1:3" ht="15">
      <c r="A19" s="78" t="s">
        <v>1201</v>
      </c>
      <c r="B19" s="85" t="s">
        <v>245</v>
      </c>
      <c r="C19" s="78">
        <f>VLOOKUP(GroupVertices[[#This Row],[Vertex]],Vertices[],MATCH("ID",Vertices[[#Headers],[Vertex]:[Vertex Content Word Count]],0),FALSE)</f>
        <v>44</v>
      </c>
    </row>
    <row r="20" spans="1:3" ht="15">
      <c r="A20" s="78" t="s">
        <v>1201</v>
      </c>
      <c r="B20" s="85" t="s">
        <v>240</v>
      </c>
      <c r="C20" s="78">
        <f>VLOOKUP(GroupVertices[[#This Row],[Vertex]],Vertices[],MATCH("ID",Vertices[[#Headers],[Vertex]:[Vertex Content Word Count]],0),FALSE)</f>
        <v>38</v>
      </c>
    </row>
    <row r="21" spans="1:3" ht="15">
      <c r="A21" s="78" t="s">
        <v>1201</v>
      </c>
      <c r="B21" s="85" t="s">
        <v>239</v>
      </c>
      <c r="C21" s="78">
        <f>VLOOKUP(GroupVertices[[#This Row],[Vertex]],Vertices[],MATCH("ID",Vertices[[#Headers],[Vertex]:[Vertex Content Word Count]],0),FALSE)</f>
        <v>37</v>
      </c>
    </row>
    <row r="22" spans="1:3" ht="15">
      <c r="A22" s="78" t="s">
        <v>1201</v>
      </c>
      <c r="B22" s="85" t="s">
        <v>238</v>
      </c>
      <c r="C22" s="78">
        <f>VLOOKUP(GroupVertices[[#This Row],[Vertex]],Vertices[],MATCH("ID",Vertices[[#Headers],[Vertex]:[Vertex Content Word Count]],0),FALSE)</f>
        <v>35</v>
      </c>
    </row>
    <row r="23" spans="1:3" ht="15">
      <c r="A23" s="78" t="s">
        <v>1202</v>
      </c>
      <c r="B23" s="85" t="s">
        <v>223</v>
      </c>
      <c r="C23" s="78">
        <f>VLOOKUP(GroupVertices[[#This Row],[Vertex]],Vertices[],MATCH("ID",Vertices[[#Headers],[Vertex]:[Vertex Content Word Count]],0),FALSE)</f>
        <v>18</v>
      </c>
    </row>
    <row r="24" spans="1:3" ht="15">
      <c r="A24" s="78" t="s">
        <v>1202</v>
      </c>
      <c r="B24" s="85" t="s">
        <v>220</v>
      </c>
      <c r="C24" s="78">
        <f>VLOOKUP(GroupVertices[[#This Row],[Vertex]],Vertices[],MATCH("ID",Vertices[[#Headers],[Vertex]:[Vertex Content Word Count]],0),FALSE)</f>
        <v>13</v>
      </c>
    </row>
    <row r="25" spans="1:3" ht="15">
      <c r="A25" s="78" t="s">
        <v>1202</v>
      </c>
      <c r="B25" s="85" t="s">
        <v>253</v>
      </c>
      <c r="C25" s="78">
        <f>VLOOKUP(GroupVertices[[#This Row],[Vertex]],Vertices[],MATCH("ID",Vertices[[#Headers],[Vertex]:[Vertex Content Word Count]],0),FALSE)</f>
        <v>16</v>
      </c>
    </row>
    <row r="26" spans="1:3" ht="15">
      <c r="A26" s="78" t="s">
        <v>1202</v>
      </c>
      <c r="B26" s="85" t="s">
        <v>222</v>
      </c>
      <c r="C26" s="78">
        <f>VLOOKUP(GroupVertices[[#This Row],[Vertex]],Vertices[],MATCH("ID",Vertices[[#Headers],[Vertex]:[Vertex Content Word Count]],0),FALSE)</f>
        <v>17</v>
      </c>
    </row>
    <row r="27" spans="1:3" ht="15">
      <c r="A27" s="78" t="s">
        <v>1202</v>
      </c>
      <c r="B27" s="85" t="s">
        <v>221</v>
      </c>
      <c r="C27" s="78">
        <f>VLOOKUP(GroupVertices[[#This Row],[Vertex]],Vertices[],MATCH("ID",Vertices[[#Headers],[Vertex]:[Vertex Content Word Count]],0),FALSE)</f>
        <v>15</v>
      </c>
    </row>
    <row r="28" spans="1:3" ht="15">
      <c r="A28" s="78" t="s">
        <v>1202</v>
      </c>
      <c r="B28" s="85" t="s">
        <v>252</v>
      </c>
      <c r="C28" s="78">
        <f>VLOOKUP(GroupVertices[[#This Row],[Vertex]],Vertices[],MATCH("ID",Vertices[[#Headers],[Vertex]:[Vertex Content Word Count]],0),FALSE)</f>
        <v>14</v>
      </c>
    </row>
    <row r="29" spans="1:3" ht="15">
      <c r="A29" s="78" t="s">
        <v>1203</v>
      </c>
      <c r="B29" s="85" t="s">
        <v>242</v>
      </c>
      <c r="C29" s="78">
        <f>VLOOKUP(GroupVertices[[#This Row],[Vertex]],Vertices[],MATCH("ID",Vertices[[#Headers],[Vertex]:[Vertex Content Word Count]],0),FALSE)</f>
        <v>40</v>
      </c>
    </row>
    <row r="30" spans="1:3" ht="15">
      <c r="A30" s="78" t="s">
        <v>1203</v>
      </c>
      <c r="B30" s="85" t="s">
        <v>256</v>
      </c>
      <c r="C30" s="78">
        <f>VLOOKUP(GroupVertices[[#This Row],[Vertex]],Vertices[],MATCH("ID",Vertices[[#Headers],[Vertex]:[Vertex Content Word Count]],0),FALSE)</f>
        <v>41</v>
      </c>
    </row>
    <row r="31" spans="1:3" ht="15">
      <c r="A31" s="78" t="s">
        <v>1203</v>
      </c>
      <c r="B31" s="85" t="s">
        <v>224</v>
      </c>
      <c r="C31" s="78">
        <f>VLOOKUP(GroupVertices[[#This Row],[Vertex]],Vertices[],MATCH("ID",Vertices[[#Headers],[Vertex]:[Vertex Content Word Count]],0),FALSE)</f>
        <v>19</v>
      </c>
    </row>
    <row r="32" spans="1:3" ht="15">
      <c r="A32" s="78" t="s">
        <v>1203</v>
      </c>
      <c r="B32" s="85" t="s">
        <v>241</v>
      </c>
      <c r="C32" s="78">
        <f>VLOOKUP(GroupVertices[[#This Row],[Vertex]],Vertices[],MATCH("ID",Vertices[[#Headers],[Vertex]:[Vertex Content Word Count]],0),FALSE)</f>
        <v>39</v>
      </c>
    </row>
    <row r="33" spans="1:3" ht="15">
      <c r="A33" s="78" t="s">
        <v>1203</v>
      </c>
      <c r="B33" s="85" t="s">
        <v>254</v>
      </c>
      <c r="C33" s="78">
        <f>VLOOKUP(GroupVertices[[#This Row],[Vertex]],Vertices[],MATCH("ID",Vertices[[#Headers],[Vertex]:[Vertex Content Word Count]],0),FALSE)</f>
        <v>20</v>
      </c>
    </row>
    <row r="34" spans="1:3" ht="15">
      <c r="A34" s="78" t="s">
        <v>1204</v>
      </c>
      <c r="B34" s="85" t="s">
        <v>236</v>
      </c>
      <c r="C34" s="78">
        <f>VLOOKUP(GroupVertices[[#This Row],[Vertex]],Vertices[],MATCH("ID",Vertices[[#Headers],[Vertex]:[Vertex Content Word Count]],0),FALSE)</f>
        <v>33</v>
      </c>
    </row>
    <row r="35" spans="1:3" ht="15">
      <c r="A35" s="78" t="s">
        <v>1204</v>
      </c>
      <c r="B35" s="85" t="s">
        <v>235</v>
      </c>
      <c r="C35" s="78">
        <f>VLOOKUP(GroupVertices[[#This Row],[Vertex]],Vertices[],MATCH("ID",Vertices[[#Headers],[Vertex]:[Vertex Content Word Count]],0),FALSE)</f>
        <v>6</v>
      </c>
    </row>
    <row r="36" spans="1:3" ht="15">
      <c r="A36" s="78" t="s">
        <v>1204</v>
      </c>
      <c r="B36" s="85" t="s">
        <v>234</v>
      </c>
      <c r="C36" s="78">
        <f>VLOOKUP(GroupVertices[[#This Row],[Vertex]],Vertices[],MATCH("ID",Vertices[[#Headers],[Vertex]:[Vertex Content Word Count]],0),FALSE)</f>
        <v>32</v>
      </c>
    </row>
    <row r="37" spans="1:3" ht="15">
      <c r="A37" s="78" t="s">
        <v>1204</v>
      </c>
      <c r="B37" s="85" t="s">
        <v>225</v>
      </c>
      <c r="C37" s="78">
        <f>VLOOKUP(GroupVertices[[#This Row],[Vertex]],Vertices[],MATCH("ID",Vertices[[#Headers],[Vertex]:[Vertex Content Word Count]],0),FALSE)</f>
        <v>21</v>
      </c>
    </row>
    <row r="38" spans="1:3" ht="15">
      <c r="A38" s="78" t="s">
        <v>1204</v>
      </c>
      <c r="B38" s="85" t="s">
        <v>214</v>
      </c>
      <c r="C38" s="78">
        <f>VLOOKUP(GroupVertices[[#This Row],[Vertex]],Vertices[],MATCH("ID",Vertices[[#Headers],[Vertex]:[Vertex Content Word Count]],0),FALSE)</f>
        <v>5</v>
      </c>
    </row>
    <row r="39" spans="1:3" ht="15">
      <c r="A39" s="78" t="s">
        <v>1205</v>
      </c>
      <c r="B39" s="85" t="s">
        <v>212</v>
      </c>
      <c r="C39" s="78">
        <f>VLOOKUP(GroupVertices[[#This Row],[Vertex]],Vertices[],MATCH("ID",Vertices[[#Headers],[Vertex]:[Vertex Content Word Count]],0),FALSE)</f>
        <v>3</v>
      </c>
    </row>
    <row r="40" spans="1:3" ht="15">
      <c r="A40" s="78" t="s">
        <v>1205</v>
      </c>
      <c r="B40" s="85" t="s">
        <v>213</v>
      </c>
      <c r="C40" s="78">
        <f>VLOOKUP(GroupVertices[[#This Row],[Vertex]],Vertices[],MATCH("ID",Vertices[[#Headers],[Vertex]:[Vertex Content Word Count]],0),FALSE)</f>
        <v>4</v>
      </c>
    </row>
    <row r="41" spans="1:3" ht="15">
      <c r="A41" s="78" t="s">
        <v>1205</v>
      </c>
      <c r="B41" s="85" t="s">
        <v>231</v>
      </c>
      <c r="C41" s="78">
        <f>VLOOKUP(GroupVertices[[#This Row],[Vertex]],Vertices[],MATCH("ID",Vertices[[#Headers],[Vertex]:[Vertex Content Word Count]],0),FALSE)</f>
        <v>28</v>
      </c>
    </row>
    <row r="42" spans="1:3" ht="15">
      <c r="A42" s="78" t="s">
        <v>1205</v>
      </c>
      <c r="B42" s="85" t="s">
        <v>237</v>
      </c>
      <c r="C42" s="78">
        <f>VLOOKUP(GroupVertices[[#This Row],[Vertex]],Vertices[],MATCH("ID",Vertices[[#Headers],[Vertex]:[Vertex Content Word Count]],0),FALSE)</f>
        <v>34</v>
      </c>
    </row>
    <row r="43" spans="1:3" ht="15">
      <c r="A43" s="78" t="s">
        <v>1206</v>
      </c>
      <c r="B43" s="85" t="s">
        <v>246</v>
      </c>
      <c r="C43" s="78">
        <f>VLOOKUP(GroupVertices[[#This Row],[Vertex]],Vertices[],MATCH("ID",Vertices[[#Headers],[Vertex]:[Vertex Content Word Count]],0),FALSE)</f>
        <v>30</v>
      </c>
    </row>
    <row r="44" spans="1:3" ht="15">
      <c r="A44" s="78" t="s">
        <v>1206</v>
      </c>
      <c r="B44" s="85" t="s">
        <v>257</v>
      </c>
      <c r="C44" s="78">
        <f>VLOOKUP(GroupVertices[[#This Row],[Vertex]],Vertices[],MATCH("ID",Vertices[[#Headers],[Vertex]:[Vertex Content Word Count]],0),FALSE)</f>
        <v>45</v>
      </c>
    </row>
    <row r="45" spans="1:3" ht="15">
      <c r="A45" s="78" t="s">
        <v>1206</v>
      </c>
      <c r="B45" s="85" t="s">
        <v>232</v>
      </c>
      <c r="C45" s="78">
        <f>VLOOKUP(GroupVertices[[#This Row],[Vertex]],Vertices[],MATCH("ID",Vertices[[#Headers],[Vertex]:[Vertex Content Word Count]],0),FALSE)</f>
        <v>29</v>
      </c>
    </row>
    <row r="46" spans="1:3" ht="15">
      <c r="A46" s="78" t="s">
        <v>1207</v>
      </c>
      <c r="B46" s="85" t="s">
        <v>230</v>
      </c>
      <c r="C46" s="78">
        <f>VLOOKUP(GroupVertices[[#This Row],[Vertex]],Vertices[],MATCH("ID",Vertices[[#Headers],[Vertex]:[Vertex Content Word Count]],0),FALSE)</f>
        <v>27</v>
      </c>
    </row>
    <row r="47" spans="1:3" ht="15">
      <c r="A47" s="78" t="s">
        <v>1207</v>
      </c>
      <c r="B47" s="85" t="s">
        <v>229</v>
      </c>
      <c r="C47" s="78">
        <f>VLOOKUP(GroupVertices[[#This Row],[Vertex]],Vertices[],MATCH("ID",Vertices[[#Headers],[Vertex]:[Vertex Content Word Count]],0),FALSE)</f>
        <v>26</v>
      </c>
    </row>
    <row r="48" spans="1:3" ht="15">
      <c r="A48" s="78" t="s">
        <v>1207</v>
      </c>
      <c r="B48" s="85" t="s">
        <v>228</v>
      </c>
      <c r="C48" s="78">
        <f>VLOOKUP(GroupVertices[[#This Row],[Vertex]],Vertices[],MATCH("ID",Vertices[[#Headers],[Vertex]:[Vertex Content Word Count]],0),FALSE)</f>
        <v>25</v>
      </c>
    </row>
    <row r="49" spans="1:3" ht="15">
      <c r="A49" s="78" t="s">
        <v>1208</v>
      </c>
      <c r="B49" s="85" t="s">
        <v>227</v>
      </c>
      <c r="C49" s="78">
        <f>VLOOKUP(GroupVertices[[#This Row],[Vertex]],Vertices[],MATCH("ID",Vertices[[#Headers],[Vertex]:[Vertex Content Word Count]],0),FALSE)</f>
        <v>24</v>
      </c>
    </row>
    <row r="50" spans="1:3" ht="15">
      <c r="A50" s="78" t="s">
        <v>1208</v>
      </c>
      <c r="B50" s="85" t="s">
        <v>226</v>
      </c>
      <c r="C50" s="78">
        <f>VLOOKUP(GroupVertices[[#This Row],[Vertex]],Vertices[],MATCH("ID",Vertices[[#Headers],[Vertex]:[Vertex Content Word Count]],0),FALSE)</f>
        <v>22</v>
      </c>
    </row>
    <row r="51" spans="1:3" ht="15">
      <c r="A51" s="78" t="s">
        <v>1208</v>
      </c>
      <c r="B51" s="85" t="s">
        <v>255</v>
      </c>
      <c r="C51" s="78">
        <f>VLOOKUP(GroupVertices[[#This Row],[Vertex]],Vertices[],MATCH("ID",Vertices[[#Headers],[Vertex]:[Vertex Content Word Count]],0),FALSE)</f>
        <v>23</v>
      </c>
    </row>
    <row r="52" spans="1:3" ht="15">
      <c r="A52" s="78" t="s">
        <v>1209</v>
      </c>
      <c r="B52" s="85" t="s">
        <v>244</v>
      </c>
      <c r="C52" s="78">
        <f>VLOOKUP(GroupVertices[[#This Row],[Vertex]],Vertices[],MATCH("ID",Vertices[[#Headers],[Vertex]:[Vertex Content Word Count]],0),FALSE)</f>
        <v>43</v>
      </c>
    </row>
    <row r="53" spans="1:3" ht="15">
      <c r="A53" s="78" t="s">
        <v>1209</v>
      </c>
      <c r="B53" s="85" t="s">
        <v>243</v>
      </c>
      <c r="C53" s="78">
        <f>VLOOKUP(GroupVertices[[#This Row],[Vertex]],Vertices[],MATCH("ID",Vertices[[#Headers],[Vertex]:[Vertex Content Word Count]],0),FALSE)</f>
        <v>42</v>
      </c>
    </row>
    <row r="54" spans="1:3" ht="15">
      <c r="A54" s="78" t="s">
        <v>1210</v>
      </c>
      <c r="B54" s="85" t="s">
        <v>219</v>
      </c>
      <c r="C54" s="78">
        <f>VLOOKUP(GroupVertices[[#This Row],[Vertex]],Vertices[],MATCH("ID",Vertices[[#Headers],[Vertex]:[Vertex Content Word Count]],0),FALSE)</f>
        <v>12</v>
      </c>
    </row>
    <row r="55" spans="1:3" ht="15">
      <c r="A55" s="78" t="s">
        <v>1210</v>
      </c>
      <c r="B55" s="85" t="s">
        <v>218</v>
      </c>
      <c r="C55"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1883</v>
      </c>
      <c r="B2" s="34" t="s">
        <v>1161</v>
      </c>
      <c r="D2" s="31">
        <f>MIN(Vertices[Degree])</f>
        <v>0</v>
      </c>
      <c r="E2" s="3">
        <f>COUNTIF(Vertices[Degree],"&gt;= "&amp;D2)-COUNTIF(Vertices[Degree],"&gt;="&amp;D3)</f>
        <v>0</v>
      </c>
      <c r="F2" s="37">
        <f>MIN(Vertices[In-Degree])</f>
        <v>0</v>
      </c>
      <c r="G2" s="38">
        <f>COUNTIF(Vertices[In-Degree],"&gt;= "&amp;F2)-COUNTIF(Vertices[In-Degree],"&gt;="&amp;F3)</f>
        <v>24</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47</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40</v>
      </c>
      <c r="P2" s="37">
        <f>MIN(Vertices[PageRank])</f>
        <v>0.459062</v>
      </c>
      <c r="Q2" s="38">
        <f>COUNTIF(Vertices[PageRank],"&gt;= "&amp;P2)-COUNTIF(Vertices[PageRank],"&gt;="&amp;P3)</f>
        <v>14</v>
      </c>
      <c r="R2" s="37">
        <f>MIN(Vertices[Clustering Coefficient])</f>
        <v>0</v>
      </c>
      <c r="S2" s="43">
        <f>COUNTIF(Vertices[Clustering Coefficient],"&gt;= "&amp;R2)-COUNTIF(Vertices[Clustering Coefficient],"&gt;="&amp;R3)</f>
        <v>49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0.12727272727272726</v>
      </c>
      <c r="G3" s="40">
        <f>COUNTIF(Vertices[In-Degree],"&gt;= "&amp;F3)-COUNTIF(Vertices[In-Degree],"&gt;="&amp;F4)</f>
        <v>0</v>
      </c>
      <c r="H3" s="39">
        <f aca="true" t="shared" si="3" ref="H3:H26">H2+($H$57-$H$2)/BinDivisor</f>
        <v>0.18181818181818182</v>
      </c>
      <c r="I3" s="40">
        <f>COUNTIF(Vertices[Out-Degree],"&gt;= "&amp;H3)-COUNTIF(Vertices[Out-Degree],"&gt;="&amp;H4)</f>
        <v>0</v>
      </c>
      <c r="J3" s="39">
        <f aca="true" t="shared" si="4" ref="J3:J26">J2+($J$57-$J$2)/BinDivisor</f>
        <v>2.8363636363636364</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0.0043916909090909095</v>
      </c>
      <c r="O3" s="40">
        <f>COUNTIF(Vertices[Eigenvector Centrality],"&gt;= "&amp;N3)-COUNTIF(Vertices[Eigenvector Centrality],"&gt;="&amp;N4)</f>
        <v>0</v>
      </c>
      <c r="P3" s="39">
        <f aca="true" t="shared" si="7" ref="P3:P26">P2+($P$57-$P$2)/BinDivisor</f>
        <v>0.5731601636363637</v>
      </c>
      <c r="Q3" s="40">
        <f>COUNTIF(Vertices[PageRank],"&gt;= "&amp;P3)-COUNTIF(Vertices[PageRank],"&gt;="&amp;P4)</f>
        <v>17</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54</v>
      </c>
      <c r="D4" s="32">
        <f t="shared" si="1"/>
        <v>0</v>
      </c>
      <c r="E4" s="3">
        <f>COUNTIF(Vertices[Degree],"&gt;= "&amp;D4)-COUNTIF(Vertices[Degree],"&gt;="&amp;D5)</f>
        <v>0</v>
      </c>
      <c r="F4" s="37">
        <f t="shared" si="2"/>
        <v>0.2545454545454545</v>
      </c>
      <c r="G4" s="38">
        <f>COUNTIF(Vertices[In-Degree],"&gt;= "&amp;F4)-COUNTIF(Vertices[In-Degree],"&gt;="&amp;F5)</f>
        <v>0</v>
      </c>
      <c r="H4" s="37">
        <f t="shared" si="3"/>
        <v>0.36363636363636365</v>
      </c>
      <c r="I4" s="38">
        <f>COUNTIF(Vertices[Out-Degree],"&gt;= "&amp;H4)-COUNTIF(Vertices[Out-Degree],"&gt;="&amp;H5)</f>
        <v>0</v>
      </c>
      <c r="J4" s="37">
        <f t="shared" si="4"/>
        <v>5.672727272727273</v>
      </c>
      <c r="K4" s="38">
        <f>COUNTIF(Vertices[Betweenness Centrality],"&gt;= "&amp;J4)-COUNTIF(Vertices[Betweenness Centrality],"&gt;="&amp;J5)</f>
        <v>1</v>
      </c>
      <c r="L4" s="37">
        <f t="shared" si="5"/>
        <v>0.03636363636363636</v>
      </c>
      <c r="M4" s="38">
        <f>COUNTIF(Vertices[Closeness Centrality],"&gt;= "&amp;L4)-COUNTIF(Vertices[Closeness Centrality],"&gt;="&amp;L5)</f>
        <v>13</v>
      </c>
      <c r="N4" s="37">
        <f t="shared" si="6"/>
        <v>0.008783381818181819</v>
      </c>
      <c r="O4" s="38">
        <f>COUNTIF(Vertices[Eigenvector Centrality],"&gt;= "&amp;N4)-COUNTIF(Vertices[Eigenvector Centrality],"&gt;="&amp;N5)</f>
        <v>0</v>
      </c>
      <c r="P4" s="37">
        <f t="shared" si="7"/>
        <v>0.6872583272727273</v>
      </c>
      <c r="Q4" s="38">
        <f>COUNTIF(Vertices[PageRank],"&gt;= "&amp;P4)-COUNTIF(Vertices[PageRank],"&gt;="&amp;P5)</f>
        <v>6</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0.3818181818181818</v>
      </c>
      <c r="G5" s="40">
        <f>COUNTIF(Vertices[In-Degree],"&gt;= "&amp;F5)-COUNTIF(Vertices[In-Degree],"&gt;="&amp;F6)</f>
        <v>0</v>
      </c>
      <c r="H5" s="39">
        <f t="shared" si="3"/>
        <v>0.5454545454545454</v>
      </c>
      <c r="I5" s="40">
        <f>COUNTIF(Vertices[Out-Degree],"&gt;= "&amp;H5)-COUNTIF(Vertices[Out-Degree],"&gt;="&amp;H6)</f>
        <v>0</v>
      </c>
      <c r="J5" s="39">
        <f t="shared" si="4"/>
        <v>8.50909090909091</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0.013175072727272728</v>
      </c>
      <c r="O5" s="40">
        <f>COUNTIF(Vertices[Eigenvector Centrality],"&gt;= "&amp;N5)-COUNTIF(Vertices[Eigenvector Centrality],"&gt;="&amp;N6)</f>
        <v>0</v>
      </c>
      <c r="P5" s="39">
        <f t="shared" si="7"/>
        <v>0.8013564909090909</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47</v>
      </c>
      <c r="D6" s="32">
        <f t="shared" si="1"/>
        <v>0</v>
      </c>
      <c r="E6" s="3">
        <f>COUNTIF(Vertices[Degree],"&gt;= "&amp;D6)-COUNTIF(Vertices[Degree],"&gt;="&amp;D7)</f>
        <v>0</v>
      </c>
      <c r="F6" s="37">
        <f t="shared" si="2"/>
        <v>0.509090909090909</v>
      </c>
      <c r="G6" s="38">
        <f>COUNTIF(Vertices[In-Degree],"&gt;= "&amp;F6)-COUNTIF(Vertices[In-Degree],"&gt;="&amp;F7)</f>
        <v>0</v>
      </c>
      <c r="H6" s="37">
        <f t="shared" si="3"/>
        <v>0.7272727272727273</v>
      </c>
      <c r="I6" s="38">
        <f>COUNTIF(Vertices[Out-Degree],"&gt;= "&amp;H6)-COUNTIF(Vertices[Out-Degree],"&gt;="&amp;H7)</f>
        <v>0</v>
      </c>
      <c r="J6" s="37">
        <f t="shared" si="4"/>
        <v>11.345454545454546</v>
      </c>
      <c r="K6" s="38">
        <f>COUNTIF(Vertices[Betweenness Centrality],"&gt;= "&amp;J6)-COUNTIF(Vertices[Betweenness Centrality],"&gt;="&amp;J7)</f>
        <v>1</v>
      </c>
      <c r="L6" s="37">
        <f t="shared" si="5"/>
        <v>0.07272727272727272</v>
      </c>
      <c r="M6" s="38">
        <f>COUNTIF(Vertices[Closeness Centrality],"&gt;= "&amp;L6)-COUNTIF(Vertices[Closeness Centrality],"&gt;="&amp;L7)</f>
        <v>7</v>
      </c>
      <c r="N6" s="37">
        <f t="shared" si="6"/>
        <v>0.017566763636363638</v>
      </c>
      <c r="O6" s="38">
        <f>COUNTIF(Vertices[Eigenvector Centrality],"&gt;= "&amp;N6)-COUNTIF(Vertices[Eigenvector Centrality],"&gt;="&amp;N7)</f>
        <v>0</v>
      </c>
      <c r="P6" s="37">
        <f t="shared" si="7"/>
        <v>0.9154546545454545</v>
      </c>
      <c r="Q6" s="38">
        <f>COUNTIF(Vertices[PageRank],"&gt;= "&amp;P6)-COUNTIF(Vertices[PageRank],"&gt;="&amp;P7)</f>
        <v>6</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65</v>
      </c>
      <c r="D7" s="32">
        <f t="shared" si="1"/>
        <v>0</v>
      </c>
      <c r="E7" s="3">
        <f>COUNTIF(Vertices[Degree],"&gt;= "&amp;D7)-COUNTIF(Vertices[Degree],"&gt;="&amp;D8)</f>
        <v>0</v>
      </c>
      <c r="F7" s="39">
        <f t="shared" si="2"/>
        <v>0.6363636363636362</v>
      </c>
      <c r="G7" s="40">
        <f>COUNTIF(Vertices[In-Degree],"&gt;= "&amp;F7)-COUNTIF(Vertices[In-Degree],"&gt;="&amp;F8)</f>
        <v>0</v>
      </c>
      <c r="H7" s="39">
        <f t="shared" si="3"/>
        <v>0.9090909090909092</v>
      </c>
      <c r="I7" s="40">
        <f>COUNTIF(Vertices[Out-Degree],"&gt;= "&amp;H7)-COUNTIF(Vertices[Out-Degree],"&gt;="&amp;H8)</f>
        <v>33</v>
      </c>
      <c r="J7" s="39">
        <f t="shared" si="4"/>
        <v>14.181818181818182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0.02195845454545455</v>
      </c>
      <c r="O7" s="40">
        <f>COUNTIF(Vertices[Eigenvector Centrality],"&gt;= "&amp;N7)-COUNTIF(Vertices[Eigenvector Centrality],"&gt;="&amp;N8)</f>
        <v>0</v>
      </c>
      <c r="P7" s="39">
        <f t="shared" si="7"/>
        <v>1.029552818181818</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112</v>
      </c>
      <c r="D8" s="32">
        <f t="shared" si="1"/>
        <v>0</v>
      </c>
      <c r="E8" s="3">
        <f>COUNTIF(Vertices[Degree],"&gt;= "&amp;D8)-COUNTIF(Vertices[Degree],"&gt;="&amp;D9)</f>
        <v>0</v>
      </c>
      <c r="F8" s="37">
        <f t="shared" si="2"/>
        <v>0.7636363636363634</v>
      </c>
      <c r="G8" s="38">
        <f>COUNTIF(Vertices[In-Degree],"&gt;= "&amp;F8)-COUNTIF(Vertices[In-Degree],"&gt;="&amp;F9)</f>
        <v>0</v>
      </c>
      <c r="H8" s="37">
        <f t="shared" si="3"/>
        <v>1.090909090909091</v>
      </c>
      <c r="I8" s="38">
        <f>COUNTIF(Vertices[Out-Degree],"&gt;= "&amp;H8)-COUNTIF(Vertices[Out-Degree],"&gt;="&amp;H9)</f>
        <v>0</v>
      </c>
      <c r="J8" s="37">
        <f t="shared" si="4"/>
        <v>17.01818181818182</v>
      </c>
      <c r="K8" s="38">
        <f>COUNTIF(Vertices[Betweenness Centrality],"&gt;= "&amp;J8)-COUNTIF(Vertices[Betweenness Centrality],"&gt;="&amp;J9)</f>
        <v>0</v>
      </c>
      <c r="L8" s="37">
        <f t="shared" si="5"/>
        <v>0.1090909090909091</v>
      </c>
      <c r="M8" s="38">
        <f>COUNTIF(Vertices[Closeness Centrality],"&gt;= "&amp;L8)-COUNTIF(Vertices[Closeness Centrality],"&gt;="&amp;L9)</f>
        <v>7</v>
      </c>
      <c r="N8" s="37">
        <f t="shared" si="6"/>
        <v>0.02635014545454546</v>
      </c>
      <c r="O8" s="38">
        <f>COUNTIF(Vertices[Eigenvector Centrality],"&gt;= "&amp;N8)-COUNTIF(Vertices[Eigenvector Centrality],"&gt;="&amp;N9)</f>
        <v>0</v>
      </c>
      <c r="P8" s="37">
        <f t="shared" si="7"/>
        <v>1.1436509818181817</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0.8909090909090907</v>
      </c>
      <c r="G9" s="40">
        <f>COUNTIF(Vertices[In-Degree],"&gt;= "&amp;F9)-COUNTIF(Vertices[In-Degree],"&gt;="&amp;F10)</f>
        <v>21</v>
      </c>
      <c r="H9" s="39">
        <f t="shared" si="3"/>
        <v>1.272727272727273</v>
      </c>
      <c r="I9" s="40">
        <f>COUNTIF(Vertices[Out-Degree],"&gt;= "&amp;H9)-COUNTIF(Vertices[Out-Degree],"&gt;="&amp;H10)</f>
        <v>0</v>
      </c>
      <c r="J9" s="39">
        <f t="shared" si="4"/>
        <v>19.854545454545455</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0.03074183636363637</v>
      </c>
      <c r="O9" s="40">
        <f>COUNTIF(Vertices[Eigenvector Centrality],"&gt;= "&amp;N9)-COUNTIF(Vertices[Eigenvector Centrality],"&gt;="&amp;N10)</f>
        <v>0</v>
      </c>
      <c r="P9" s="39">
        <f t="shared" si="7"/>
        <v>1.2577491454545453</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1884</v>
      </c>
      <c r="B10" s="34">
        <v>2</v>
      </c>
      <c r="D10" s="32">
        <f t="shared" si="1"/>
        <v>0</v>
      </c>
      <c r="E10" s="3">
        <f>COUNTIF(Vertices[Degree],"&gt;= "&amp;D10)-COUNTIF(Vertices[Degree],"&gt;="&amp;D11)</f>
        <v>0</v>
      </c>
      <c r="F10" s="37">
        <f t="shared" si="2"/>
        <v>1.0181818181818179</v>
      </c>
      <c r="G10" s="38">
        <f>COUNTIF(Vertices[In-Degree],"&gt;= "&amp;F10)-COUNTIF(Vertices[In-Degree],"&gt;="&amp;F11)</f>
        <v>0</v>
      </c>
      <c r="H10" s="37">
        <f t="shared" si="3"/>
        <v>1.4545454545454548</v>
      </c>
      <c r="I10" s="38">
        <f>COUNTIF(Vertices[Out-Degree],"&gt;= "&amp;H10)-COUNTIF(Vertices[Out-Degree],"&gt;="&amp;H11)</f>
        <v>0</v>
      </c>
      <c r="J10" s="37">
        <f t="shared" si="4"/>
        <v>22.69090909090909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0.035133527272727276</v>
      </c>
      <c r="O10" s="38">
        <f>COUNTIF(Vertices[Eigenvector Centrality],"&gt;= "&amp;N10)-COUNTIF(Vertices[Eigenvector Centrality],"&gt;="&amp;N11)</f>
        <v>0</v>
      </c>
      <c r="P10" s="37">
        <f t="shared" si="7"/>
        <v>1.371847309090909</v>
      </c>
      <c r="Q10" s="38">
        <f>COUNTIF(Vertices[PageRank],"&gt;= "&amp;P10)-COUNTIF(Vertices[PageRank],"&gt;="&amp;P11)</f>
        <v>2</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1.145454545454545</v>
      </c>
      <c r="G11" s="40">
        <f>COUNTIF(Vertices[In-Degree],"&gt;= "&amp;F11)-COUNTIF(Vertices[In-Degree],"&gt;="&amp;F12)</f>
        <v>0</v>
      </c>
      <c r="H11" s="39">
        <f t="shared" si="3"/>
        <v>1.6363636363636367</v>
      </c>
      <c r="I11" s="40">
        <f>COUNTIF(Vertices[Out-Degree],"&gt;= "&amp;H11)-COUNTIF(Vertices[Out-Degree],"&gt;="&amp;H12)</f>
        <v>0</v>
      </c>
      <c r="J11" s="39">
        <f t="shared" si="4"/>
        <v>25.527272727272727</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0.039525218181818186</v>
      </c>
      <c r="O11" s="40">
        <f>COUNTIF(Vertices[Eigenvector Centrality],"&gt;= "&amp;N11)-COUNTIF(Vertices[Eigenvector Centrality],"&gt;="&amp;N12)</f>
        <v>0</v>
      </c>
      <c r="P11" s="39">
        <f t="shared" si="7"/>
        <v>1.4859454727272725</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266</v>
      </c>
      <c r="B12" s="34">
        <v>53</v>
      </c>
      <c r="D12" s="32">
        <f t="shared" si="1"/>
        <v>0</v>
      </c>
      <c r="E12" s="3">
        <f>COUNTIF(Vertices[Degree],"&gt;= "&amp;D12)-COUNTIF(Vertices[Degree],"&gt;="&amp;D13)</f>
        <v>0</v>
      </c>
      <c r="F12" s="37">
        <f t="shared" si="2"/>
        <v>1.2727272727272723</v>
      </c>
      <c r="G12" s="38">
        <f>COUNTIF(Vertices[In-Degree],"&gt;= "&amp;F12)-COUNTIF(Vertices[In-Degree],"&gt;="&amp;F13)</f>
        <v>0</v>
      </c>
      <c r="H12" s="37">
        <f t="shared" si="3"/>
        <v>1.8181818181818186</v>
      </c>
      <c r="I12" s="38">
        <f>COUNTIF(Vertices[Out-Degree],"&gt;= "&amp;H12)-COUNTIF(Vertices[Out-Degree],"&gt;="&amp;H13)</f>
        <v>0</v>
      </c>
      <c r="J12" s="37">
        <f t="shared" si="4"/>
        <v>28.363636363636363</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0.0439169090909091</v>
      </c>
      <c r="O12" s="38">
        <f>COUNTIF(Vertices[Eigenvector Centrality],"&gt;= "&amp;N12)-COUNTIF(Vertices[Eigenvector Centrality],"&gt;="&amp;N13)</f>
        <v>0</v>
      </c>
      <c r="P12" s="37">
        <f t="shared" si="7"/>
        <v>1.6000436363636361</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59</v>
      </c>
      <c r="D13" s="32">
        <f t="shared" si="1"/>
        <v>0</v>
      </c>
      <c r="E13" s="3">
        <f>COUNTIF(Vertices[Degree],"&gt;= "&amp;D13)-COUNTIF(Vertices[Degree],"&gt;="&amp;D14)</f>
        <v>0</v>
      </c>
      <c r="F13" s="39">
        <f t="shared" si="2"/>
        <v>1.3999999999999995</v>
      </c>
      <c r="G13" s="40">
        <f>COUNTIF(Vertices[In-Degree],"&gt;= "&amp;F13)-COUNTIF(Vertices[In-Degree],"&gt;="&amp;F14)</f>
        <v>0</v>
      </c>
      <c r="H13" s="39">
        <f t="shared" si="3"/>
        <v>2.0000000000000004</v>
      </c>
      <c r="I13" s="40">
        <f>COUNTIF(Vertices[Out-Degree],"&gt;= "&amp;H13)-COUNTIF(Vertices[Out-Degree],"&gt;="&amp;H14)</f>
        <v>6</v>
      </c>
      <c r="J13" s="39">
        <f t="shared" si="4"/>
        <v>31.2</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0.04830860000000001</v>
      </c>
      <c r="O13" s="40">
        <f>COUNTIF(Vertices[Eigenvector Centrality],"&gt;= "&amp;N13)-COUNTIF(Vertices[Eigenvector Centrality],"&gt;="&amp;N14)</f>
        <v>0</v>
      </c>
      <c r="P13" s="39">
        <f t="shared" si="7"/>
        <v>1.7141417999999997</v>
      </c>
      <c r="Q13" s="40">
        <f>COUNTIF(Vertices[PageRank],"&gt;= "&amp;P13)-COUNTIF(Vertices[PageRank],"&gt;="&amp;P14)</f>
        <v>4</v>
      </c>
      <c r="R13" s="39">
        <f t="shared" si="8"/>
        <v>0.10000000000000002</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1.5272727272727267</v>
      </c>
      <c r="G14" s="38">
        <f>COUNTIF(Vertices[In-Degree],"&gt;= "&amp;F14)-COUNTIF(Vertices[In-Degree],"&gt;="&amp;F15)</f>
        <v>0</v>
      </c>
      <c r="H14" s="37">
        <f t="shared" si="3"/>
        <v>2.181818181818182</v>
      </c>
      <c r="I14" s="38">
        <f>COUNTIF(Vertices[Out-Degree],"&gt;= "&amp;H14)-COUNTIF(Vertices[Out-Degree],"&gt;="&amp;H15)</f>
        <v>0</v>
      </c>
      <c r="J14" s="37">
        <f t="shared" si="4"/>
        <v>34.03636363636364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0.05270029090909092</v>
      </c>
      <c r="O14" s="38">
        <f>COUNTIF(Vertices[Eigenvector Centrality],"&gt;= "&amp;N14)-COUNTIF(Vertices[Eigenvector Centrality],"&gt;="&amp;N15)</f>
        <v>0</v>
      </c>
      <c r="P14" s="37">
        <f t="shared" si="7"/>
        <v>1.8282399636363633</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151</v>
      </c>
      <c r="B15" s="34">
        <v>59</v>
      </c>
      <c r="D15" s="32">
        <f t="shared" si="1"/>
        <v>0</v>
      </c>
      <c r="E15" s="3">
        <f>COUNTIF(Vertices[Degree],"&gt;= "&amp;D15)-COUNTIF(Vertices[Degree],"&gt;="&amp;D16)</f>
        <v>0</v>
      </c>
      <c r="F15" s="39">
        <f t="shared" si="2"/>
        <v>1.6545454545454539</v>
      </c>
      <c r="G15" s="40">
        <f>COUNTIF(Vertices[In-Degree],"&gt;= "&amp;F15)-COUNTIF(Vertices[In-Degree],"&gt;="&amp;F16)</f>
        <v>0</v>
      </c>
      <c r="H15" s="39">
        <f t="shared" si="3"/>
        <v>2.3636363636363638</v>
      </c>
      <c r="I15" s="40">
        <f>COUNTIF(Vertices[Out-Degree],"&gt;= "&amp;H15)-COUNTIF(Vertices[Out-Degree],"&gt;="&amp;H16)</f>
        <v>0</v>
      </c>
      <c r="J15" s="39">
        <f t="shared" si="4"/>
        <v>36.872727272727275</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0.05709198181818183</v>
      </c>
      <c r="O15" s="40">
        <f>COUNTIF(Vertices[Eigenvector Centrality],"&gt;= "&amp;N15)-COUNTIF(Vertices[Eigenvector Centrality],"&gt;="&amp;N16)</f>
        <v>13</v>
      </c>
      <c r="P15" s="39">
        <f t="shared" si="7"/>
        <v>1.942338127272727</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1.781818181818181</v>
      </c>
      <c r="G16" s="38">
        <f>COUNTIF(Vertices[In-Degree],"&gt;= "&amp;F16)-COUNTIF(Vertices[In-Degree],"&gt;="&amp;F17)</f>
        <v>0</v>
      </c>
      <c r="H16" s="37">
        <f t="shared" si="3"/>
        <v>2.5454545454545454</v>
      </c>
      <c r="I16" s="38">
        <f>COUNTIF(Vertices[Out-Degree],"&gt;= "&amp;H16)-COUNTIF(Vertices[Out-Degree],"&gt;="&amp;H17)</f>
        <v>0</v>
      </c>
      <c r="J16" s="37">
        <f t="shared" si="4"/>
        <v>39.70909090909091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0.06148367272727274</v>
      </c>
      <c r="O16" s="38">
        <f>COUNTIF(Vertices[Eigenvector Centrality],"&gt;= "&amp;N16)-COUNTIF(Vertices[Eigenvector Centrality],"&gt;="&amp;N17)</f>
        <v>0</v>
      </c>
      <c r="P16" s="37">
        <f t="shared" si="7"/>
        <v>2.0564362909090907</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170</v>
      </c>
      <c r="B17" s="34">
        <v>0.046511627906976744</v>
      </c>
      <c r="D17" s="32">
        <f t="shared" si="1"/>
        <v>0</v>
      </c>
      <c r="E17" s="3">
        <f>COUNTIF(Vertices[Degree],"&gt;= "&amp;D17)-COUNTIF(Vertices[Degree],"&gt;="&amp;D18)</f>
        <v>0</v>
      </c>
      <c r="F17" s="39">
        <f t="shared" si="2"/>
        <v>1.9090909090909083</v>
      </c>
      <c r="G17" s="40">
        <f>COUNTIF(Vertices[In-Degree],"&gt;= "&amp;F17)-COUNTIF(Vertices[In-Degree],"&gt;="&amp;F18)</f>
        <v>3</v>
      </c>
      <c r="H17" s="39">
        <f t="shared" si="3"/>
        <v>2.727272727272727</v>
      </c>
      <c r="I17" s="40">
        <f>COUNTIF(Vertices[Out-Degree],"&gt;= "&amp;H17)-COUNTIF(Vertices[Out-Degree],"&gt;="&amp;H18)</f>
        <v>0</v>
      </c>
      <c r="J17" s="39">
        <f t="shared" si="4"/>
        <v>42.54545454545455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0.06587536363636365</v>
      </c>
      <c r="O17" s="40">
        <f>COUNTIF(Vertices[Eigenvector Centrality],"&gt;= "&amp;N17)-COUNTIF(Vertices[Eigenvector Centrality],"&gt;="&amp;N18)</f>
        <v>0</v>
      </c>
      <c r="P17" s="39">
        <f t="shared" si="7"/>
        <v>2.1705344545454546</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171</v>
      </c>
      <c r="B18" s="34">
        <v>0.08888888888888889</v>
      </c>
      <c r="D18" s="32">
        <f t="shared" si="1"/>
        <v>0</v>
      </c>
      <c r="E18" s="3">
        <f>COUNTIF(Vertices[Degree],"&gt;= "&amp;D18)-COUNTIF(Vertices[Degree],"&gt;="&amp;D19)</f>
        <v>0</v>
      </c>
      <c r="F18" s="37">
        <f t="shared" si="2"/>
        <v>2.0363636363636357</v>
      </c>
      <c r="G18" s="38">
        <f>COUNTIF(Vertices[In-Degree],"&gt;= "&amp;F18)-COUNTIF(Vertices[In-Degree],"&gt;="&amp;F19)</f>
        <v>0</v>
      </c>
      <c r="H18" s="37">
        <f t="shared" si="3"/>
        <v>2.9090909090909087</v>
      </c>
      <c r="I18" s="38">
        <f>COUNTIF(Vertices[Out-Degree],"&gt;= "&amp;H18)-COUNTIF(Vertices[Out-Degree],"&gt;="&amp;H19)</f>
        <v>0</v>
      </c>
      <c r="J18" s="37">
        <f t="shared" si="4"/>
        <v>45.38181818181818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0.07026705454545455</v>
      </c>
      <c r="O18" s="38">
        <f>COUNTIF(Vertices[Eigenvector Centrality],"&gt;= "&amp;N18)-COUNTIF(Vertices[Eigenvector Centrality],"&gt;="&amp;N19)</f>
        <v>0</v>
      </c>
      <c r="P18" s="37">
        <f t="shared" si="7"/>
        <v>2.2846326181818184</v>
      </c>
      <c r="Q18" s="38">
        <f>COUNTIF(Vertices[PageRank],"&gt;= "&amp;P18)-COUNTIF(Vertices[PageRank],"&gt;="&amp;P19)</f>
        <v>0</v>
      </c>
      <c r="R18" s="37">
        <f t="shared" si="8"/>
        <v>0.14545454545454548</v>
      </c>
      <c r="S18" s="43">
        <f>COUNTIF(Vertices[Clustering Coefficient],"&gt;= "&amp;R18)-COUNTIF(Vertices[Clustering Coefficient],"&gt;="&amp;R19)</f>
        <v>1</v>
      </c>
      <c r="T18" s="37" t="e">
        <f ca="1" t="shared" si="9"/>
        <v>#REF!</v>
      </c>
      <c r="U18" s="38" t="e">
        <f ca="1" t="shared" si="0"/>
        <v>#REF!</v>
      </c>
    </row>
    <row r="19" spans="1:21" ht="15">
      <c r="A19" s="123"/>
      <c r="B19" s="123"/>
      <c r="D19" s="32">
        <f t="shared" si="1"/>
        <v>0</v>
      </c>
      <c r="E19" s="3">
        <f>COUNTIF(Vertices[Degree],"&gt;= "&amp;D19)-COUNTIF(Vertices[Degree],"&gt;="&amp;D20)</f>
        <v>0</v>
      </c>
      <c r="F19" s="39">
        <f t="shared" si="2"/>
        <v>2.163636363636363</v>
      </c>
      <c r="G19" s="40">
        <f>COUNTIF(Vertices[In-Degree],"&gt;= "&amp;F19)-COUNTIF(Vertices[In-Degree],"&gt;="&amp;F20)</f>
        <v>0</v>
      </c>
      <c r="H19" s="39">
        <f t="shared" si="3"/>
        <v>3.0909090909090904</v>
      </c>
      <c r="I19" s="40">
        <f>COUNTIF(Vertices[Out-Degree],"&gt;= "&amp;H19)-COUNTIF(Vertices[Out-Degree],"&gt;="&amp;H20)</f>
        <v>0</v>
      </c>
      <c r="J19" s="39">
        <f t="shared" si="4"/>
        <v>48.21818181818182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0.07465874545454546</v>
      </c>
      <c r="O19" s="40">
        <f>COUNTIF(Vertices[Eigenvector Centrality],"&gt;= "&amp;N19)-COUNTIF(Vertices[Eigenvector Centrality],"&gt;="&amp;N20)</f>
        <v>0</v>
      </c>
      <c r="P19" s="39">
        <f t="shared" si="7"/>
        <v>2.3987307818181822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152</v>
      </c>
      <c r="B20" s="34">
        <v>14</v>
      </c>
      <c r="D20" s="32">
        <f t="shared" si="1"/>
        <v>0</v>
      </c>
      <c r="E20" s="3">
        <f>COUNTIF(Vertices[Degree],"&gt;= "&amp;D20)-COUNTIF(Vertices[Degree],"&gt;="&amp;D21)</f>
        <v>0</v>
      </c>
      <c r="F20" s="37">
        <f t="shared" si="2"/>
        <v>2.2909090909090906</v>
      </c>
      <c r="G20" s="38">
        <f>COUNTIF(Vertices[In-Degree],"&gt;= "&amp;F20)-COUNTIF(Vertices[In-Degree],"&gt;="&amp;F21)</f>
        <v>0</v>
      </c>
      <c r="H20" s="37">
        <f t="shared" si="3"/>
        <v>3.272727272727272</v>
      </c>
      <c r="I20" s="38">
        <f>COUNTIF(Vertices[Out-Degree],"&gt;= "&amp;H20)-COUNTIF(Vertices[Out-Degree],"&gt;="&amp;H21)</f>
        <v>0</v>
      </c>
      <c r="J20" s="37">
        <f t="shared" si="4"/>
        <v>51.054545454545455</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0.07905043636363636</v>
      </c>
      <c r="O20" s="38">
        <f>COUNTIF(Vertices[Eigenvector Centrality],"&gt;= "&amp;N20)-COUNTIF(Vertices[Eigenvector Centrality],"&gt;="&amp;N21)</f>
        <v>0</v>
      </c>
      <c r="P20" s="37">
        <f t="shared" si="7"/>
        <v>2.512828945454546</v>
      </c>
      <c r="Q20" s="38">
        <f>COUNTIF(Vertices[PageRank],"&gt;= "&amp;P20)-COUNTIF(Vertices[PageRank],"&gt;="&amp;P21)</f>
        <v>1</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153</v>
      </c>
      <c r="B21" s="34">
        <v>4</v>
      </c>
      <c r="D21" s="32">
        <f t="shared" si="1"/>
        <v>0</v>
      </c>
      <c r="E21" s="3">
        <f>COUNTIF(Vertices[Degree],"&gt;= "&amp;D21)-COUNTIF(Vertices[Degree],"&gt;="&amp;D22)</f>
        <v>0</v>
      </c>
      <c r="F21" s="39">
        <f t="shared" si="2"/>
        <v>2.418181818181818</v>
      </c>
      <c r="G21" s="40">
        <f>COUNTIF(Vertices[In-Degree],"&gt;= "&amp;F21)-COUNTIF(Vertices[In-Degree],"&gt;="&amp;F22)</f>
        <v>0</v>
      </c>
      <c r="H21" s="39">
        <f t="shared" si="3"/>
        <v>3.4545454545454537</v>
      </c>
      <c r="I21" s="40">
        <f>COUNTIF(Vertices[Out-Degree],"&gt;= "&amp;H21)-COUNTIF(Vertices[Out-Degree],"&gt;="&amp;H22)</f>
        <v>0</v>
      </c>
      <c r="J21" s="39">
        <f t="shared" si="4"/>
        <v>53.89090909090909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0.08344212727272726</v>
      </c>
      <c r="O21" s="40">
        <f>COUNTIF(Vertices[Eigenvector Centrality],"&gt;= "&amp;N21)-COUNTIF(Vertices[Eigenvector Centrality],"&gt;="&amp;N22)</f>
        <v>0</v>
      </c>
      <c r="P21" s="39">
        <f t="shared" si="7"/>
        <v>2.62692710909091</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154</v>
      </c>
      <c r="B22" s="34">
        <v>14</v>
      </c>
      <c r="D22" s="32">
        <f t="shared" si="1"/>
        <v>0</v>
      </c>
      <c r="E22" s="3">
        <f>COUNTIF(Vertices[Degree],"&gt;= "&amp;D22)-COUNTIF(Vertices[Degree],"&gt;="&amp;D23)</f>
        <v>0</v>
      </c>
      <c r="F22" s="37">
        <f t="shared" si="2"/>
        <v>2.5454545454545454</v>
      </c>
      <c r="G22" s="38">
        <f>COUNTIF(Vertices[In-Degree],"&gt;= "&amp;F22)-COUNTIF(Vertices[In-Degree],"&gt;="&amp;F23)</f>
        <v>0</v>
      </c>
      <c r="H22" s="37">
        <f t="shared" si="3"/>
        <v>3.6363636363636354</v>
      </c>
      <c r="I22" s="38">
        <f>COUNTIF(Vertices[Out-Degree],"&gt;= "&amp;H22)-COUNTIF(Vertices[Out-Degree],"&gt;="&amp;H23)</f>
        <v>0</v>
      </c>
      <c r="J22" s="37">
        <f t="shared" si="4"/>
        <v>56.72727272727273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0.08783381818181817</v>
      </c>
      <c r="O22" s="38">
        <f>COUNTIF(Vertices[Eigenvector Centrality],"&gt;= "&amp;N22)-COUNTIF(Vertices[Eigenvector Centrality],"&gt;="&amp;N23)</f>
        <v>0</v>
      </c>
      <c r="P22" s="37">
        <f t="shared" si="7"/>
        <v>2.7410252727272737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155</v>
      </c>
      <c r="B23" s="34">
        <v>58</v>
      </c>
      <c r="D23" s="32">
        <f t="shared" si="1"/>
        <v>0</v>
      </c>
      <c r="E23" s="3">
        <f>COUNTIF(Vertices[Degree],"&gt;= "&amp;D23)-COUNTIF(Vertices[Degree],"&gt;="&amp;D24)</f>
        <v>0</v>
      </c>
      <c r="F23" s="39">
        <f t="shared" si="2"/>
        <v>2.672727272727273</v>
      </c>
      <c r="G23" s="40">
        <f>COUNTIF(Vertices[In-Degree],"&gt;= "&amp;F23)-COUNTIF(Vertices[In-Degree],"&gt;="&amp;F24)</f>
        <v>0</v>
      </c>
      <c r="H23" s="39">
        <f t="shared" si="3"/>
        <v>3.818181818181817</v>
      </c>
      <c r="I23" s="40">
        <f>COUNTIF(Vertices[Out-Degree],"&gt;= "&amp;H23)-COUNTIF(Vertices[Out-Degree],"&gt;="&amp;H24)</f>
        <v>0</v>
      </c>
      <c r="J23" s="39">
        <f t="shared" si="4"/>
        <v>59.56363636363636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0.09222550909090907</v>
      </c>
      <c r="O23" s="40">
        <f>COUNTIF(Vertices[Eigenvector Centrality],"&gt;= "&amp;N23)-COUNTIF(Vertices[Eigenvector Centrality],"&gt;="&amp;N24)</f>
        <v>0</v>
      </c>
      <c r="P23" s="39">
        <f t="shared" si="7"/>
        <v>2.8551234363636375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2.8000000000000003</v>
      </c>
      <c r="G24" s="38">
        <f>COUNTIF(Vertices[In-Degree],"&gt;= "&amp;F24)-COUNTIF(Vertices[In-Degree],"&gt;="&amp;F25)</f>
        <v>0</v>
      </c>
      <c r="H24" s="37">
        <f t="shared" si="3"/>
        <v>3.9999999999999987</v>
      </c>
      <c r="I24" s="38">
        <f>COUNTIF(Vertices[Out-Degree],"&gt;= "&amp;H24)-COUNTIF(Vertices[Out-Degree],"&gt;="&amp;H25)</f>
        <v>0</v>
      </c>
      <c r="J24" s="37">
        <f t="shared" si="4"/>
        <v>62.4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0.09661719999999997</v>
      </c>
      <c r="O24" s="38">
        <f>COUNTIF(Vertices[Eigenvector Centrality],"&gt;= "&amp;N24)-COUNTIF(Vertices[Eigenvector Centrality],"&gt;="&amp;N25)</f>
        <v>0</v>
      </c>
      <c r="P24" s="37">
        <f t="shared" si="7"/>
        <v>2.9692216000000013</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156</v>
      </c>
      <c r="B25" s="34">
        <v>3</v>
      </c>
      <c r="D25" s="32">
        <f t="shared" si="1"/>
        <v>0</v>
      </c>
      <c r="E25" s="3">
        <f>COUNTIF(Vertices[Degree],"&gt;= "&amp;D25)-COUNTIF(Vertices[Degree],"&gt;="&amp;D26)</f>
        <v>0</v>
      </c>
      <c r="F25" s="39">
        <f t="shared" si="2"/>
        <v>2.9272727272727277</v>
      </c>
      <c r="G25" s="40">
        <f>COUNTIF(Vertices[In-Degree],"&gt;= "&amp;F25)-COUNTIF(Vertices[In-Degree],"&gt;="&amp;F26)</f>
        <v>2</v>
      </c>
      <c r="H25" s="39">
        <f t="shared" si="3"/>
        <v>4.181818181818181</v>
      </c>
      <c r="I25" s="40">
        <f>COUNTIF(Vertices[Out-Degree],"&gt;= "&amp;H25)-COUNTIF(Vertices[Out-Degree],"&gt;="&amp;H26)</f>
        <v>0</v>
      </c>
      <c r="J25" s="39">
        <f t="shared" si="4"/>
        <v>65.23636363636363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0.10100889090909088</v>
      </c>
      <c r="O25" s="40">
        <f>COUNTIF(Vertices[Eigenvector Centrality],"&gt;= "&amp;N25)-COUNTIF(Vertices[Eigenvector Centrality],"&gt;="&amp;N26)</f>
        <v>0</v>
      </c>
      <c r="P25" s="39">
        <f t="shared" si="7"/>
        <v>3.083319763636365</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157</v>
      </c>
      <c r="B26" s="34">
        <v>1.486486</v>
      </c>
      <c r="D26" s="32">
        <f t="shared" si="1"/>
        <v>0</v>
      </c>
      <c r="E26" s="3">
        <f>COUNTIF(Vertices[Degree],"&gt;= "&amp;D26)-COUNTIF(Vertices[Degree],"&gt;="&amp;D28)</f>
        <v>0</v>
      </c>
      <c r="F26" s="37">
        <f t="shared" si="2"/>
        <v>3.054545454545455</v>
      </c>
      <c r="G26" s="38">
        <f>COUNTIF(Vertices[In-Degree],"&gt;= "&amp;F26)-COUNTIF(Vertices[In-Degree],"&gt;="&amp;F28)</f>
        <v>0</v>
      </c>
      <c r="H26" s="37">
        <f t="shared" si="3"/>
        <v>4.363636363636362</v>
      </c>
      <c r="I26" s="38">
        <f>COUNTIF(Vertices[Out-Degree],"&gt;= "&amp;H26)-COUNTIF(Vertices[Out-Degree],"&gt;="&amp;H28)</f>
        <v>0</v>
      </c>
      <c r="J26" s="37">
        <f t="shared" si="4"/>
        <v>68.07272727272728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0.10540058181818178</v>
      </c>
      <c r="O26" s="38">
        <f>COUNTIF(Vertices[Eigenvector Centrality],"&gt;= "&amp;N26)-COUNTIF(Vertices[Eigenvector Centrality],"&gt;="&amp;N28)</f>
        <v>0</v>
      </c>
      <c r="P26" s="37">
        <f t="shared" si="7"/>
        <v>3.197417927272729</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158</v>
      </c>
      <c r="B28" s="34">
        <v>0.015723270440251572</v>
      </c>
      <c r="D28" s="32">
        <f>D26+($D$57-$D$2)/BinDivisor</f>
        <v>0</v>
      </c>
      <c r="E28" s="3">
        <f>COUNTIF(Vertices[Degree],"&gt;= "&amp;D28)-COUNTIF(Vertices[Degree],"&gt;="&amp;D40)</f>
        <v>0</v>
      </c>
      <c r="F28" s="39">
        <f>F26+($F$57-$F$2)/BinDivisor</f>
        <v>3.1818181818181825</v>
      </c>
      <c r="G28" s="40">
        <f>COUNTIF(Vertices[In-Degree],"&gt;= "&amp;F28)-COUNTIF(Vertices[In-Degree],"&gt;="&amp;F40)</f>
        <v>0</v>
      </c>
      <c r="H28" s="39">
        <f>H26+($H$57-$H$2)/BinDivisor</f>
        <v>4.545454545454544</v>
      </c>
      <c r="I28" s="40">
        <f>COUNTIF(Vertices[Out-Degree],"&gt;= "&amp;H28)-COUNTIF(Vertices[Out-Degree],"&gt;="&amp;H40)</f>
        <v>0</v>
      </c>
      <c r="J28" s="39">
        <f>J26+($J$57-$J$2)/BinDivisor</f>
        <v>70.90909090909092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0.10979227272727268</v>
      </c>
      <c r="O28" s="40">
        <f>COUNTIF(Vertices[Eigenvector Centrality],"&gt;= "&amp;N28)-COUNTIF(Vertices[Eigenvector Centrality],"&gt;="&amp;N40)</f>
        <v>0</v>
      </c>
      <c r="P28" s="39">
        <f>P26+($P$57-$P$2)/BinDivisor</f>
        <v>3.311516090909093</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1885</v>
      </c>
      <c r="B29" s="34">
        <v>0.400789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1886</v>
      </c>
      <c r="B31" s="34" t="s">
        <v>1887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3.30909090909091</v>
      </c>
      <c r="G40" s="38">
        <f>COUNTIF(Vertices[In-Degree],"&gt;= "&amp;F40)-COUNTIF(Vertices[In-Degree],"&gt;="&amp;F41)</f>
        <v>0</v>
      </c>
      <c r="H40" s="37">
        <f>H28+($H$57-$H$2)/BinDivisor</f>
        <v>4.727272727272726</v>
      </c>
      <c r="I40" s="38">
        <f>COUNTIF(Vertices[Out-Degree],"&gt;= "&amp;H40)-COUNTIF(Vertices[Out-Degree],"&gt;="&amp;H41)</f>
        <v>0</v>
      </c>
      <c r="J40" s="37">
        <f>J28+($J$57-$J$2)/BinDivisor</f>
        <v>73.74545454545456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0.11418396363636359</v>
      </c>
      <c r="O40" s="38">
        <f>COUNTIF(Vertices[Eigenvector Centrality],"&gt;= "&amp;N40)-COUNTIF(Vertices[Eigenvector Centrality],"&gt;="&amp;N41)</f>
        <v>0</v>
      </c>
      <c r="P40" s="37">
        <f>P28+($P$57-$P$2)/BinDivisor</f>
        <v>3.4256142545454566</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3.4363636363636374</v>
      </c>
      <c r="G41" s="40">
        <f>COUNTIF(Vertices[In-Degree],"&gt;= "&amp;F41)-COUNTIF(Vertices[In-Degree],"&gt;="&amp;F42)</f>
        <v>0</v>
      </c>
      <c r="H41" s="39">
        <f aca="true" t="shared" si="12" ref="H41:H56">H40+($H$57-$H$2)/BinDivisor</f>
        <v>4.909090909090907</v>
      </c>
      <c r="I41" s="40">
        <f>COUNTIF(Vertices[Out-Degree],"&gt;= "&amp;H41)-COUNTIF(Vertices[Out-Degree],"&gt;="&amp;H42)</f>
        <v>0</v>
      </c>
      <c r="J41" s="39">
        <f aca="true" t="shared" si="13" ref="J41:J56">J40+($J$57-$J$2)/BinDivisor</f>
        <v>76.5818181818182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0.11857565454545449</v>
      </c>
      <c r="O41" s="40">
        <f>COUNTIF(Vertices[Eigenvector Centrality],"&gt;= "&amp;N41)-COUNTIF(Vertices[Eigenvector Centrality],"&gt;="&amp;N42)</f>
        <v>0</v>
      </c>
      <c r="P41" s="39">
        <f aca="true" t="shared" si="16" ref="P41:P56">P40+($P$57-$P$2)/BinDivisor</f>
        <v>3.5397124181818205</v>
      </c>
      <c r="Q41" s="40">
        <f>COUNTIF(Vertices[PageRank],"&gt;= "&amp;P41)-COUNTIF(Vertices[PageRank],"&gt;="&amp;P42)</f>
        <v>0</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3.563636363636365</v>
      </c>
      <c r="G42" s="38">
        <f>COUNTIF(Vertices[In-Degree],"&gt;= "&amp;F42)-COUNTIF(Vertices[In-Degree],"&gt;="&amp;F43)</f>
        <v>0</v>
      </c>
      <c r="H42" s="37">
        <f t="shared" si="12"/>
        <v>5.090909090909089</v>
      </c>
      <c r="I42" s="38">
        <f>COUNTIF(Vertices[Out-Degree],"&gt;= "&amp;H42)-COUNTIF(Vertices[Out-Degree],"&gt;="&amp;H43)</f>
        <v>0</v>
      </c>
      <c r="J42" s="37">
        <f t="shared" si="13"/>
        <v>79.41818181818185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0.1229673454545454</v>
      </c>
      <c r="O42" s="38">
        <f>COUNTIF(Vertices[Eigenvector Centrality],"&gt;= "&amp;N42)-COUNTIF(Vertices[Eigenvector Centrality],"&gt;="&amp;N43)</f>
        <v>0</v>
      </c>
      <c r="P42" s="37">
        <f t="shared" si="16"/>
        <v>3.6538105818181843</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3.6909090909090922</v>
      </c>
      <c r="G43" s="40">
        <f>COUNTIF(Vertices[In-Degree],"&gt;= "&amp;F43)-COUNTIF(Vertices[In-Degree],"&gt;="&amp;F44)</f>
        <v>0</v>
      </c>
      <c r="H43" s="39">
        <f t="shared" si="12"/>
        <v>5.272727272727271</v>
      </c>
      <c r="I43" s="40">
        <f>COUNTIF(Vertices[Out-Degree],"&gt;= "&amp;H43)-COUNTIF(Vertices[Out-Degree],"&gt;="&amp;H44)</f>
        <v>0</v>
      </c>
      <c r="J43" s="39">
        <f t="shared" si="13"/>
        <v>82.2545454545455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0.1273590363636363</v>
      </c>
      <c r="O43" s="40">
        <f>COUNTIF(Vertices[Eigenvector Centrality],"&gt;= "&amp;N43)-COUNTIF(Vertices[Eigenvector Centrality],"&gt;="&amp;N44)</f>
        <v>0</v>
      </c>
      <c r="P43" s="39">
        <f t="shared" si="16"/>
        <v>3.767908745454548</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3.8181818181818197</v>
      </c>
      <c r="G44" s="38">
        <f>COUNTIF(Vertices[In-Degree],"&gt;= "&amp;F44)-COUNTIF(Vertices[In-Degree],"&gt;="&amp;F45)</f>
        <v>0</v>
      </c>
      <c r="H44" s="37">
        <f t="shared" si="12"/>
        <v>5.454545454545452</v>
      </c>
      <c r="I44" s="38">
        <f>COUNTIF(Vertices[Out-Degree],"&gt;= "&amp;H44)-COUNTIF(Vertices[Out-Degree],"&gt;="&amp;H45)</f>
        <v>0</v>
      </c>
      <c r="J44" s="37">
        <f t="shared" si="13"/>
        <v>85.09090909090914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0.1317507272727272</v>
      </c>
      <c r="O44" s="38">
        <f>COUNTIF(Vertices[Eigenvector Centrality],"&gt;= "&amp;N44)-COUNTIF(Vertices[Eigenvector Centrality],"&gt;="&amp;N45)</f>
        <v>0</v>
      </c>
      <c r="P44" s="37">
        <f t="shared" si="16"/>
        <v>3.882006909090912</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3.945454545454547</v>
      </c>
      <c r="G45" s="40">
        <f>COUNTIF(Vertices[In-Degree],"&gt;= "&amp;F45)-COUNTIF(Vertices[In-Degree],"&gt;="&amp;F46)</f>
        <v>1</v>
      </c>
      <c r="H45" s="39">
        <f t="shared" si="12"/>
        <v>5.636363636363634</v>
      </c>
      <c r="I45" s="40">
        <f>COUNTIF(Vertices[Out-Degree],"&gt;= "&amp;H45)-COUNTIF(Vertices[Out-Degree],"&gt;="&amp;H46)</f>
        <v>0</v>
      </c>
      <c r="J45" s="39">
        <f t="shared" si="13"/>
        <v>87.92727272727278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0.13614241818181813</v>
      </c>
      <c r="O45" s="40">
        <f>COUNTIF(Vertices[Eigenvector Centrality],"&gt;= "&amp;N45)-COUNTIF(Vertices[Eigenvector Centrality],"&gt;="&amp;N46)</f>
        <v>0</v>
      </c>
      <c r="P45" s="39">
        <f t="shared" si="16"/>
        <v>3.9961050727272758</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4.072727272727274</v>
      </c>
      <c r="G46" s="38">
        <f>COUNTIF(Vertices[In-Degree],"&gt;= "&amp;F46)-COUNTIF(Vertices[In-Degree],"&gt;="&amp;F47)</f>
        <v>0</v>
      </c>
      <c r="H46" s="37">
        <f t="shared" si="12"/>
        <v>5.818181818181816</v>
      </c>
      <c r="I46" s="38">
        <f>COUNTIF(Vertices[Out-Degree],"&gt;= "&amp;H46)-COUNTIF(Vertices[Out-Degree],"&gt;="&amp;H47)</f>
        <v>0</v>
      </c>
      <c r="J46" s="37">
        <f t="shared" si="13"/>
        <v>90.76363636363642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0.14053410909090905</v>
      </c>
      <c r="O46" s="38">
        <f>COUNTIF(Vertices[Eigenvector Centrality],"&gt;= "&amp;N46)-COUNTIF(Vertices[Eigenvector Centrality],"&gt;="&amp;N47)</f>
        <v>0</v>
      </c>
      <c r="P46" s="37">
        <f t="shared" si="16"/>
        <v>4.110203236363639</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4.200000000000001</v>
      </c>
      <c r="G47" s="40">
        <f>COUNTIF(Vertices[In-Degree],"&gt;= "&amp;F47)-COUNTIF(Vertices[In-Degree],"&gt;="&amp;F48)</f>
        <v>0</v>
      </c>
      <c r="H47" s="39">
        <f t="shared" si="12"/>
        <v>5.999999999999997</v>
      </c>
      <c r="I47" s="40">
        <f>COUNTIF(Vertices[Out-Degree],"&gt;= "&amp;H47)-COUNTIF(Vertices[Out-Degree],"&gt;="&amp;H48)</f>
        <v>0</v>
      </c>
      <c r="J47" s="39">
        <f t="shared" si="13"/>
        <v>93.60000000000007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0.14492579999999997</v>
      </c>
      <c r="O47" s="40">
        <f>COUNTIF(Vertices[Eigenvector Centrality],"&gt;= "&amp;N47)-COUNTIF(Vertices[Eigenvector Centrality],"&gt;="&amp;N48)</f>
        <v>0</v>
      </c>
      <c r="P47" s="39">
        <f t="shared" si="16"/>
        <v>4.2243014000000025</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4.327272727272728</v>
      </c>
      <c r="G48" s="38">
        <f>COUNTIF(Vertices[In-Degree],"&gt;= "&amp;F48)-COUNTIF(Vertices[In-Degree],"&gt;="&amp;F49)</f>
        <v>0</v>
      </c>
      <c r="H48" s="37">
        <f t="shared" si="12"/>
        <v>6.181818181818179</v>
      </c>
      <c r="I48" s="38">
        <f>COUNTIF(Vertices[Out-Degree],"&gt;= "&amp;H48)-COUNTIF(Vertices[Out-Degree],"&gt;="&amp;H49)</f>
        <v>0</v>
      </c>
      <c r="J48" s="37">
        <f t="shared" si="13"/>
        <v>96.43636363636371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0.14931749090909088</v>
      </c>
      <c r="O48" s="38">
        <f>COUNTIF(Vertices[Eigenvector Centrality],"&gt;= "&amp;N48)-COUNTIF(Vertices[Eigenvector Centrality],"&gt;="&amp;N49)</f>
        <v>0</v>
      </c>
      <c r="P48" s="37">
        <f t="shared" si="16"/>
        <v>4.338399563636366</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4.454545454545455</v>
      </c>
      <c r="G49" s="40">
        <f>COUNTIF(Vertices[In-Degree],"&gt;= "&amp;F49)-COUNTIF(Vertices[In-Degree],"&gt;="&amp;F50)</f>
        <v>0</v>
      </c>
      <c r="H49" s="39">
        <f t="shared" si="12"/>
        <v>6.363636363636361</v>
      </c>
      <c r="I49" s="40">
        <f>COUNTIF(Vertices[Out-Degree],"&gt;= "&amp;H49)-COUNTIF(Vertices[Out-Degree],"&gt;="&amp;H50)</f>
        <v>0</v>
      </c>
      <c r="J49" s="39">
        <f t="shared" si="13"/>
        <v>99.27272727272735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0.1537091818181818</v>
      </c>
      <c r="O49" s="40">
        <f>COUNTIF(Vertices[Eigenvector Centrality],"&gt;= "&amp;N49)-COUNTIF(Vertices[Eigenvector Centrality],"&gt;="&amp;N50)</f>
        <v>0</v>
      </c>
      <c r="P49" s="39">
        <f t="shared" si="16"/>
        <v>4.452497727272729</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4.581818181818182</v>
      </c>
      <c r="G50" s="38">
        <f>COUNTIF(Vertices[In-Degree],"&gt;= "&amp;F50)-COUNTIF(Vertices[In-Degree],"&gt;="&amp;F51)</f>
        <v>0</v>
      </c>
      <c r="H50" s="37">
        <f t="shared" si="12"/>
        <v>6.545454545454542</v>
      </c>
      <c r="I50" s="38">
        <f>COUNTIF(Vertices[Out-Degree],"&gt;= "&amp;H50)-COUNTIF(Vertices[Out-Degree],"&gt;="&amp;H51)</f>
        <v>0</v>
      </c>
      <c r="J50" s="37">
        <f t="shared" si="13"/>
        <v>102.109090909091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0.15810087272727272</v>
      </c>
      <c r="O50" s="38">
        <f>COUNTIF(Vertices[Eigenvector Centrality],"&gt;= "&amp;N50)-COUNTIF(Vertices[Eigenvector Centrality],"&gt;="&amp;N51)</f>
        <v>0</v>
      </c>
      <c r="P50" s="37">
        <f t="shared" si="16"/>
        <v>4.566595890909093</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4.709090909090909</v>
      </c>
      <c r="G51" s="40">
        <f>COUNTIF(Vertices[In-Degree],"&gt;= "&amp;F51)-COUNTIF(Vertices[In-Degree],"&gt;="&amp;F52)</f>
        <v>0</v>
      </c>
      <c r="H51" s="39">
        <f t="shared" si="12"/>
        <v>6.727272727272724</v>
      </c>
      <c r="I51" s="40">
        <f>COUNTIF(Vertices[Out-Degree],"&gt;= "&amp;H51)-COUNTIF(Vertices[Out-Degree],"&gt;="&amp;H52)</f>
        <v>0</v>
      </c>
      <c r="J51" s="39">
        <f t="shared" si="13"/>
        <v>104.94545454545464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0.16249256363636363</v>
      </c>
      <c r="O51" s="40">
        <f>COUNTIF(Vertices[Eigenvector Centrality],"&gt;= "&amp;N51)-COUNTIF(Vertices[Eigenvector Centrality],"&gt;="&amp;N52)</f>
        <v>0</v>
      </c>
      <c r="P51" s="39">
        <f t="shared" si="16"/>
        <v>4.680694054545456</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4.836363636363636</v>
      </c>
      <c r="G52" s="38">
        <f>COUNTIF(Vertices[In-Degree],"&gt;= "&amp;F52)-COUNTIF(Vertices[In-Degree],"&gt;="&amp;F53)</f>
        <v>0</v>
      </c>
      <c r="H52" s="37">
        <f t="shared" si="12"/>
        <v>6.909090909090906</v>
      </c>
      <c r="I52" s="38">
        <f>COUNTIF(Vertices[Out-Degree],"&gt;= "&amp;H52)-COUNTIF(Vertices[Out-Degree],"&gt;="&amp;H53)</f>
        <v>0</v>
      </c>
      <c r="J52" s="37">
        <f t="shared" si="13"/>
        <v>107.78181818181828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0.16688425454545455</v>
      </c>
      <c r="O52" s="38">
        <f>COUNTIF(Vertices[Eigenvector Centrality],"&gt;= "&amp;N52)-COUNTIF(Vertices[Eigenvector Centrality],"&gt;="&amp;N53)</f>
        <v>0</v>
      </c>
      <c r="P52" s="37">
        <f t="shared" si="16"/>
        <v>4.794792218181819</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4.963636363636363</v>
      </c>
      <c r="G53" s="40">
        <f>COUNTIF(Vertices[In-Degree],"&gt;= "&amp;F53)-COUNTIF(Vertices[In-Degree],"&gt;="&amp;F54)</f>
        <v>1</v>
      </c>
      <c r="H53" s="39">
        <f t="shared" si="12"/>
        <v>7.090909090909087</v>
      </c>
      <c r="I53" s="40">
        <f>COUNTIF(Vertices[Out-Degree],"&gt;= "&amp;H53)-COUNTIF(Vertices[Out-Degree],"&gt;="&amp;H54)</f>
        <v>0</v>
      </c>
      <c r="J53" s="39">
        <f t="shared" si="13"/>
        <v>110.61818181818192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0.17127594545454547</v>
      </c>
      <c r="O53" s="40">
        <f>COUNTIF(Vertices[Eigenvector Centrality],"&gt;= "&amp;N53)-COUNTIF(Vertices[Eigenvector Centrality],"&gt;="&amp;N54)</f>
        <v>0</v>
      </c>
      <c r="P53" s="39">
        <f t="shared" si="16"/>
        <v>4.908890381818183</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5.09090909090909</v>
      </c>
      <c r="G54" s="38">
        <f>COUNTIF(Vertices[In-Degree],"&gt;= "&amp;F54)-COUNTIF(Vertices[In-Degree],"&gt;="&amp;F55)</f>
        <v>0</v>
      </c>
      <c r="H54" s="37">
        <f t="shared" si="12"/>
        <v>7.272727272727269</v>
      </c>
      <c r="I54" s="38">
        <f>COUNTIF(Vertices[Out-Degree],"&gt;= "&amp;H54)-COUNTIF(Vertices[Out-Degree],"&gt;="&amp;H55)</f>
        <v>0</v>
      </c>
      <c r="J54" s="37">
        <f t="shared" si="13"/>
        <v>113.45454545454557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0.1756676363636364</v>
      </c>
      <c r="O54" s="38">
        <f>COUNTIF(Vertices[Eigenvector Centrality],"&gt;= "&amp;N54)-COUNTIF(Vertices[Eigenvector Centrality],"&gt;="&amp;N55)</f>
        <v>0</v>
      </c>
      <c r="P54" s="37">
        <f t="shared" si="16"/>
        <v>5.022988545454546</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5.218181818181817</v>
      </c>
      <c r="G55" s="40">
        <f>COUNTIF(Vertices[In-Degree],"&gt;= "&amp;F55)-COUNTIF(Vertices[In-Degree],"&gt;="&amp;F56)</f>
        <v>0</v>
      </c>
      <c r="H55" s="39">
        <f t="shared" si="12"/>
        <v>7.454545454545451</v>
      </c>
      <c r="I55" s="40">
        <f>COUNTIF(Vertices[Out-Degree],"&gt;= "&amp;H55)-COUNTIF(Vertices[Out-Degree],"&gt;="&amp;H56)</f>
        <v>0</v>
      </c>
      <c r="J55" s="39">
        <f t="shared" si="13"/>
        <v>116.29090909090921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0.1800593272727273</v>
      </c>
      <c r="O55" s="40">
        <f>COUNTIF(Vertices[Eigenvector Centrality],"&gt;= "&amp;N55)-COUNTIF(Vertices[Eigenvector Centrality],"&gt;="&amp;N56)</f>
        <v>0</v>
      </c>
      <c r="P55" s="39">
        <f t="shared" si="16"/>
        <v>5.13708670909091</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5.345454545454544</v>
      </c>
      <c r="G56" s="38">
        <f>COUNTIF(Vertices[In-Degree],"&gt;= "&amp;F56)-COUNTIF(Vertices[In-Degree],"&gt;="&amp;F57)</f>
        <v>1</v>
      </c>
      <c r="H56" s="37">
        <f t="shared" si="12"/>
        <v>7.636363636363632</v>
      </c>
      <c r="I56" s="38">
        <f>COUNTIF(Vertices[Out-Degree],"&gt;= "&amp;H56)-COUNTIF(Vertices[Out-Degree],"&gt;="&amp;H57)</f>
        <v>0</v>
      </c>
      <c r="J56" s="37">
        <f t="shared" si="13"/>
        <v>119.12727272727285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0.18445101818181822</v>
      </c>
      <c r="O56" s="38">
        <f>COUNTIF(Vertices[Eigenvector Centrality],"&gt;= "&amp;N56)-COUNTIF(Vertices[Eigenvector Centrality],"&gt;="&amp;N57)</f>
        <v>0</v>
      </c>
      <c r="P56" s="37">
        <f t="shared" si="16"/>
        <v>5.251184872727273</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v>
      </c>
      <c r="G57" s="42">
        <f>COUNTIF(Vertices[In-Degree],"&gt;= "&amp;F57)-COUNTIF(Vertices[In-Degree],"&gt;="&amp;F58)</f>
        <v>1</v>
      </c>
      <c r="H57" s="41">
        <f>MAX(Vertices[Out-Degree])</f>
        <v>10</v>
      </c>
      <c r="I57" s="42">
        <f>COUNTIF(Vertices[Out-Degree],"&gt;= "&amp;H57)-COUNTIF(Vertices[Out-Degree],"&gt;="&amp;H58)</f>
        <v>1</v>
      </c>
      <c r="J57" s="41">
        <f>MAX(Vertices[Betweenness Centrality])</f>
        <v>156</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0.241543</v>
      </c>
      <c r="O57" s="42">
        <f>COUNTIF(Vertices[Eigenvector Centrality],"&gt;= "&amp;N57)-COUNTIF(Vertices[Eigenvector Centrality],"&gt;="&amp;N58)</f>
        <v>1</v>
      </c>
      <c r="P57" s="41">
        <f>MAX(Vertices[PageRank])</f>
        <v>6.734461</v>
      </c>
      <c r="Q57" s="42">
        <f>COUNTIF(Vertices[PageRank],"&gt;= "&amp;P57)-COUNTIF(Vertices[PageRank],"&gt;="&amp;P58)</f>
        <v>1</v>
      </c>
      <c r="R57" s="41">
        <f>MAX(Vertices[Clustering Coefficient])</f>
        <v>0.5</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v>
      </c>
    </row>
    <row r="71" spans="1:2" ht="15">
      <c r="A71" s="33" t="s">
        <v>90</v>
      </c>
      <c r="B71" s="47">
        <f>_xlfn.IFERROR(AVERAGE(Vertices[In-Degree]),NoMetricMessage)</f>
        <v>1.0185185185185186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1.0185185185185186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156</v>
      </c>
    </row>
    <row r="99" spans="1:2" ht="15">
      <c r="A99" s="33" t="s">
        <v>102</v>
      </c>
      <c r="B99" s="47">
        <f>_xlfn.IFERROR(AVERAGE(Vertices[Betweenness Centrality]),NoMetricMessage)</f>
        <v>4.333333333333333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0.2076115925925924</v>
      </c>
    </row>
    <row r="114" spans="1:2" ht="15">
      <c r="A114" s="33" t="s">
        <v>109</v>
      </c>
      <c r="B114" s="47">
        <f>_xlfn.IFERROR(MEDIAN(Vertices[Closeness Centrality]),NoMetricMessage)</f>
        <v>0.125</v>
      </c>
    </row>
    <row r="125" spans="1:2" ht="15">
      <c r="A125" s="33" t="s">
        <v>112</v>
      </c>
      <c r="B125" s="47">
        <f>IF(COUNT(Vertices[Eigenvector Centrality])&gt;0,N2,NoMetricMessage)</f>
        <v>0</v>
      </c>
    </row>
    <row r="126" spans="1:2" ht="15">
      <c r="A126" s="33" t="s">
        <v>113</v>
      </c>
      <c r="B126" s="47">
        <f>IF(COUNT(Vertices[Eigenvector Centrality])&gt;0,N57,NoMetricMessage)</f>
        <v>0.241543</v>
      </c>
    </row>
    <row r="127" spans="1:2" ht="15">
      <c r="A127" s="33" t="s">
        <v>114</v>
      </c>
      <c r="B127" s="47">
        <f>_xlfn.IFERROR(AVERAGE(Vertices[Eigenvector Centrality]),NoMetricMessage)</f>
        <v>0.018518555555555555</v>
      </c>
    </row>
    <row r="128" spans="1:2" ht="15">
      <c r="A128" s="33" t="s">
        <v>115</v>
      </c>
      <c r="B128" s="47">
        <f>_xlfn.IFERROR(MEDIAN(Vertices[Eigenvector Centrality]),NoMetricMessage)</f>
        <v>0</v>
      </c>
    </row>
    <row r="139" spans="1:2" ht="15">
      <c r="A139" s="33" t="s">
        <v>140</v>
      </c>
      <c r="B139" s="47">
        <f>IF(COUNT(Vertices[PageRank])&gt;0,P2,NoMetricMessage)</f>
        <v>0.459062</v>
      </c>
    </row>
    <row r="140" spans="1:2" ht="15">
      <c r="A140" s="33" t="s">
        <v>141</v>
      </c>
      <c r="B140" s="47">
        <f>IF(COUNT(Vertices[PageRank])&gt;0,P57,NoMetricMessage)</f>
        <v>6.734461</v>
      </c>
    </row>
    <row r="141" spans="1:2" ht="15">
      <c r="A141" s="33" t="s">
        <v>142</v>
      </c>
      <c r="B141" s="47">
        <f>_xlfn.IFERROR(AVERAGE(Vertices[PageRank]),NoMetricMessage)</f>
        <v>0.9999902962962969</v>
      </c>
    </row>
    <row r="142" spans="1:2" ht="15">
      <c r="A142" s="33" t="s">
        <v>143</v>
      </c>
      <c r="B142" s="47">
        <f>_xlfn.IFERROR(MEDIAN(Vertices[PageRank]),NoMetricMessage)</f>
        <v>0.638292</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0.03518518518518518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1163</v>
      </c>
      <c r="K7" s="13" t="s">
        <v>1164</v>
      </c>
    </row>
    <row r="8" spans="1:11" ht="409.5">
      <c r="A8"/>
      <c r="B8">
        <v>2</v>
      </c>
      <c r="C8">
        <v>2</v>
      </c>
      <c r="D8" t="s">
        <v>61</v>
      </c>
      <c r="E8" t="s">
        <v>61</v>
      </c>
      <c r="H8" t="s">
        <v>73</v>
      </c>
      <c r="J8" t="s">
        <v>1165</v>
      </c>
      <c r="K8" s="13" t="s">
        <v>1166</v>
      </c>
    </row>
    <row r="9" spans="1:11" ht="409.5">
      <c r="A9"/>
      <c r="B9">
        <v>3</v>
      </c>
      <c r="C9">
        <v>4</v>
      </c>
      <c r="D9" t="s">
        <v>62</v>
      </c>
      <c r="E9" t="s">
        <v>62</v>
      </c>
      <c r="H9" t="s">
        <v>74</v>
      </c>
      <c r="J9" t="s">
        <v>1167</v>
      </c>
      <c r="K9" s="13" t="s">
        <v>1168</v>
      </c>
    </row>
    <row r="10" spans="1:11" ht="409.5">
      <c r="A10"/>
      <c r="B10">
        <v>4</v>
      </c>
      <c r="D10" t="s">
        <v>63</v>
      </c>
      <c r="E10" t="s">
        <v>63</v>
      </c>
      <c r="H10" t="s">
        <v>75</v>
      </c>
      <c r="J10" t="s">
        <v>1169</v>
      </c>
      <c r="K10" s="13" t="s">
        <v>1170</v>
      </c>
    </row>
    <row r="11" spans="1:11" ht="15">
      <c r="A11"/>
      <c r="B11">
        <v>5</v>
      </c>
      <c r="D11" t="s">
        <v>46</v>
      </c>
      <c r="E11">
        <v>1</v>
      </c>
      <c r="H11" t="s">
        <v>76</v>
      </c>
      <c r="J11" t="s">
        <v>1171</v>
      </c>
      <c r="K11" t="s">
        <v>1172</v>
      </c>
    </row>
    <row r="12" spans="1:11" ht="15">
      <c r="A12"/>
      <c r="B12"/>
      <c r="D12" t="s">
        <v>64</v>
      </c>
      <c r="E12">
        <v>2</v>
      </c>
      <c r="H12">
        <v>0</v>
      </c>
      <c r="J12" t="s">
        <v>1173</v>
      </c>
      <c r="K12" t="s">
        <v>1174</v>
      </c>
    </row>
    <row r="13" spans="1:11" ht="15">
      <c r="A13"/>
      <c r="B13"/>
      <c r="D13">
        <v>1</v>
      </c>
      <c r="E13">
        <v>3</v>
      </c>
      <c r="H13">
        <v>1</v>
      </c>
      <c r="J13" t="s">
        <v>1175</v>
      </c>
      <c r="K13" t="s">
        <v>1176</v>
      </c>
    </row>
    <row r="14" spans="4:11" ht="15">
      <c r="D14">
        <v>2</v>
      </c>
      <c r="E14">
        <v>4</v>
      </c>
      <c r="H14">
        <v>2</v>
      </c>
      <c r="J14" t="s">
        <v>1177</v>
      </c>
      <c r="K14" t="s">
        <v>1178</v>
      </c>
    </row>
    <row r="15" spans="4:11" ht="15">
      <c r="D15">
        <v>3</v>
      </c>
      <c r="E15">
        <v>5</v>
      </c>
      <c r="H15">
        <v>3</v>
      </c>
      <c r="J15" t="s">
        <v>1179</v>
      </c>
      <c r="K15" t="s">
        <v>1180</v>
      </c>
    </row>
    <row r="16" spans="4:11" ht="15">
      <c r="D16">
        <v>4</v>
      </c>
      <c r="E16">
        <v>6</v>
      </c>
      <c r="H16">
        <v>4</v>
      </c>
      <c r="J16" t="s">
        <v>1181</v>
      </c>
      <c r="K16" t="s">
        <v>1182</v>
      </c>
    </row>
    <row r="17" spans="4:11" ht="15">
      <c r="D17">
        <v>5</v>
      </c>
      <c r="E17">
        <v>7</v>
      </c>
      <c r="H17">
        <v>5</v>
      </c>
      <c r="J17" t="s">
        <v>1183</v>
      </c>
      <c r="K17" t="s">
        <v>1184</v>
      </c>
    </row>
    <row r="18" spans="4:11" ht="15">
      <c r="D18">
        <v>6</v>
      </c>
      <c r="E18">
        <v>8</v>
      </c>
      <c r="H18">
        <v>6</v>
      </c>
      <c r="J18" t="s">
        <v>1185</v>
      </c>
      <c r="K18" t="s">
        <v>1186</v>
      </c>
    </row>
    <row r="19" spans="4:11" ht="15">
      <c r="D19">
        <v>7</v>
      </c>
      <c r="E19">
        <v>9</v>
      </c>
      <c r="H19">
        <v>7</v>
      </c>
      <c r="J19" t="s">
        <v>1187</v>
      </c>
      <c r="K19" t="s">
        <v>1188</v>
      </c>
    </row>
    <row r="20" spans="4:11" ht="15">
      <c r="D20">
        <v>8</v>
      </c>
      <c r="H20">
        <v>8</v>
      </c>
      <c r="J20" t="s">
        <v>1189</v>
      </c>
      <c r="K20" t="s">
        <v>1190</v>
      </c>
    </row>
    <row r="21" spans="4:11" ht="409.5">
      <c r="D21">
        <v>9</v>
      </c>
      <c r="H21">
        <v>9</v>
      </c>
      <c r="J21" t="s">
        <v>1191</v>
      </c>
      <c r="K21" s="13" t="s">
        <v>1192</v>
      </c>
    </row>
    <row r="22" spans="4:11" ht="409.5">
      <c r="D22">
        <v>10</v>
      </c>
      <c r="J22" t="s">
        <v>1193</v>
      </c>
      <c r="K22" s="13" t="s">
        <v>1194</v>
      </c>
    </row>
    <row r="23" spans="4:11" ht="409.5">
      <c r="D23">
        <v>11</v>
      </c>
      <c r="J23" t="s">
        <v>1195</v>
      </c>
      <c r="K23" s="13" t="s">
        <v>1196</v>
      </c>
    </row>
    <row r="24" spans="10:11" ht="409.5">
      <c r="J24" t="s">
        <v>1197</v>
      </c>
      <c r="K24" s="13" t="s">
        <v>1966</v>
      </c>
    </row>
    <row r="25" spans="10:11" ht="15">
      <c r="J25" t="s">
        <v>1198</v>
      </c>
      <c r="K25" t="b">
        <v>0</v>
      </c>
    </row>
    <row r="26" spans="10:11" ht="15">
      <c r="J26" t="s">
        <v>1964</v>
      </c>
      <c r="K26" t="s">
        <v>1965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1226</v>
      </c>
      <c r="B1" s="13" t="s">
        <v>1227</v>
      </c>
      <c r="C1" s="13" t="s">
        <v>1228</v>
      </c>
      <c r="D1" s="13" t="s">
        <v>1230</v>
      </c>
      <c r="E1" s="13" t="s">
        <v>1229</v>
      </c>
      <c r="F1" s="13" t="s">
        <v>1232</v>
      </c>
      <c r="G1" s="13" t="s">
        <v>1231</v>
      </c>
      <c r="H1" s="13" t="s">
        <v>1234</v>
      </c>
      <c r="I1" s="13" t="s">
        <v>1233</v>
      </c>
      <c r="J1" s="13" t="s">
        <v>1236</v>
      </c>
      <c r="K1" s="13" t="s">
        <v>1235</v>
      </c>
      <c r="L1" s="13" t="s">
        <v>1238</v>
      </c>
      <c r="M1" s="13" t="s">
        <v>1237</v>
      </c>
      <c r="N1" s="13" t="s">
        <v>1240</v>
      </c>
      <c r="O1" s="13" t="s">
        <v>1239</v>
      </c>
      <c r="P1" s="13" t="s">
        <v>1242</v>
      </c>
      <c r="Q1" s="13" t="s">
        <v>1241</v>
      </c>
      <c r="R1" s="13" t="s">
        <v>1244</v>
      </c>
      <c r="S1" s="78" t="s">
        <v>1243</v>
      </c>
      <c r="T1" s="78" t="s">
        <v>1246</v>
      </c>
      <c r="U1" s="13" t="s">
        <v>1245</v>
      </c>
      <c r="V1" s="13" t="s">
        <v>1247</v>
      </c>
    </row>
    <row r="2" spans="1:22" ht="15">
      <c r="A2" s="83" t="s">
        <v>375</v>
      </c>
      <c r="B2" s="78">
        <v>3</v>
      </c>
      <c r="C2" s="83" t="s">
        <v>368</v>
      </c>
      <c r="D2" s="78">
        <v>3</v>
      </c>
      <c r="E2" s="83" t="s">
        <v>436</v>
      </c>
      <c r="F2" s="78">
        <v>1</v>
      </c>
      <c r="G2" s="83" t="s">
        <v>371</v>
      </c>
      <c r="H2" s="78">
        <v>1</v>
      </c>
      <c r="I2" s="83" t="s">
        <v>375</v>
      </c>
      <c r="J2" s="78">
        <v>3</v>
      </c>
      <c r="K2" s="83" t="s">
        <v>381</v>
      </c>
      <c r="L2" s="78">
        <v>1</v>
      </c>
      <c r="M2" s="83" t="s">
        <v>366</v>
      </c>
      <c r="N2" s="78">
        <v>1</v>
      </c>
      <c r="O2" s="83" t="s">
        <v>384</v>
      </c>
      <c r="P2" s="78">
        <v>1</v>
      </c>
      <c r="Q2" s="83" t="s">
        <v>376</v>
      </c>
      <c r="R2" s="78">
        <v>3</v>
      </c>
      <c r="S2" s="78"/>
      <c r="T2" s="78"/>
      <c r="U2" s="83" t="s">
        <v>383</v>
      </c>
      <c r="V2" s="78">
        <v>1</v>
      </c>
    </row>
    <row r="3" spans="1:22" ht="15">
      <c r="A3" s="83" t="s">
        <v>376</v>
      </c>
      <c r="B3" s="78">
        <v>3</v>
      </c>
      <c r="C3" s="83" t="s">
        <v>369</v>
      </c>
      <c r="D3" s="78">
        <v>2</v>
      </c>
      <c r="E3" s="83" t="s">
        <v>437</v>
      </c>
      <c r="F3" s="78">
        <v>1</v>
      </c>
      <c r="G3" s="78"/>
      <c r="H3" s="78"/>
      <c r="I3" s="83" t="s">
        <v>374</v>
      </c>
      <c r="J3" s="78">
        <v>2</v>
      </c>
      <c r="K3" s="83" t="s">
        <v>379</v>
      </c>
      <c r="L3" s="78">
        <v>1</v>
      </c>
      <c r="M3" s="83" t="s">
        <v>367</v>
      </c>
      <c r="N3" s="78">
        <v>1</v>
      </c>
      <c r="O3" s="83" t="s">
        <v>385</v>
      </c>
      <c r="P3" s="78">
        <v>1</v>
      </c>
      <c r="Q3" s="78"/>
      <c r="R3" s="78"/>
      <c r="S3" s="78"/>
      <c r="T3" s="78"/>
      <c r="U3" s="78"/>
      <c r="V3" s="78"/>
    </row>
    <row r="4" spans="1:22" ht="15">
      <c r="A4" s="83" t="s">
        <v>368</v>
      </c>
      <c r="B4" s="78">
        <v>3</v>
      </c>
      <c r="C4" s="83" t="s">
        <v>378</v>
      </c>
      <c r="D4" s="78">
        <v>2</v>
      </c>
      <c r="E4" s="83" t="s">
        <v>438</v>
      </c>
      <c r="F4" s="78">
        <v>1</v>
      </c>
      <c r="G4" s="78"/>
      <c r="H4" s="78"/>
      <c r="I4" s="83" t="s">
        <v>372</v>
      </c>
      <c r="J4" s="78">
        <v>1</v>
      </c>
      <c r="K4" s="83" t="s">
        <v>380</v>
      </c>
      <c r="L4" s="78">
        <v>1</v>
      </c>
      <c r="M4" s="83" t="s">
        <v>377</v>
      </c>
      <c r="N4" s="78">
        <v>1</v>
      </c>
      <c r="O4" s="78"/>
      <c r="P4" s="78"/>
      <c r="Q4" s="78"/>
      <c r="R4" s="78"/>
      <c r="S4" s="78"/>
      <c r="T4" s="78"/>
      <c r="U4" s="78"/>
      <c r="V4" s="78"/>
    </row>
    <row r="5" spans="1:22" ht="15">
      <c r="A5" s="83" t="s">
        <v>386</v>
      </c>
      <c r="B5" s="78">
        <v>2</v>
      </c>
      <c r="C5" s="83" t="s">
        <v>386</v>
      </c>
      <c r="D5" s="78">
        <v>2</v>
      </c>
      <c r="E5" s="78"/>
      <c r="F5" s="78"/>
      <c r="G5" s="78"/>
      <c r="H5" s="78"/>
      <c r="I5" s="83" t="s">
        <v>373</v>
      </c>
      <c r="J5" s="78">
        <v>1</v>
      </c>
      <c r="K5" s="78"/>
      <c r="L5" s="78"/>
      <c r="M5" s="83" t="s">
        <v>382</v>
      </c>
      <c r="N5" s="78">
        <v>1</v>
      </c>
      <c r="O5" s="78"/>
      <c r="P5" s="78"/>
      <c r="Q5" s="78"/>
      <c r="R5" s="78"/>
      <c r="S5" s="78"/>
      <c r="T5" s="78"/>
      <c r="U5" s="78"/>
      <c r="V5" s="78"/>
    </row>
    <row r="6" spans="1:22" ht="15">
      <c r="A6" s="83" t="s">
        <v>374</v>
      </c>
      <c r="B6" s="78">
        <v>2</v>
      </c>
      <c r="C6" s="83" t="s">
        <v>395</v>
      </c>
      <c r="D6" s="78">
        <v>1</v>
      </c>
      <c r="E6" s="78"/>
      <c r="F6" s="78"/>
      <c r="G6" s="78"/>
      <c r="H6" s="78"/>
      <c r="I6" s="78"/>
      <c r="J6" s="78"/>
      <c r="K6" s="78"/>
      <c r="L6" s="78"/>
      <c r="M6" s="78"/>
      <c r="N6" s="78"/>
      <c r="O6" s="78"/>
      <c r="P6" s="78"/>
      <c r="Q6" s="78"/>
      <c r="R6" s="78"/>
      <c r="S6" s="78"/>
      <c r="T6" s="78"/>
      <c r="U6" s="78"/>
      <c r="V6" s="78"/>
    </row>
    <row r="7" spans="1:22" ht="15">
      <c r="A7" s="83" t="s">
        <v>378</v>
      </c>
      <c r="B7" s="78">
        <v>2</v>
      </c>
      <c r="C7" s="83" t="s">
        <v>396</v>
      </c>
      <c r="D7" s="78">
        <v>1</v>
      </c>
      <c r="E7" s="78"/>
      <c r="F7" s="78"/>
      <c r="G7" s="78"/>
      <c r="H7" s="78"/>
      <c r="I7" s="78"/>
      <c r="J7" s="78"/>
      <c r="K7" s="78"/>
      <c r="L7" s="78"/>
      <c r="M7" s="78"/>
      <c r="N7" s="78"/>
      <c r="O7" s="78"/>
      <c r="P7" s="78"/>
      <c r="Q7" s="78"/>
      <c r="R7" s="78"/>
      <c r="S7" s="78"/>
      <c r="T7" s="78"/>
      <c r="U7" s="78"/>
      <c r="V7" s="78"/>
    </row>
    <row r="8" spans="1:22" ht="15">
      <c r="A8" s="83" t="s">
        <v>370</v>
      </c>
      <c r="B8" s="78">
        <v>2</v>
      </c>
      <c r="C8" s="83" t="s">
        <v>397</v>
      </c>
      <c r="D8" s="78">
        <v>1</v>
      </c>
      <c r="E8" s="78"/>
      <c r="F8" s="78"/>
      <c r="G8" s="78"/>
      <c r="H8" s="78"/>
      <c r="I8" s="78"/>
      <c r="J8" s="78"/>
      <c r="K8" s="78"/>
      <c r="L8" s="78"/>
      <c r="M8" s="78"/>
      <c r="N8" s="78"/>
      <c r="O8" s="78"/>
      <c r="P8" s="78"/>
      <c r="Q8" s="78"/>
      <c r="R8" s="78"/>
      <c r="S8" s="78"/>
      <c r="T8" s="78"/>
      <c r="U8" s="78"/>
      <c r="V8" s="78"/>
    </row>
    <row r="9" spans="1:22" ht="15">
      <c r="A9" s="83" t="s">
        <v>369</v>
      </c>
      <c r="B9" s="78">
        <v>2</v>
      </c>
      <c r="C9" s="83" t="s">
        <v>398</v>
      </c>
      <c r="D9" s="78">
        <v>1</v>
      </c>
      <c r="E9" s="78"/>
      <c r="F9" s="78"/>
      <c r="G9" s="78"/>
      <c r="H9" s="78"/>
      <c r="I9" s="78"/>
      <c r="J9" s="78"/>
      <c r="K9" s="78"/>
      <c r="L9" s="78"/>
      <c r="M9" s="78"/>
      <c r="N9" s="78"/>
      <c r="O9" s="78"/>
      <c r="P9" s="78"/>
      <c r="Q9" s="78"/>
      <c r="R9" s="78"/>
      <c r="S9" s="78"/>
      <c r="T9" s="78"/>
      <c r="U9" s="78"/>
      <c r="V9" s="78"/>
    </row>
    <row r="10" spans="1:22" ht="15">
      <c r="A10" s="83" t="s">
        <v>395</v>
      </c>
      <c r="B10" s="78">
        <v>1</v>
      </c>
      <c r="C10" s="83" t="s">
        <v>399</v>
      </c>
      <c r="D10" s="78">
        <v>1</v>
      </c>
      <c r="E10" s="78"/>
      <c r="F10" s="78"/>
      <c r="G10" s="78"/>
      <c r="H10" s="78"/>
      <c r="I10" s="78"/>
      <c r="J10" s="78"/>
      <c r="K10" s="78"/>
      <c r="L10" s="78"/>
      <c r="M10" s="78"/>
      <c r="N10" s="78"/>
      <c r="O10" s="78"/>
      <c r="P10" s="78"/>
      <c r="Q10" s="78"/>
      <c r="R10" s="78"/>
      <c r="S10" s="78"/>
      <c r="T10" s="78"/>
      <c r="U10" s="78"/>
      <c r="V10" s="78"/>
    </row>
    <row r="11" spans="1:22" ht="15">
      <c r="A11" s="83" t="s">
        <v>394</v>
      </c>
      <c r="B11" s="78">
        <v>1</v>
      </c>
      <c r="C11" s="83" t="s">
        <v>400</v>
      </c>
      <c r="D11" s="78">
        <v>1</v>
      </c>
      <c r="E11" s="78"/>
      <c r="F11" s="78"/>
      <c r="G11" s="78"/>
      <c r="H11" s="78"/>
      <c r="I11" s="78"/>
      <c r="J11" s="78"/>
      <c r="K11" s="78"/>
      <c r="L11" s="78"/>
      <c r="M11" s="78"/>
      <c r="N11" s="78"/>
      <c r="O11" s="78"/>
      <c r="P11" s="78"/>
      <c r="Q11" s="78"/>
      <c r="R11" s="78"/>
      <c r="S11" s="78"/>
      <c r="T11" s="78"/>
      <c r="U11" s="78"/>
      <c r="V11" s="78"/>
    </row>
    <row r="14" spans="1:22" ht="15" customHeight="1">
      <c r="A14" s="13" t="s">
        <v>1255</v>
      </c>
      <c r="B14" s="13" t="s">
        <v>1227</v>
      </c>
      <c r="C14" s="13" t="s">
        <v>1256</v>
      </c>
      <c r="D14" s="13" t="s">
        <v>1230</v>
      </c>
      <c r="E14" s="13" t="s">
        <v>1257</v>
      </c>
      <c r="F14" s="13" t="s">
        <v>1232</v>
      </c>
      <c r="G14" s="13" t="s">
        <v>1258</v>
      </c>
      <c r="H14" s="13" t="s">
        <v>1234</v>
      </c>
      <c r="I14" s="13" t="s">
        <v>1259</v>
      </c>
      <c r="J14" s="13" t="s">
        <v>1236</v>
      </c>
      <c r="K14" s="13" t="s">
        <v>1260</v>
      </c>
      <c r="L14" s="13" t="s">
        <v>1238</v>
      </c>
      <c r="M14" s="13" t="s">
        <v>1261</v>
      </c>
      <c r="N14" s="13" t="s">
        <v>1240</v>
      </c>
      <c r="O14" s="13" t="s">
        <v>1262</v>
      </c>
      <c r="P14" s="13" t="s">
        <v>1242</v>
      </c>
      <c r="Q14" s="13" t="s">
        <v>1263</v>
      </c>
      <c r="R14" s="13" t="s">
        <v>1244</v>
      </c>
      <c r="S14" s="78" t="s">
        <v>1264</v>
      </c>
      <c r="T14" s="78" t="s">
        <v>1246</v>
      </c>
      <c r="U14" s="13" t="s">
        <v>1265</v>
      </c>
      <c r="V14" s="13" t="s">
        <v>1247</v>
      </c>
    </row>
    <row r="15" spans="1:22" ht="15">
      <c r="A15" s="78" t="s">
        <v>441</v>
      </c>
      <c r="B15" s="78">
        <v>58</v>
      </c>
      <c r="C15" s="78" t="s">
        <v>441</v>
      </c>
      <c r="D15" s="78">
        <v>58</v>
      </c>
      <c r="E15" s="78" t="s">
        <v>452</v>
      </c>
      <c r="F15" s="78">
        <v>3</v>
      </c>
      <c r="G15" s="78" t="s">
        <v>443</v>
      </c>
      <c r="H15" s="78">
        <v>1</v>
      </c>
      <c r="I15" s="78" t="s">
        <v>446</v>
      </c>
      <c r="J15" s="78">
        <v>5</v>
      </c>
      <c r="K15" s="78" t="s">
        <v>449</v>
      </c>
      <c r="L15" s="78">
        <v>3</v>
      </c>
      <c r="M15" s="78" t="s">
        <v>439</v>
      </c>
      <c r="N15" s="78">
        <v>1</v>
      </c>
      <c r="O15" s="78" t="s">
        <v>451</v>
      </c>
      <c r="P15" s="78">
        <v>2</v>
      </c>
      <c r="Q15" s="78" t="s">
        <v>447</v>
      </c>
      <c r="R15" s="78">
        <v>3</v>
      </c>
      <c r="S15" s="78"/>
      <c r="T15" s="78"/>
      <c r="U15" s="78" t="s">
        <v>450</v>
      </c>
      <c r="V15" s="78">
        <v>1</v>
      </c>
    </row>
    <row r="16" spans="1:22" ht="15">
      <c r="A16" s="78" t="s">
        <v>446</v>
      </c>
      <c r="B16" s="78">
        <v>6</v>
      </c>
      <c r="C16" s="78"/>
      <c r="D16" s="78"/>
      <c r="E16" s="78"/>
      <c r="F16" s="78"/>
      <c r="G16" s="78"/>
      <c r="H16" s="78"/>
      <c r="I16" s="78" t="s">
        <v>444</v>
      </c>
      <c r="J16" s="78">
        <v>1</v>
      </c>
      <c r="K16" s="78"/>
      <c r="L16" s="78"/>
      <c r="M16" s="78" t="s">
        <v>440</v>
      </c>
      <c r="N16" s="78">
        <v>1</v>
      </c>
      <c r="O16" s="78"/>
      <c r="P16" s="78"/>
      <c r="Q16" s="78"/>
      <c r="R16" s="78"/>
      <c r="S16" s="78"/>
      <c r="T16" s="78"/>
      <c r="U16" s="78"/>
      <c r="V16" s="78"/>
    </row>
    <row r="17" spans="1:22" ht="15">
      <c r="A17" s="78" t="s">
        <v>452</v>
      </c>
      <c r="B17" s="78">
        <v>3</v>
      </c>
      <c r="C17" s="78"/>
      <c r="D17" s="78"/>
      <c r="E17" s="78"/>
      <c r="F17" s="78"/>
      <c r="G17" s="78"/>
      <c r="H17" s="78"/>
      <c r="I17" s="78" t="s">
        <v>445</v>
      </c>
      <c r="J17" s="78">
        <v>1</v>
      </c>
      <c r="K17" s="78"/>
      <c r="L17" s="78"/>
      <c r="M17" s="78" t="s">
        <v>448</v>
      </c>
      <c r="N17" s="78">
        <v>1</v>
      </c>
      <c r="O17" s="78"/>
      <c r="P17" s="78"/>
      <c r="Q17" s="78"/>
      <c r="R17" s="78"/>
      <c r="S17" s="78"/>
      <c r="T17" s="78"/>
      <c r="U17" s="78"/>
      <c r="V17" s="78"/>
    </row>
    <row r="18" spans="1:22" ht="15">
      <c r="A18" s="78" t="s">
        <v>447</v>
      </c>
      <c r="B18" s="78">
        <v>3</v>
      </c>
      <c r="C18" s="78"/>
      <c r="D18" s="78"/>
      <c r="E18" s="78"/>
      <c r="F18" s="78"/>
      <c r="G18" s="78"/>
      <c r="H18" s="78"/>
      <c r="I18" s="78"/>
      <c r="J18" s="78"/>
      <c r="K18" s="78"/>
      <c r="L18" s="78"/>
      <c r="M18" s="78" t="s">
        <v>446</v>
      </c>
      <c r="N18" s="78">
        <v>1</v>
      </c>
      <c r="O18" s="78"/>
      <c r="P18" s="78"/>
      <c r="Q18" s="78"/>
      <c r="R18" s="78"/>
      <c r="S18" s="78"/>
      <c r="T18" s="78"/>
      <c r="U18" s="78"/>
      <c r="V18" s="78"/>
    </row>
    <row r="19" spans="1:22" ht="15">
      <c r="A19" s="78" t="s">
        <v>449</v>
      </c>
      <c r="B19" s="78">
        <v>3</v>
      </c>
      <c r="C19" s="78"/>
      <c r="D19" s="78"/>
      <c r="E19" s="78"/>
      <c r="F19" s="78"/>
      <c r="G19" s="78"/>
      <c r="H19" s="78"/>
      <c r="I19" s="78"/>
      <c r="J19" s="78"/>
      <c r="K19" s="78"/>
      <c r="L19" s="78"/>
      <c r="M19" s="78"/>
      <c r="N19" s="78"/>
      <c r="O19" s="78"/>
      <c r="P19" s="78"/>
      <c r="Q19" s="78"/>
      <c r="R19" s="78"/>
      <c r="S19" s="78"/>
      <c r="T19" s="78"/>
      <c r="U19" s="78"/>
      <c r="V19" s="78"/>
    </row>
    <row r="20" spans="1:22" ht="15">
      <c r="A20" s="78" t="s">
        <v>451</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442</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450</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448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445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1269</v>
      </c>
      <c r="B27" s="13" t="s">
        <v>1227</v>
      </c>
      <c r="C27" s="13" t="s">
        <v>1278</v>
      </c>
      <c r="D27" s="13" t="s">
        <v>1230</v>
      </c>
      <c r="E27" s="13" t="s">
        <v>1284</v>
      </c>
      <c r="F27" s="13" t="s">
        <v>1232</v>
      </c>
      <c r="G27" s="13" t="s">
        <v>1291</v>
      </c>
      <c r="H27" s="13" t="s">
        <v>1234</v>
      </c>
      <c r="I27" s="13" t="s">
        <v>1292</v>
      </c>
      <c r="J27" s="13" t="s">
        <v>1236</v>
      </c>
      <c r="K27" s="13" t="s">
        <v>1296</v>
      </c>
      <c r="L27" s="13" t="s">
        <v>1238</v>
      </c>
      <c r="M27" s="13" t="s">
        <v>1305</v>
      </c>
      <c r="N27" s="13" t="s">
        <v>1240</v>
      </c>
      <c r="O27" s="13" t="s">
        <v>1309</v>
      </c>
      <c r="P27" s="13" t="s">
        <v>1242</v>
      </c>
      <c r="Q27" s="13" t="s">
        <v>1311</v>
      </c>
      <c r="R27" s="13" t="s">
        <v>1244</v>
      </c>
      <c r="S27" s="13" t="s">
        <v>1312</v>
      </c>
      <c r="T27" s="13" t="s">
        <v>1246</v>
      </c>
      <c r="U27" s="13" t="s">
        <v>1317</v>
      </c>
      <c r="V27" s="13" t="s">
        <v>1247</v>
      </c>
    </row>
    <row r="28" spans="1:22" ht="15">
      <c r="A28" s="78" t="s">
        <v>467</v>
      </c>
      <c r="B28" s="78">
        <v>89</v>
      </c>
      <c r="C28" s="78" t="s">
        <v>467</v>
      </c>
      <c r="D28" s="78">
        <v>58</v>
      </c>
      <c r="E28" s="78" t="s">
        <v>1272</v>
      </c>
      <c r="F28" s="78">
        <v>6</v>
      </c>
      <c r="G28" s="78" t="s">
        <v>458</v>
      </c>
      <c r="H28" s="78">
        <v>4</v>
      </c>
      <c r="I28" s="78" t="s">
        <v>467</v>
      </c>
      <c r="J28" s="78">
        <v>8</v>
      </c>
      <c r="K28" s="78" t="s">
        <v>467</v>
      </c>
      <c r="L28" s="78">
        <v>3</v>
      </c>
      <c r="M28" s="78" t="s">
        <v>467</v>
      </c>
      <c r="N28" s="78">
        <v>4</v>
      </c>
      <c r="O28" s="78" t="s">
        <v>467</v>
      </c>
      <c r="P28" s="78">
        <v>2</v>
      </c>
      <c r="Q28" s="78" t="s">
        <v>1277</v>
      </c>
      <c r="R28" s="78">
        <v>3</v>
      </c>
      <c r="S28" s="78" t="s">
        <v>1313</v>
      </c>
      <c r="T28" s="78">
        <v>1</v>
      </c>
      <c r="U28" s="78" t="s">
        <v>467</v>
      </c>
      <c r="V28" s="78">
        <v>1</v>
      </c>
    </row>
    <row r="29" spans="1:22" ht="15">
      <c r="A29" s="78" t="s">
        <v>1270</v>
      </c>
      <c r="B29" s="78">
        <v>7</v>
      </c>
      <c r="C29" s="78" t="s">
        <v>1271</v>
      </c>
      <c r="D29" s="78">
        <v>6</v>
      </c>
      <c r="E29" s="78" t="s">
        <v>467</v>
      </c>
      <c r="F29" s="78">
        <v>6</v>
      </c>
      <c r="G29" s="78" t="s">
        <v>467</v>
      </c>
      <c r="H29" s="78">
        <v>1</v>
      </c>
      <c r="I29" s="78" t="s">
        <v>1270</v>
      </c>
      <c r="J29" s="78">
        <v>7</v>
      </c>
      <c r="K29" s="78" t="s">
        <v>1297</v>
      </c>
      <c r="L29" s="78">
        <v>2</v>
      </c>
      <c r="M29" s="78" t="s">
        <v>1306</v>
      </c>
      <c r="N29" s="78">
        <v>1</v>
      </c>
      <c r="O29" s="78" t="s">
        <v>466</v>
      </c>
      <c r="P29" s="78">
        <v>2</v>
      </c>
      <c r="Q29" s="78" t="s">
        <v>467</v>
      </c>
      <c r="R29" s="78">
        <v>3</v>
      </c>
      <c r="S29" s="78" t="s">
        <v>1314</v>
      </c>
      <c r="T29" s="78">
        <v>1</v>
      </c>
      <c r="U29" s="78" t="s">
        <v>1318</v>
      </c>
      <c r="V29" s="78">
        <v>1</v>
      </c>
    </row>
    <row r="30" spans="1:22" ht="15">
      <c r="A30" s="78" t="s">
        <v>1271</v>
      </c>
      <c r="B30" s="78">
        <v>6</v>
      </c>
      <c r="C30" s="78" t="s">
        <v>1273</v>
      </c>
      <c r="D30" s="78">
        <v>5</v>
      </c>
      <c r="E30" s="78" t="s">
        <v>1285</v>
      </c>
      <c r="F30" s="78">
        <v>1</v>
      </c>
      <c r="G30" s="78"/>
      <c r="H30" s="78"/>
      <c r="I30" s="78" t="s">
        <v>1293</v>
      </c>
      <c r="J30" s="78">
        <v>2</v>
      </c>
      <c r="K30" s="78" t="s">
        <v>1298</v>
      </c>
      <c r="L30" s="78">
        <v>2</v>
      </c>
      <c r="M30" s="78" t="s">
        <v>1307</v>
      </c>
      <c r="N30" s="78">
        <v>1</v>
      </c>
      <c r="O30" s="78" t="s">
        <v>1310</v>
      </c>
      <c r="P30" s="78">
        <v>1</v>
      </c>
      <c r="Q30" s="78"/>
      <c r="R30" s="78"/>
      <c r="S30" s="78" t="s">
        <v>1315</v>
      </c>
      <c r="T30" s="78">
        <v>1</v>
      </c>
      <c r="U30" s="78" t="s">
        <v>1319</v>
      </c>
      <c r="V30" s="78">
        <v>1</v>
      </c>
    </row>
    <row r="31" spans="1:22" ht="15">
      <c r="A31" s="78" t="s">
        <v>1272</v>
      </c>
      <c r="B31" s="78">
        <v>6</v>
      </c>
      <c r="C31" s="78" t="s">
        <v>1274</v>
      </c>
      <c r="D31" s="78">
        <v>3</v>
      </c>
      <c r="E31" s="78" t="s">
        <v>1286</v>
      </c>
      <c r="F31" s="78">
        <v>1</v>
      </c>
      <c r="G31" s="78"/>
      <c r="H31" s="78"/>
      <c r="I31" s="78" t="s">
        <v>1294</v>
      </c>
      <c r="J31" s="78">
        <v>2</v>
      </c>
      <c r="K31" s="78" t="s">
        <v>1299</v>
      </c>
      <c r="L31" s="78">
        <v>1</v>
      </c>
      <c r="M31" s="78" t="s">
        <v>1300</v>
      </c>
      <c r="N31" s="78">
        <v>1</v>
      </c>
      <c r="O31" s="78"/>
      <c r="P31" s="78"/>
      <c r="Q31" s="78"/>
      <c r="R31" s="78"/>
      <c r="S31" s="78" t="s">
        <v>1316</v>
      </c>
      <c r="T31" s="78">
        <v>1</v>
      </c>
      <c r="U31" s="78" t="s">
        <v>1275</v>
      </c>
      <c r="V31" s="78">
        <v>1</v>
      </c>
    </row>
    <row r="32" spans="1:22" ht="15">
      <c r="A32" s="78" t="s">
        <v>1273</v>
      </c>
      <c r="B32" s="78">
        <v>5</v>
      </c>
      <c r="C32" s="78" t="s">
        <v>1276</v>
      </c>
      <c r="D32" s="78">
        <v>2</v>
      </c>
      <c r="E32" s="78" t="s">
        <v>1276</v>
      </c>
      <c r="F32" s="78">
        <v>1</v>
      </c>
      <c r="G32" s="78"/>
      <c r="H32" s="78"/>
      <c r="I32" s="78" t="s">
        <v>1275</v>
      </c>
      <c r="J32" s="78">
        <v>2</v>
      </c>
      <c r="K32" s="78" t="s">
        <v>1300</v>
      </c>
      <c r="L32" s="78">
        <v>1</v>
      </c>
      <c r="M32" s="78" t="s">
        <v>1301</v>
      </c>
      <c r="N32" s="78">
        <v>1</v>
      </c>
      <c r="O32" s="78"/>
      <c r="P32" s="78"/>
      <c r="Q32" s="78"/>
      <c r="R32" s="78"/>
      <c r="S32" s="78" t="s">
        <v>467</v>
      </c>
      <c r="T32" s="78">
        <v>1</v>
      </c>
      <c r="U32" s="78"/>
      <c r="V32" s="78"/>
    </row>
    <row r="33" spans="1:22" ht="15">
      <c r="A33" s="78" t="s">
        <v>458</v>
      </c>
      <c r="B33" s="78">
        <v>4</v>
      </c>
      <c r="C33" s="78" t="s">
        <v>1279</v>
      </c>
      <c r="D33" s="78">
        <v>2</v>
      </c>
      <c r="E33" s="78" t="s">
        <v>1287</v>
      </c>
      <c r="F33" s="78">
        <v>1</v>
      </c>
      <c r="G33" s="78"/>
      <c r="H33" s="78"/>
      <c r="I33" s="78" t="s">
        <v>1295</v>
      </c>
      <c r="J33" s="78">
        <v>1</v>
      </c>
      <c r="K33" s="78" t="s">
        <v>1301</v>
      </c>
      <c r="L33" s="78">
        <v>1</v>
      </c>
      <c r="M33" s="78" t="s">
        <v>1302</v>
      </c>
      <c r="N33" s="78">
        <v>1</v>
      </c>
      <c r="O33" s="78"/>
      <c r="P33" s="78"/>
      <c r="Q33" s="78"/>
      <c r="R33" s="78"/>
      <c r="S33" s="78"/>
      <c r="T33" s="78"/>
      <c r="U33" s="78"/>
      <c r="V33" s="78"/>
    </row>
    <row r="34" spans="1:22" ht="15">
      <c r="A34" s="78" t="s">
        <v>1274</v>
      </c>
      <c r="B34" s="78">
        <v>3</v>
      </c>
      <c r="C34" s="78" t="s">
        <v>1280</v>
      </c>
      <c r="D34" s="78">
        <v>2</v>
      </c>
      <c r="E34" s="78" t="s">
        <v>1288</v>
      </c>
      <c r="F34" s="78">
        <v>1</v>
      </c>
      <c r="G34" s="78"/>
      <c r="H34" s="78"/>
      <c r="I34" s="78"/>
      <c r="J34" s="78"/>
      <c r="K34" s="78" t="s">
        <v>1302</v>
      </c>
      <c r="L34" s="78">
        <v>1</v>
      </c>
      <c r="M34" s="78" t="s">
        <v>1303</v>
      </c>
      <c r="N34" s="78">
        <v>1</v>
      </c>
      <c r="O34" s="78"/>
      <c r="P34" s="78"/>
      <c r="Q34" s="78"/>
      <c r="R34" s="78"/>
      <c r="S34" s="78"/>
      <c r="T34" s="78"/>
      <c r="U34" s="78"/>
      <c r="V34" s="78"/>
    </row>
    <row r="35" spans="1:22" ht="15">
      <c r="A35" s="78" t="s">
        <v>1275</v>
      </c>
      <c r="B35" s="78">
        <v>3</v>
      </c>
      <c r="C35" s="78" t="s">
        <v>1281</v>
      </c>
      <c r="D35" s="78">
        <v>1</v>
      </c>
      <c r="E35" s="78" t="s">
        <v>1289</v>
      </c>
      <c r="F35" s="78">
        <v>1</v>
      </c>
      <c r="G35" s="78"/>
      <c r="H35" s="78"/>
      <c r="I35" s="78"/>
      <c r="J35" s="78"/>
      <c r="K35" s="78" t="s">
        <v>1303</v>
      </c>
      <c r="L35" s="78">
        <v>1</v>
      </c>
      <c r="M35" s="78" t="s">
        <v>1304</v>
      </c>
      <c r="N35" s="78">
        <v>1</v>
      </c>
      <c r="O35" s="78"/>
      <c r="P35" s="78"/>
      <c r="Q35" s="78"/>
      <c r="R35" s="78"/>
      <c r="S35" s="78"/>
      <c r="T35" s="78"/>
      <c r="U35" s="78"/>
      <c r="V35" s="78"/>
    </row>
    <row r="36" spans="1:22" ht="15">
      <c r="A36" s="78" t="s">
        <v>1276</v>
      </c>
      <c r="B36" s="78">
        <v>3</v>
      </c>
      <c r="C36" s="78" t="s">
        <v>1282</v>
      </c>
      <c r="D36" s="78">
        <v>1</v>
      </c>
      <c r="E36" s="78" t="s">
        <v>1290</v>
      </c>
      <c r="F36" s="78">
        <v>1</v>
      </c>
      <c r="G36" s="78"/>
      <c r="H36" s="78"/>
      <c r="I36" s="78"/>
      <c r="J36" s="78"/>
      <c r="K36" s="78" t="s">
        <v>1304</v>
      </c>
      <c r="L36" s="78">
        <v>1</v>
      </c>
      <c r="M36" s="78" t="s">
        <v>254</v>
      </c>
      <c r="N36" s="78">
        <v>1</v>
      </c>
      <c r="O36" s="78"/>
      <c r="P36" s="78"/>
      <c r="Q36" s="78"/>
      <c r="R36" s="78"/>
      <c r="S36" s="78"/>
      <c r="T36" s="78"/>
      <c r="U36" s="78"/>
      <c r="V36" s="78"/>
    </row>
    <row r="37" spans="1:22" ht="15">
      <c r="A37" s="78" t="s">
        <v>1277</v>
      </c>
      <c r="B37" s="78">
        <v>3</v>
      </c>
      <c r="C37" s="78" t="s">
        <v>1283</v>
      </c>
      <c r="D37" s="78">
        <v>1</v>
      </c>
      <c r="E37" s="78"/>
      <c r="F37" s="78"/>
      <c r="G37" s="78"/>
      <c r="H37" s="78"/>
      <c r="I37" s="78"/>
      <c r="J37" s="78"/>
      <c r="K37" s="78"/>
      <c r="L37" s="78"/>
      <c r="M37" s="78" t="s">
        <v>1308</v>
      </c>
      <c r="N37" s="78">
        <v>1</v>
      </c>
      <c r="O37" s="78"/>
      <c r="P37" s="78"/>
      <c r="Q37" s="78"/>
      <c r="R37" s="78"/>
      <c r="S37" s="78"/>
      <c r="T37" s="78"/>
      <c r="U37" s="78"/>
      <c r="V37" s="78"/>
    </row>
    <row r="40" spans="1:22" ht="15" customHeight="1">
      <c r="A40" s="13" t="s">
        <v>1327</v>
      </c>
      <c r="B40" s="13" t="s">
        <v>1227</v>
      </c>
      <c r="C40" s="13" t="s">
        <v>1337</v>
      </c>
      <c r="D40" s="13" t="s">
        <v>1230</v>
      </c>
      <c r="E40" s="13" t="s">
        <v>1341</v>
      </c>
      <c r="F40" s="13" t="s">
        <v>1232</v>
      </c>
      <c r="G40" s="13" t="s">
        <v>1349</v>
      </c>
      <c r="H40" s="13" t="s">
        <v>1234</v>
      </c>
      <c r="I40" s="13" t="s">
        <v>1358</v>
      </c>
      <c r="J40" s="13" t="s">
        <v>1236</v>
      </c>
      <c r="K40" s="13" t="s">
        <v>1366</v>
      </c>
      <c r="L40" s="13" t="s">
        <v>1238</v>
      </c>
      <c r="M40" s="13" t="s">
        <v>1376</v>
      </c>
      <c r="N40" s="13" t="s">
        <v>1240</v>
      </c>
      <c r="O40" s="13" t="s">
        <v>1379</v>
      </c>
      <c r="P40" s="13" t="s">
        <v>1242</v>
      </c>
      <c r="Q40" s="13" t="s">
        <v>1387</v>
      </c>
      <c r="R40" s="13" t="s">
        <v>1244</v>
      </c>
      <c r="S40" s="13" t="s">
        <v>1398</v>
      </c>
      <c r="T40" s="13" t="s">
        <v>1246</v>
      </c>
      <c r="U40" s="13" t="s">
        <v>1407</v>
      </c>
      <c r="V40" s="13" t="s">
        <v>1247</v>
      </c>
    </row>
    <row r="41" spans="1:22" ht="15">
      <c r="A41" s="85" t="s">
        <v>1328</v>
      </c>
      <c r="B41" s="85">
        <v>77</v>
      </c>
      <c r="C41" s="85" t="s">
        <v>1333</v>
      </c>
      <c r="D41" s="85">
        <v>58</v>
      </c>
      <c r="E41" s="85" t="s">
        <v>250</v>
      </c>
      <c r="F41" s="85">
        <v>7</v>
      </c>
      <c r="G41" s="85" t="s">
        <v>1350</v>
      </c>
      <c r="H41" s="85">
        <v>4</v>
      </c>
      <c r="I41" s="85" t="s">
        <v>1333</v>
      </c>
      <c r="J41" s="85">
        <v>8</v>
      </c>
      <c r="K41" s="85" t="s">
        <v>1367</v>
      </c>
      <c r="L41" s="85">
        <v>5</v>
      </c>
      <c r="M41" s="85" t="s">
        <v>1333</v>
      </c>
      <c r="N41" s="85">
        <v>4</v>
      </c>
      <c r="O41" s="85" t="s">
        <v>1302</v>
      </c>
      <c r="P41" s="85">
        <v>3</v>
      </c>
      <c r="Q41" s="85" t="s">
        <v>1388</v>
      </c>
      <c r="R41" s="85">
        <v>3</v>
      </c>
      <c r="S41" s="85" t="s">
        <v>1399</v>
      </c>
      <c r="T41" s="85">
        <v>2</v>
      </c>
      <c r="U41" s="85" t="s">
        <v>1408</v>
      </c>
      <c r="V41" s="85">
        <v>4</v>
      </c>
    </row>
    <row r="42" spans="1:22" ht="15">
      <c r="A42" s="85" t="s">
        <v>1329</v>
      </c>
      <c r="B42" s="85">
        <v>14</v>
      </c>
      <c r="C42" s="85" t="s">
        <v>1334</v>
      </c>
      <c r="D42" s="85">
        <v>46</v>
      </c>
      <c r="E42" s="85" t="s">
        <v>1342</v>
      </c>
      <c r="F42" s="85">
        <v>6</v>
      </c>
      <c r="G42" s="85" t="s">
        <v>1351</v>
      </c>
      <c r="H42" s="85">
        <v>4</v>
      </c>
      <c r="I42" s="85" t="s">
        <v>1359</v>
      </c>
      <c r="J42" s="85">
        <v>7</v>
      </c>
      <c r="K42" s="85" t="s">
        <v>1368</v>
      </c>
      <c r="L42" s="85">
        <v>5</v>
      </c>
      <c r="M42" s="85" t="s">
        <v>1377</v>
      </c>
      <c r="N42" s="85">
        <v>2</v>
      </c>
      <c r="O42" s="85" t="s">
        <v>1271</v>
      </c>
      <c r="P42" s="85">
        <v>3</v>
      </c>
      <c r="Q42" s="85" t="s">
        <v>1389</v>
      </c>
      <c r="R42" s="85">
        <v>3</v>
      </c>
      <c r="S42" s="85" t="s">
        <v>1400</v>
      </c>
      <c r="T42" s="85">
        <v>2</v>
      </c>
      <c r="U42" s="85" t="s">
        <v>1409</v>
      </c>
      <c r="V42" s="85">
        <v>4</v>
      </c>
    </row>
    <row r="43" spans="1:22" ht="15">
      <c r="A43" s="85" t="s">
        <v>1330</v>
      </c>
      <c r="B43" s="85">
        <v>0</v>
      </c>
      <c r="C43" s="85" t="s">
        <v>1276</v>
      </c>
      <c r="D43" s="85">
        <v>29</v>
      </c>
      <c r="E43" s="85" t="s">
        <v>1333</v>
      </c>
      <c r="F43" s="85">
        <v>6</v>
      </c>
      <c r="G43" s="85" t="s">
        <v>1352</v>
      </c>
      <c r="H43" s="85">
        <v>4</v>
      </c>
      <c r="I43" s="85" t="s">
        <v>224</v>
      </c>
      <c r="J43" s="85">
        <v>5</v>
      </c>
      <c r="K43" s="85" t="s">
        <v>235</v>
      </c>
      <c r="L43" s="85">
        <v>4</v>
      </c>
      <c r="M43" s="85" t="s">
        <v>1378</v>
      </c>
      <c r="N43" s="85">
        <v>2</v>
      </c>
      <c r="O43" s="85" t="s">
        <v>1333</v>
      </c>
      <c r="P43" s="85">
        <v>2</v>
      </c>
      <c r="Q43" s="85" t="s">
        <v>1390</v>
      </c>
      <c r="R43" s="85">
        <v>3</v>
      </c>
      <c r="S43" s="85" t="s">
        <v>1401</v>
      </c>
      <c r="T43" s="85">
        <v>2</v>
      </c>
      <c r="U43" s="85" t="s">
        <v>1410</v>
      </c>
      <c r="V43" s="85">
        <v>3</v>
      </c>
    </row>
    <row r="44" spans="1:22" ht="15">
      <c r="A44" s="85" t="s">
        <v>1331</v>
      </c>
      <c r="B44" s="85">
        <v>1662</v>
      </c>
      <c r="C44" s="85" t="s">
        <v>1335</v>
      </c>
      <c r="D44" s="85">
        <v>24</v>
      </c>
      <c r="E44" s="85" t="s">
        <v>1276</v>
      </c>
      <c r="F44" s="85">
        <v>5</v>
      </c>
      <c r="G44" s="85" t="s">
        <v>1353</v>
      </c>
      <c r="H44" s="85">
        <v>4</v>
      </c>
      <c r="I44" s="85" t="s">
        <v>1360</v>
      </c>
      <c r="J44" s="85">
        <v>5</v>
      </c>
      <c r="K44" s="85" t="s">
        <v>1369</v>
      </c>
      <c r="L44" s="85">
        <v>3</v>
      </c>
      <c r="M44" s="85"/>
      <c r="N44" s="85"/>
      <c r="O44" s="85" t="s">
        <v>1380</v>
      </c>
      <c r="P44" s="85">
        <v>2</v>
      </c>
      <c r="Q44" s="85" t="s">
        <v>1391</v>
      </c>
      <c r="R44" s="85">
        <v>3</v>
      </c>
      <c r="S44" s="85" t="s">
        <v>1334</v>
      </c>
      <c r="T44" s="85">
        <v>2</v>
      </c>
      <c r="U44" s="85" t="s">
        <v>1411</v>
      </c>
      <c r="V44" s="85">
        <v>2</v>
      </c>
    </row>
    <row r="45" spans="1:22" ht="15">
      <c r="A45" s="85" t="s">
        <v>1332</v>
      </c>
      <c r="B45" s="85">
        <v>1753</v>
      </c>
      <c r="C45" s="85" t="s">
        <v>1338</v>
      </c>
      <c r="D45" s="85">
        <v>23</v>
      </c>
      <c r="E45" s="85" t="s">
        <v>1343</v>
      </c>
      <c r="F45" s="85">
        <v>4</v>
      </c>
      <c r="G45" s="85" t="s">
        <v>1354</v>
      </c>
      <c r="H45" s="85">
        <v>4</v>
      </c>
      <c r="I45" s="85" t="s">
        <v>1361</v>
      </c>
      <c r="J45" s="85">
        <v>5</v>
      </c>
      <c r="K45" s="85" t="s">
        <v>1370</v>
      </c>
      <c r="L45" s="85">
        <v>3</v>
      </c>
      <c r="M45" s="85"/>
      <c r="N45" s="85"/>
      <c r="O45" s="85" t="s">
        <v>1381</v>
      </c>
      <c r="P45" s="85">
        <v>2</v>
      </c>
      <c r="Q45" s="85" t="s">
        <v>1392</v>
      </c>
      <c r="R45" s="85">
        <v>3</v>
      </c>
      <c r="S45" s="85" t="s">
        <v>1402</v>
      </c>
      <c r="T45" s="85">
        <v>2</v>
      </c>
      <c r="U45" s="85" t="s">
        <v>1412</v>
      </c>
      <c r="V45" s="85">
        <v>2</v>
      </c>
    </row>
    <row r="46" spans="1:22" ht="15">
      <c r="A46" s="85" t="s">
        <v>1333</v>
      </c>
      <c r="B46" s="85">
        <v>89</v>
      </c>
      <c r="C46" s="85" t="s">
        <v>1336</v>
      </c>
      <c r="D46" s="85">
        <v>23</v>
      </c>
      <c r="E46" s="85" t="s">
        <v>1344</v>
      </c>
      <c r="F46" s="85">
        <v>4</v>
      </c>
      <c r="G46" s="85" t="s">
        <v>1355</v>
      </c>
      <c r="H46" s="85">
        <v>4</v>
      </c>
      <c r="I46" s="85" t="s">
        <v>254</v>
      </c>
      <c r="J46" s="85">
        <v>4</v>
      </c>
      <c r="K46" s="85" t="s">
        <v>1371</v>
      </c>
      <c r="L46" s="85">
        <v>3</v>
      </c>
      <c r="M46" s="85"/>
      <c r="N46" s="85"/>
      <c r="O46" s="85" t="s">
        <v>1382</v>
      </c>
      <c r="P46" s="85">
        <v>2</v>
      </c>
      <c r="Q46" s="85" t="s">
        <v>1393</v>
      </c>
      <c r="R46" s="85">
        <v>3</v>
      </c>
      <c r="S46" s="85" t="s">
        <v>1403</v>
      </c>
      <c r="T46" s="85">
        <v>2</v>
      </c>
      <c r="U46" s="85" t="s">
        <v>1413</v>
      </c>
      <c r="V46" s="85">
        <v>2</v>
      </c>
    </row>
    <row r="47" spans="1:22" ht="15">
      <c r="A47" s="85" t="s">
        <v>1334</v>
      </c>
      <c r="B47" s="85">
        <v>48</v>
      </c>
      <c r="C47" s="85" t="s">
        <v>1282</v>
      </c>
      <c r="D47" s="85">
        <v>16</v>
      </c>
      <c r="E47" s="85" t="s">
        <v>1345</v>
      </c>
      <c r="F47" s="85">
        <v>4</v>
      </c>
      <c r="G47" s="85" t="s">
        <v>1356</v>
      </c>
      <c r="H47" s="85">
        <v>4</v>
      </c>
      <c r="I47" s="85" t="s">
        <v>1362</v>
      </c>
      <c r="J47" s="85">
        <v>4</v>
      </c>
      <c r="K47" s="85" t="s">
        <v>1372</v>
      </c>
      <c r="L47" s="85">
        <v>3</v>
      </c>
      <c r="M47" s="85"/>
      <c r="N47" s="85"/>
      <c r="O47" s="85" t="s">
        <v>1383</v>
      </c>
      <c r="P47" s="85">
        <v>2</v>
      </c>
      <c r="Q47" s="85" t="s">
        <v>1394</v>
      </c>
      <c r="R47" s="85">
        <v>3</v>
      </c>
      <c r="S47" s="85" t="s">
        <v>1404</v>
      </c>
      <c r="T47" s="85">
        <v>2</v>
      </c>
      <c r="U47" s="85" t="s">
        <v>1414</v>
      </c>
      <c r="V47" s="85">
        <v>2</v>
      </c>
    </row>
    <row r="48" spans="1:22" ht="15">
      <c r="A48" s="85" t="s">
        <v>1276</v>
      </c>
      <c r="B48" s="85">
        <v>35</v>
      </c>
      <c r="C48" s="85" t="s">
        <v>1271</v>
      </c>
      <c r="D48" s="85">
        <v>13</v>
      </c>
      <c r="E48" s="85" t="s">
        <v>1346</v>
      </c>
      <c r="F48" s="85">
        <v>4</v>
      </c>
      <c r="G48" s="85" t="s">
        <v>1357</v>
      </c>
      <c r="H48" s="85">
        <v>4</v>
      </c>
      <c r="I48" s="85" t="s">
        <v>1363</v>
      </c>
      <c r="J48" s="85">
        <v>3</v>
      </c>
      <c r="K48" s="85" t="s">
        <v>1373</v>
      </c>
      <c r="L48" s="85">
        <v>3</v>
      </c>
      <c r="M48" s="85"/>
      <c r="N48" s="85"/>
      <c r="O48" s="85" t="s">
        <v>1384</v>
      </c>
      <c r="P48" s="85">
        <v>2</v>
      </c>
      <c r="Q48" s="85" t="s">
        <v>1395</v>
      </c>
      <c r="R48" s="85">
        <v>3</v>
      </c>
      <c r="S48" s="85" t="s">
        <v>1405</v>
      </c>
      <c r="T48" s="85">
        <v>2</v>
      </c>
      <c r="U48" s="85" t="s">
        <v>1415</v>
      </c>
      <c r="V48" s="85">
        <v>2</v>
      </c>
    </row>
    <row r="49" spans="1:22" ht="15">
      <c r="A49" s="85" t="s">
        <v>1335</v>
      </c>
      <c r="B49" s="85">
        <v>25</v>
      </c>
      <c r="C49" s="85" t="s">
        <v>1339</v>
      </c>
      <c r="D49" s="85">
        <v>12</v>
      </c>
      <c r="E49" s="85" t="s">
        <v>1347</v>
      </c>
      <c r="F49" s="85">
        <v>4</v>
      </c>
      <c r="G49" s="85" t="s">
        <v>253</v>
      </c>
      <c r="H49" s="85">
        <v>4</v>
      </c>
      <c r="I49" s="85" t="s">
        <v>1364</v>
      </c>
      <c r="J49" s="85">
        <v>3</v>
      </c>
      <c r="K49" s="85" t="s">
        <v>1374</v>
      </c>
      <c r="L49" s="85">
        <v>3</v>
      </c>
      <c r="M49" s="85"/>
      <c r="N49" s="85"/>
      <c r="O49" s="85" t="s">
        <v>1385</v>
      </c>
      <c r="P49" s="85">
        <v>2</v>
      </c>
      <c r="Q49" s="85" t="s">
        <v>1396</v>
      </c>
      <c r="R49" s="85">
        <v>3</v>
      </c>
      <c r="S49" s="85" t="s">
        <v>1316</v>
      </c>
      <c r="T49" s="85">
        <v>2</v>
      </c>
      <c r="U49" s="85" t="s">
        <v>1416</v>
      </c>
      <c r="V49" s="85">
        <v>2</v>
      </c>
    </row>
    <row r="50" spans="1:22" ht="15">
      <c r="A50" s="85" t="s">
        <v>1336</v>
      </c>
      <c r="B50" s="85">
        <v>24</v>
      </c>
      <c r="C50" s="85" t="s">
        <v>1340</v>
      </c>
      <c r="D50" s="85">
        <v>12</v>
      </c>
      <c r="E50" s="85" t="s">
        <v>1348</v>
      </c>
      <c r="F50" s="85">
        <v>4</v>
      </c>
      <c r="G50" s="85" t="s">
        <v>220</v>
      </c>
      <c r="H50" s="85">
        <v>3</v>
      </c>
      <c r="I50" s="85" t="s">
        <v>1365</v>
      </c>
      <c r="J50" s="85">
        <v>3</v>
      </c>
      <c r="K50" s="85" t="s">
        <v>1375</v>
      </c>
      <c r="L50" s="85">
        <v>3</v>
      </c>
      <c r="M50" s="85"/>
      <c r="N50" s="85"/>
      <c r="O50" s="85" t="s">
        <v>1386</v>
      </c>
      <c r="P50" s="85">
        <v>2</v>
      </c>
      <c r="Q50" s="85" t="s">
        <v>1397</v>
      </c>
      <c r="R50" s="85">
        <v>3</v>
      </c>
      <c r="S50" s="85" t="s">
        <v>1406</v>
      </c>
      <c r="T50" s="85">
        <v>2</v>
      </c>
      <c r="U50" s="85" t="s">
        <v>1417</v>
      </c>
      <c r="V50" s="85">
        <v>2</v>
      </c>
    </row>
    <row r="53" spans="1:22" ht="15" customHeight="1">
      <c r="A53" s="13" t="s">
        <v>1430</v>
      </c>
      <c r="B53" s="13" t="s">
        <v>1227</v>
      </c>
      <c r="C53" s="13" t="s">
        <v>1441</v>
      </c>
      <c r="D53" s="13" t="s">
        <v>1230</v>
      </c>
      <c r="E53" s="13" t="s">
        <v>1443</v>
      </c>
      <c r="F53" s="13" t="s">
        <v>1232</v>
      </c>
      <c r="G53" s="13" t="s">
        <v>1454</v>
      </c>
      <c r="H53" s="13" t="s">
        <v>1234</v>
      </c>
      <c r="I53" s="13" t="s">
        <v>1464</v>
      </c>
      <c r="J53" s="13" t="s">
        <v>1236</v>
      </c>
      <c r="K53" s="13" t="s">
        <v>1474</v>
      </c>
      <c r="L53" s="13" t="s">
        <v>1238</v>
      </c>
      <c r="M53" s="78" t="s">
        <v>1485</v>
      </c>
      <c r="N53" s="78" t="s">
        <v>1240</v>
      </c>
      <c r="O53" s="13" t="s">
        <v>1486</v>
      </c>
      <c r="P53" s="13" t="s">
        <v>1242</v>
      </c>
      <c r="Q53" s="13" t="s">
        <v>1497</v>
      </c>
      <c r="R53" s="13" t="s">
        <v>1244</v>
      </c>
      <c r="S53" s="13" t="s">
        <v>1508</v>
      </c>
      <c r="T53" s="13" t="s">
        <v>1246</v>
      </c>
      <c r="U53" s="13" t="s">
        <v>1519</v>
      </c>
      <c r="V53" s="13" t="s">
        <v>1247</v>
      </c>
    </row>
    <row r="54" spans="1:22" ht="15">
      <c r="A54" s="85" t="s">
        <v>1431</v>
      </c>
      <c r="B54" s="85">
        <v>23</v>
      </c>
      <c r="C54" s="85" t="s">
        <v>1431</v>
      </c>
      <c r="D54" s="85">
        <v>23</v>
      </c>
      <c r="E54" s="85" t="s">
        <v>1444</v>
      </c>
      <c r="F54" s="85">
        <v>6</v>
      </c>
      <c r="G54" s="85" t="s">
        <v>1455</v>
      </c>
      <c r="H54" s="85">
        <v>4</v>
      </c>
      <c r="I54" s="85" t="s">
        <v>1440</v>
      </c>
      <c r="J54" s="85">
        <v>6</v>
      </c>
      <c r="K54" s="85" t="s">
        <v>1475</v>
      </c>
      <c r="L54" s="85">
        <v>5</v>
      </c>
      <c r="M54" s="85"/>
      <c r="N54" s="85"/>
      <c r="O54" s="85" t="s">
        <v>1487</v>
      </c>
      <c r="P54" s="85">
        <v>2</v>
      </c>
      <c r="Q54" s="85" t="s">
        <v>1498</v>
      </c>
      <c r="R54" s="85">
        <v>3</v>
      </c>
      <c r="S54" s="85" t="s">
        <v>1509</v>
      </c>
      <c r="T54" s="85">
        <v>2</v>
      </c>
      <c r="U54" s="85" t="s">
        <v>1520</v>
      </c>
      <c r="V54" s="85">
        <v>4</v>
      </c>
    </row>
    <row r="55" spans="1:22" ht="15">
      <c r="A55" s="85" t="s">
        <v>1432</v>
      </c>
      <c r="B55" s="85">
        <v>23</v>
      </c>
      <c r="C55" s="85" t="s">
        <v>1432</v>
      </c>
      <c r="D55" s="85">
        <v>23</v>
      </c>
      <c r="E55" s="85" t="s">
        <v>1445</v>
      </c>
      <c r="F55" s="85">
        <v>4</v>
      </c>
      <c r="G55" s="85" t="s">
        <v>1456</v>
      </c>
      <c r="H55" s="85">
        <v>4</v>
      </c>
      <c r="I55" s="85" t="s">
        <v>1465</v>
      </c>
      <c r="J55" s="85">
        <v>5</v>
      </c>
      <c r="K55" s="85" t="s">
        <v>1476</v>
      </c>
      <c r="L55" s="85">
        <v>3</v>
      </c>
      <c r="M55" s="85"/>
      <c r="N55" s="85"/>
      <c r="O55" s="85" t="s">
        <v>1488</v>
      </c>
      <c r="P55" s="85">
        <v>2</v>
      </c>
      <c r="Q55" s="85" t="s">
        <v>1499</v>
      </c>
      <c r="R55" s="85">
        <v>3</v>
      </c>
      <c r="S55" s="85" t="s">
        <v>1510</v>
      </c>
      <c r="T55" s="85">
        <v>2</v>
      </c>
      <c r="U55" s="85" t="s">
        <v>1521</v>
      </c>
      <c r="V55" s="85">
        <v>2</v>
      </c>
    </row>
    <row r="56" spans="1:22" ht="15">
      <c r="A56" s="85" t="s">
        <v>1433</v>
      </c>
      <c r="B56" s="85">
        <v>23</v>
      </c>
      <c r="C56" s="85" t="s">
        <v>1433</v>
      </c>
      <c r="D56" s="85">
        <v>23</v>
      </c>
      <c r="E56" s="85" t="s">
        <v>1446</v>
      </c>
      <c r="F56" s="85">
        <v>4</v>
      </c>
      <c r="G56" s="85" t="s">
        <v>1457</v>
      </c>
      <c r="H56" s="85">
        <v>4</v>
      </c>
      <c r="I56" s="85" t="s">
        <v>1466</v>
      </c>
      <c r="J56" s="85">
        <v>4</v>
      </c>
      <c r="K56" s="85" t="s">
        <v>1477</v>
      </c>
      <c r="L56" s="85">
        <v>3</v>
      </c>
      <c r="M56" s="85"/>
      <c r="N56" s="85"/>
      <c r="O56" s="85" t="s">
        <v>1489</v>
      </c>
      <c r="P56" s="85">
        <v>2</v>
      </c>
      <c r="Q56" s="85" t="s">
        <v>1500</v>
      </c>
      <c r="R56" s="85">
        <v>3</v>
      </c>
      <c r="S56" s="85" t="s">
        <v>1511</v>
      </c>
      <c r="T56" s="85">
        <v>2</v>
      </c>
      <c r="U56" s="85" t="s">
        <v>1522</v>
      </c>
      <c r="V56" s="85">
        <v>2</v>
      </c>
    </row>
    <row r="57" spans="1:22" ht="15">
      <c r="A57" s="85" t="s">
        <v>1434</v>
      </c>
      <c r="B57" s="85">
        <v>12</v>
      </c>
      <c r="C57" s="85" t="s">
        <v>1434</v>
      </c>
      <c r="D57" s="85">
        <v>12</v>
      </c>
      <c r="E57" s="85" t="s">
        <v>1447</v>
      </c>
      <c r="F57" s="85">
        <v>4</v>
      </c>
      <c r="G57" s="85" t="s">
        <v>1458</v>
      </c>
      <c r="H57" s="85">
        <v>4</v>
      </c>
      <c r="I57" s="85" t="s">
        <v>1467</v>
      </c>
      <c r="J57" s="85">
        <v>3</v>
      </c>
      <c r="K57" s="85" t="s">
        <v>1478</v>
      </c>
      <c r="L57" s="85">
        <v>3</v>
      </c>
      <c r="M57" s="85"/>
      <c r="N57" s="85"/>
      <c r="O57" s="85" t="s">
        <v>1490</v>
      </c>
      <c r="P57" s="85">
        <v>2</v>
      </c>
      <c r="Q57" s="85" t="s">
        <v>1501</v>
      </c>
      <c r="R57" s="85">
        <v>3</v>
      </c>
      <c r="S57" s="85" t="s">
        <v>1512</v>
      </c>
      <c r="T57" s="85">
        <v>2</v>
      </c>
      <c r="U57" s="85" t="s">
        <v>1523</v>
      </c>
      <c r="V57" s="85">
        <v>2</v>
      </c>
    </row>
    <row r="58" spans="1:22" ht="15">
      <c r="A58" s="85" t="s">
        <v>1435</v>
      </c>
      <c r="B58" s="85">
        <v>10</v>
      </c>
      <c r="C58" s="85" t="s">
        <v>1435</v>
      </c>
      <c r="D58" s="85">
        <v>10</v>
      </c>
      <c r="E58" s="85" t="s">
        <v>1448</v>
      </c>
      <c r="F58" s="85">
        <v>4</v>
      </c>
      <c r="G58" s="85" t="s">
        <v>1459</v>
      </c>
      <c r="H58" s="85">
        <v>4</v>
      </c>
      <c r="I58" s="85" t="s">
        <v>1468</v>
      </c>
      <c r="J58" s="85">
        <v>3</v>
      </c>
      <c r="K58" s="85" t="s">
        <v>1479</v>
      </c>
      <c r="L58" s="85">
        <v>3</v>
      </c>
      <c r="M58" s="85"/>
      <c r="N58" s="85"/>
      <c r="O58" s="85" t="s">
        <v>1491</v>
      </c>
      <c r="P58" s="85">
        <v>2</v>
      </c>
      <c r="Q58" s="85" t="s">
        <v>1502</v>
      </c>
      <c r="R58" s="85">
        <v>3</v>
      </c>
      <c r="S58" s="85" t="s">
        <v>1513</v>
      </c>
      <c r="T58" s="85">
        <v>2</v>
      </c>
      <c r="U58" s="85" t="s">
        <v>1524</v>
      </c>
      <c r="V58" s="85">
        <v>2</v>
      </c>
    </row>
    <row r="59" spans="1:22" ht="15">
      <c r="A59" s="85" t="s">
        <v>1436</v>
      </c>
      <c r="B59" s="85">
        <v>9</v>
      </c>
      <c r="C59" s="85" t="s">
        <v>1436</v>
      </c>
      <c r="D59" s="85">
        <v>8</v>
      </c>
      <c r="E59" s="85" t="s">
        <v>1449</v>
      </c>
      <c r="F59" s="85">
        <v>4</v>
      </c>
      <c r="G59" s="85" t="s">
        <v>1460</v>
      </c>
      <c r="H59" s="85">
        <v>4</v>
      </c>
      <c r="I59" s="85" t="s">
        <v>1469</v>
      </c>
      <c r="J59" s="85">
        <v>3</v>
      </c>
      <c r="K59" s="85" t="s">
        <v>1480</v>
      </c>
      <c r="L59" s="85">
        <v>3</v>
      </c>
      <c r="M59" s="85"/>
      <c r="N59" s="85"/>
      <c r="O59" s="85" t="s">
        <v>1492</v>
      </c>
      <c r="P59" s="85">
        <v>2</v>
      </c>
      <c r="Q59" s="85" t="s">
        <v>1503</v>
      </c>
      <c r="R59" s="85">
        <v>3</v>
      </c>
      <c r="S59" s="85" t="s">
        <v>1514</v>
      </c>
      <c r="T59" s="85">
        <v>2</v>
      </c>
      <c r="U59" s="85" t="s">
        <v>1525</v>
      </c>
      <c r="V59" s="85">
        <v>2</v>
      </c>
    </row>
    <row r="60" spans="1:22" ht="15">
      <c r="A60" s="85" t="s">
        <v>1437</v>
      </c>
      <c r="B60" s="85">
        <v>8</v>
      </c>
      <c r="C60" s="85" t="s">
        <v>1437</v>
      </c>
      <c r="D60" s="85">
        <v>6</v>
      </c>
      <c r="E60" s="85" t="s">
        <v>1450</v>
      </c>
      <c r="F60" s="85">
        <v>4</v>
      </c>
      <c r="G60" s="85" t="s">
        <v>1461</v>
      </c>
      <c r="H60" s="85">
        <v>4</v>
      </c>
      <c r="I60" s="85" t="s">
        <v>1470</v>
      </c>
      <c r="J60" s="85">
        <v>3</v>
      </c>
      <c r="K60" s="85" t="s">
        <v>1481</v>
      </c>
      <c r="L60" s="85">
        <v>3</v>
      </c>
      <c r="M60" s="85"/>
      <c r="N60" s="85"/>
      <c r="O60" s="85" t="s">
        <v>1493</v>
      </c>
      <c r="P60" s="85">
        <v>2</v>
      </c>
      <c r="Q60" s="85" t="s">
        <v>1504</v>
      </c>
      <c r="R60" s="85">
        <v>3</v>
      </c>
      <c r="S60" s="85" t="s">
        <v>1515</v>
      </c>
      <c r="T60" s="85">
        <v>2</v>
      </c>
      <c r="U60" s="85" t="s">
        <v>1526</v>
      </c>
      <c r="V60" s="85">
        <v>2</v>
      </c>
    </row>
    <row r="61" spans="1:22" ht="15">
      <c r="A61" s="85" t="s">
        <v>1438</v>
      </c>
      <c r="B61" s="85">
        <v>6</v>
      </c>
      <c r="C61" s="85" t="s">
        <v>1438</v>
      </c>
      <c r="D61" s="85">
        <v>6</v>
      </c>
      <c r="E61" s="85" t="s">
        <v>1451</v>
      </c>
      <c r="F61" s="85">
        <v>4</v>
      </c>
      <c r="G61" s="85" t="s">
        <v>1462</v>
      </c>
      <c r="H61" s="85">
        <v>4</v>
      </c>
      <c r="I61" s="85" t="s">
        <v>1471</v>
      </c>
      <c r="J61" s="85">
        <v>3</v>
      </c>
      <c r="K61" s="85" t="s">
        <v>1482</v>
      </c>
      <c r="L61" s="85">
        <v>3</v>
      </c>
      <c r="M61" s="85"/>
      <c r="N61" s="85"/>
      <c r="O61" s="85" t="s">
        <v>1494</v>
      </c>
      <c r="P61" s="85">
        <v>2</v>
      </c>
      <c r="Q61" s="85" t="s">
        <v>1505</v>
      </c>
      <c r="R61" s="85">
        <v>3</v>
      </c>
      <c r="S61" s="85" t="s">
        <v>1516</v>
      </c>
      <c r="T61" s="85">
        <v>2</v>
      </c>
      <c r="U61" s="85" t="s">
        <v>1527</v>
      </c>
      <c r="V61" s="85">
        <v>2</v>
      </c>
    </row>
    <row r="62" spans="1:22" ht="15">
      <c r="A62" s="85" t="s">
        <v>1439</v>
      </c>
      <c r="B62" s="85">
        <v>6</v>
      </c>
      <c r="C62" s="85" t="s">
        <v>1439</v>
      </c>
      <c r="D62" s="85">
        <v>6</v>
      </c>
      <c r="E62" s="85" t="s">
        <v>1452</v>
      </c>
      <c r="F62" s="85">
        <v>4</v>
      </c>
      <c r="G62" s="85" t="s">
        <v>1463</v>
      </c>
      <c r="H62" s="85">
        <v>3</v>
      </c>
      <c r="I62" s="85" t="s">
        <v>1472</v>
      </c>
      <c r="J62" s="85">
        <v>3</v>
      </c>
      <c r="K62" s="85" t="s">
        <v>1483</v>
      </c>
      <c r="L62" s="85">
        <v>3</v>
      </c>
      <c r="M62" s="85"/>
      <c r="N62" s="85"/>
      <c r="O62" s="85" t="s">
        <v>1495</v>
      </c>
      <c r="P62" s="85">
        <v>2</v>
      </c>
      <c r="Q62" s="85" t="s">
        <v>1506</v>
      </c>
      <c r="R62" s="85">
        <v>3</v>
      </c>
      <c r="S62" s="85" t="s">
        <v>1517</v>
      </c>
      <c r="T62" s="85">
        <v>2</v>
      </c>
      <c r="U62" s="85" t="s">
        <v>1528</v>
      </c>
      <c r="V62" s="85">
        <v>2</v>
      </c>
    </row>
    <row r="63" spans="1:22" ht="15">
      <c r="A63" s="85" t="s">
        <v>1440</v>
      </c>
      <c r="B63" s="85">
        <v>6</v>
      </c>
      <c r="C63" s="85" t="s">
        <v>1442</v>
      </c>
      <c r="D63" s="85">
        <v>5</v>
      </c>
      <c r="E63" s="85" t="s">
        <v>1453</v>
      </c>
      <c r="F63" s="85">
        <v>4</v>
      </c>
      <c r="G63" s="85"/>
      <c r="H63" s="85"/>
      <c r="I63" s="85" t="s">
        <v>1473</v>
      </c>
      <c r="J63" s="85">
        <v>3</v>
      </c>
      <c r="K63" s="85" t="s">
        <v>1484</v>
      </c>
      <c r="L63" s="85">
        <v>3</v>
      </c>
      <c r="M63" s="85"/>
      <c r="N63" s="85"/>
      <c r="O63" s="85" t="s">
        <v>1496</v>
      </c>
      <c r="P63" s="85">
        <v>2</v>
      </c>
      <c r="Q63" s="85" t="s">
        <v>1507</v>
      </c>
      <c r="R63" s="85">
        <v>3</v>
      </c>
      <c r="S63" s="85" t="s">
        <v>1518</v>
      </c>
      <c r="T63" s="85">
        <v>2</v>
      </c>
      <c r="U63" s="85" t="s">
        <v>1529</v>
      </c>
      <c r="V63" s="85">
        <v>2</v>
      </c>
    </row>
    <row r="66" spans="1:22" ht="15" customHeight="1">
      <c r="A66" s="78" t="s">
        <v>1541</v>
      </c>
      <c r="B66" s="78" t="s">
        <v>1227</v>
      </c>
      <c r="C66" s="78" t="s">
        <v>1543</v>
      </c>
      <c r="D66" s="78" t="s">
        <v>1230</v>
      </c>
      <c r="E66" s="78" t="s">
        <v>1544</v>
      </c>
      <c r="F66" s="78" t="s">
        <v>1232</v>
      </c>
      <c r="G66" s="78" t="s">
        <v>1547</v>
      </c>
      <c r="H66" s="78" t="s">
        <v>1234</v>
      </c>
      <c r="I66" s="78" t="s">
        <v>1549</v>
      </c>
      <c r="J66" s="78" t="s">
        <v>1236</v>
      </c>
      <c r="K66" s="78" t="s">
        <v>1551</v>
      </c>
      <c r="L66" s="78" t="s">
        <v>1238</v>
      </c>
      <c r="M66" s="78" t="s">
        <v>1553</v>
      </c>
      <c r="N66" s="78" t="s">
        <v>1240</v>
      </c>
      <c r="O66" s="78" t="s">
        <v>1555</v>
      </c>
      <c r="P66" s="78" t="s">
        <v>1242</v>
      </c>
      <c r="Q66" s="78" t="s">
        <v>1557</v>
      </c>
      <c r="R66" s="78" t="s">
        <v>1244</v>
      </c>
      <c r="S66" s="78" t="s">
        <v>1559</v>
      </c>
      <c r="T66" s="78" t="s">
        <v>1246</v>
      </c>
      <c r="U66" s="78" t="s">
        <v>1561</v>
      </c>
      <c r="V66" s="78" t="s">
        <v>1247</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1542</v>
      </c>
      <c r="B69" s="13" t="s">
        <v>1227</v>
      </c>
      <c r="C69" s="13" t="s">
        <v>1545</v>
      </c>
      <c r="D69" s="13" t="s">
        <v>1230</v>
      </c>
      <c r="E69" s="13" t="s">
        <v>1546</v>
      </c>
      <c r="F69" s="13" t="s">
        <v>1232</v>
      </c>
      <c r="G69" s="13" t="s">
        <v>1548</v>
      </c>
      <c r="H69" s="13" t="s">
        <v>1234</v>
      </c>
      <c r="I69" s="13" t="s">
        <v>1550</v>
      </c>
      <c r="J69" s="13" t="s">
        <v>1236</v>
      </c>
      <c r="K69" s="13" t="s">
        <v>1552</v>
      </c>
      <c r="L69" s="13" t="s">
        <v>1238</v>
      </c>
      <c r="M69" s="78" t="s">
        <v>1554</v>
      </c>
      <c r="N69" s="78" t="s">
        <v>1240</v>
      </c>
      <c r="O69" s="13" t="s">
        <v>1556</v>
      </c>
      <c r="P69" s="13" t="s">
        <v>1242</v>
      </c>
      <c r="Q69" s="13" t="s">
        <v>1558</v>
      </c>
      <c r="R69" s="13" t="s">
        <v>1244</v>
      </c>
      <c r="S69" s="13" t="s">
        <v>1560</v>
      </c>
      <c r="T69" s="13" t="s">
        <v>1246</v>
      </c>
      <c r="U69" s="13" t="s">
        <v>1562</v>
      </c>
      <c r="V69" s="13" t="s">
        <v>1247</v>
      </c>
    </row>
    <row r="70" spans="1:22" ht="15">
      <c r="A70" s="78" t="s">
        <v>250</v>
      </c>
      <c r="B70" s="78">
        <v>7</v>
      </c>
      <c r="C70" s="78" t="s">
        <v>248</v>
      </c>
      <c r="D70" s="78">
        <v>5</v>
      </c>
      <c r="E70" s="78" t="s">
        <v>250</v>
      </c>
      <c r="F70" s="78">
        <v>7</v>
      </c>
      <c r="G70" s="78" t="s">
        <v>253</v>
      </c>
      <c r="H70" s="78">
        <v>4</v>
      </c>
      <c r="I70" s="78" t="s">
        <v>224</v>
      </c>
      <c r="J70" s="78">
        <v>5</v>
      </c>
      <c r="K70" s="78" t="s">
        <v>235</v>
      </c>
      <c r="L70" s="78">
        <v>4</v>
      </c>
      <c r="M70" s="78"/>
      <c r="N70" s="78"/>
      <c r="O70" s="78" t="s">
        <v>257</v>
      </c>
      <c r="P70" s="78">
        <v>1</v>
      </c>
      <c r="Q70" s="78" t="s">
        <v>229</v>
      </c>
      <c r="R70" s="78">
        <v>2</v>
      </c>
      <c r="S70" s="78" t="s">
        <v>226</v>
      </c>
      <c r="T70" s="78">
        <v>1</v>
      </c>
      <c r="U70" s="78" t="s">
        <v>243</v>
      </c>
      <c r="V70" s="78">
        <v>1</v>
      </c>
    </row>
    <row r="71" spans="1:22" ht="15">
      <c r="A71" s="78" t="s">
        <v>248</v>
      </c>
      <c r="B71" s="78">
        <v>5</v>
      </c>
      <c r="C71" s="78" t="s">
        <v>247</v>
      </c>
      <c r="D71" s="78">
        <v>2</v>
      </c>
      <c r="E71" s="78"/>
      <c r="F71" s="78"/>
      <c r="G71" s="78" t="s">
        <v>220</v>
      </c>
      <c r="H71" s="78">
        <v>3</v>
      </c>
      <c r="I71" s="78" t="s">
        <v>254</v>
      </c>
      <c r="J71" s="78">
        <v>4</v>
      </c>
      <c r="K71" s="78"/>
      <c r="L71" s="78"/>
      <c r="M71" s="78"/>
      <c r="N71" s="78"/>
      <c r="O71" s="78" t="s">
        <v>246</v>
      </c>
      <c r="P71" s="78">
        <v>1</v>
      </c>
      <c r="Q71" s="78"/>
      <c r="R71" s="78"/>
      <c r="S71" s="78" t="s">
        <v>255</v>
      </c>
      <c r="T71" s="78">
        <v>1</v>
      </c>
      <c r="U71" s="78" t="s">
        <v>244</v>
      </c>
      <c r="V71" s="78">
        <v>1</v>
      </c>
    </row>
    <row r="72" spans="1:22" ht="15">
      <c r="A72" s="78" t="s">
        <v>224</v>
      </c>
      <c r="B72" s="78">
        <v>5</v>
      </c>
      <c r="C72" s="78" t="s">
        <v>263</v>
      </c>
      <c r="D72" s="78">
        <v>2</v>
      </c>
      <c r="E72" s="78"/>
      <c r="F72" s="78"/>
      <c r="G72" s="78" t="s">
        <v>252</v>
      </c>
      <c r="H72" s="78">
        <v>1</v>
      </c>
      <c r="I72" s="78" t="s">
        <v>256</v>
      </c>
      <c r="J72" s="78">
        <v>1</v>
      </c>
      <c r="K72" s="78"/>
      <c r="L72" s="78"/>
      <c r="M72" s="78"/>
      <c r="N72" s="78"/>
      <c r="O72" s="78"/>
      <c r="P72" s="78"/>
      <c r="Q72" s="78"/>
      <c r="R72" s="78"/>
      <c r="S72" s="78"/>
      <c r="T72" s="78"/>
      <c r="U72" s="78"/>
      <c r="V72" s="78"/>
    </row>
    <row r="73" spans="1:22" ht="15">
      <c r="A73" s="78" t="s">
        <v>235</v>
      </c>
      <c r="B73" s="78">
        <v>4</v>
      </c>
      <c r="C73" s="78" t="s">
        <v>265</v>
      </c>
      <c r="D73" s="78">
        <v>1</v>
      </c>
      <c r="E73" s="78"/>
      <c r="F73" s="78"/>
      <c r="G73" s="78"/>
      <c r="H73" s="78"/>
      <c r="I73" s="78"/>
      <c r="J73" s="78"/>
      <c r="K73" s="78"/>
      <c r="L73" s="78"/>
      <c r="M73" s="78"/>
      <c r="N73" s="78"/>
      <c r="O73" s="78"/>
      <c r="P73" s="78"/>
      <c r="Q73" s="78"/>
      <c r="R73" s="78"/>
      <c r="S73" s="78"/>
      <c r="T73" s="78"/>
      <c r="U73" s="78"/>
      <c r="V73" s="78"/>
    </row>
    <row r="74" spans="1:22" ht="15">
      <c r="A74" s="78" t="s">
        <v>254</v>
      </c>
      <c r="B74" s="78">
        <v>4</v>
      </c>
      <c r="C74" s="78" t="s">
        <v>258</v>
      </c>
      <c r="D74" s="78">
        <v>1</v>
      </c>
      <c r="E74" s="78"/>
      <c r="F74" s="78"/>
      <c r="G74" s="78"/>
      <c r="H74" s="78"/>
      <c r="I74" s="78"/>
      <c r="J74" s="78"/>
      <c r="K74" s="78"/>
      <c r="L74" s="78"/>
      <c r="M74" s="78"/>
      <c r="N74" s="78"/>
      <c r="O74" s="78"/>
      <c r="P74" s="78"/>
      <c r="Q74" s="78"/>
      <c r="R74" s="78"/>
      <c r="S74" s="78"/>
      <c r="T74" s="78"/>
      <c r="U74" s="78"/>
      <c r="V74" s="78"/>
    </row>
    <row r="75" spans="1:22" ht="15">
      <c r="A75" s="78" t="s">
        <v>253</v>
      </c>
      <c r="B75" s="78">
        <v>4</v>
      </c>
      <c r="C75" s="78" t="s">
        <v>259</v>
      </c>
      <c r="D75" s="78">
        <v>1</v>
      </c>
      <c r="E75" s="78"/>
      <c r="F75" s="78"/>
      <c r="G75" s="78"/>
      <c r="H75" s="78"/>
      <c r="I75" s="78"/>
      <c r="J75" s="78"/>
      <c r="K75" s="78"/>
      <c r="L75" s="78"/>
      <c r="M75" s="78"/>
      <c r="N75" s="78"/>
      <c r="O75" s="78"/>
      <c r="P75" s="78"/>
      <c r="Q75" s="78"/>
      <c r="R75" s="78"/>
      <c r="S75" s="78"/>
      <c r="T75" s="78"/>
      <c r="U75" s="78"/>
      <c r="V75" s="78"/>
    </row>
    <row r="76" spans="1:22" ht="15">
      <c r="A76" s="78" t="s">
        <v>220</v>
      </c>
      <c r="B76" s="78">
        <v>3</v>
      </c>
      <c r="C76" s="78" t="s">
        <v>260</v>
      </c>
      <c r="D76" s="78">
        <v>1</v>
      </c>
      <c r="E76" s="78"/>
      <c r="F76" s="78"/>
      <c r="G76" s="78"/>
      <c r="H76" s="78"/>
      <c r="I76" s="78"/>
      <c r="J76" s="78"/>
      <c r="K76" s="78"/>
      <c r="L76" s="78"/>
      <c r="M76" s="78"/>
      <c r="N76" s="78"/>
      <c r="O76" s="78"/>
      <c r="P76" s="78"/>
      <c r="Q76" s="78"/>
      <c r="R76" s="78"/>
      <c r="S76" s="78"/>
      <c r="T76" s="78"/>
      <c r="U76" s="78"/>
      <c r="V76" s="78"/>
    </row>
    <row r="77" spans="1:22" ht="15">
      <c r="A77" s="78" t="s">
        <v>263</v>
      </c>
      <c r="B77" s="78">
        <v>2</v>
      </c>
      <c r="C77" s="78" t="s">
        <v>261</v>
      </c>
      <c r="D77" s="78">
        <v>1</v>
      </c>
      <c r="E77" s="78"/>
      <c r="F77" s="78"/>
      <c r="G77" s="78"/>
      <c r="H77" s="78"/>
      <c r="I77" s="78"/>
      <c r="J77" s="78"/>
      <c r="K77" s="78"/>
      <c r="L77" s="78"/>
      <c r="M77" s="78"/>
      <c r="N77" s="78"/>
      <c r="O77" s="78"/>
      <c r="P77" s="78"/>
      <c r="Q77" s="78"/>
      <c r="R77" s="78"/>
      <c r="S77" s="78"/>
      <c r="T77" s="78"/>
      <c r="U77" s="78"/>
      <c r="V77" s="78"/>
    </row>
    <row r="78" spans="1:22" ht="15">
      <c r="A78" s="78" t="s">
        <v>247</v>
      </c>
      <c r="B78" s="78">
        <v>2</v>
      </c>
      <c r="C78" s="78" t="s">
        <v>262</v>
      </c>
      <c r="D78" s="78">
        <v>1</v>
      </c>
      <c r="E78" s="78"/>
      <c r="F78" s="78"/>
      <c r="G78" s="78"/>
      <c r="H78" s="78"/>
      <c r="I78" s="78"/>
      <c r="J78" s="78"/>
      <c r="K78" s="78"/>
      <c r="L78" s="78"/>
      <c r="M78" s="78"/>
      <c r="N78" s="78"/>
      <c r="O78" s="78"/>
      <c r="P78" s="78"/>
      <c r="Q78" s="78"/>
      <c r="R78" s="78"/>
      <c r="S78" s="78"/>
      <c r="T78" s="78"/>
      <c r="U78" s="78"/>
      <c r="V78" s="78"/>
    </row>
    <row r="79" spans="1:22" ht="15">
      <c r="A79" s="78" t="s">
        <v>229</v>
      </c>
      <c r="B79" s="78">
        <v>2</v>
      </c>
      <c r="C79" s="78" t="s">
        <v>264</v>
      </c>
      <c r="D79" s="78">
        <v>1</v>
      </c>
      <c r="E79" s="78"/>
      <c r="F79" s="78"/>
      <c r="G79" s="78"/>
      <c r="H79" s="78"/>
      <c r="I79" s="78"/>
      <c r="J79" s="78"/>
      <c r="K79" s="78"/>
      <c r="L79" s="78"/>
      <c r="M79" s="78"/>
      <c r="N79" s="78"/>
      <c r="O79" s="78"/>
      <c r="P79" s="78"/>
      <c r="Q79" s="78"/>
      <c r="R79" s="78"/>
      <c r="S79" s="78"/>
      <c r="T79" s="78"/>
      <c r="U79" s="78"/>
      <c r="V79" s="78"/>
    </row>
    <row r="82" spans="1:22" ht="15" customHeight="1">
      <c r="A82" s="13" t="s">
        <v>1571</v>
      </c>
      <c r="B82" s="13" t="s">
        <v>1227</v>
      </c>
      <c r="C82" s="13" t="s">
        <v>1572</v>
      </c>
      <c r="D82" s="13" t="s">
        <v>1230</v>
      </c>
      <c r="E82" s="13" t="s">
        <v>1573</v>
      </c>
      <c r="F82" s="13" t="s">
        <v>1232</v>
      </c>
      <c r="G82" s="13" t="s">
        <v>1574</v>
      </c>
      <c r="H82" s="13" t="s">
        <v>1234</v>
      </c>
      <c r="I82" s="13" t="s">
        <v>1575</v>
      </c>
      <c r="J82" s="13" t="s">
        <v>1236</v>
      </c>
      <c r="K82" s="13" t="s">
        <v>1576</v>
      </c>
      <c r="L82" s="13" t="s">
        <v>1238</v>
      </c>
      <c r="M82" s="13" t="s">
        <v>1577</v>
      </c>
      <c r="N82" s="13" t="s">
        <v>1240</v>
      </c>
      <c r="O82" s="13" t="s">
        <v>1578</v>
      </c>
      <c r="P82" s="13" t="s">
        <v>1242</v>
      </c>
      <c r="Q82" s="13" t="s">
        <v>1579</v>
      </c>
      <c r="R82" s="13" t="s">
        <v>1244</v>
      </c>
      <c r="S82" s="13" t="s">
        <v>1580</v>
      </c>
      <c r="T82" s="13" t="s">
        <v>1246</v>
      </c>
      <c r="U82" s="13" t="s">
        <v>1581</v>
      </c>
      <c r="V82" s="13" t="s">
        <v>1247</v>
      </c>
    </row>
    <row r="83" spans="1:22" ht="15">
      <c r="A83" s="114" t="s">
        <v>217</v>
      </c>
      <c r="B83" s="78">
        <v>330884</v>
      </c>
      <c r="C83" s="114" t="s">
        <v>217</v>
      </c>
      <c r="D83" s="78">
        <v>330884</v>
      </c>
      <c r="E83" s="114" t="s">
        <v>249</v>
      </c>
      <c r="F83" s="78">
        <v>12987</v>
      </c>
      <c r="G83" s="114" t="s">
        <v>253</v>
      </c>
      <c r="H83" s="78">
        <v>27651</v>
      </c>
      <c r="I83" s="114" t="s">
        <v>242</v>
      </c>
      <c r="J83" s="78">
        <v>67944</v>
      </c>
      <c r="K83" s="114" t="s">
        <v>234</v>
      </c>
      <c r="L83" s="78">
        <v>18920</v>
      </c>
      <c r="M83" s="114" t="s">
        <v>213</v>
      </c>
      <c r="N83" s="78">
        <v>34629</v>
      </c>
      <c r="O83" s="114" t="s">
        <v>257</v>
      </c>
      <c r="P83" s="78">
        <v>2984</v>
      </c>
      <c r="Q83" s="114" t="s">
        <v>228</v>
      </c>
      <c r="R83" s="78">
        <v>72915</v>
      </c>
      <c r="S83" s="114" t="s">
        <v>255</v>
      </c>
      <c r="T83" s="78">
        <v>7147</v>
      </c>
      <c r="U83" s="114" t="s">
        <v>244</v>
      </c>
      <c r="V83" s="78">
        <v>22543</v>
      </c>
    </row>
    <row r="84" spans="1:22" ht="15">
      <c r="A84" s="114" t="s">
        <v>219</v>
      </c>
      <c r="B84" s="78">
        <v>103005</v>
      </c>
      <c r="C84" s="114" t="s">
        <v>215</v>
      </c>
      <c r="D84" s="78">
        <v>30986</v>
      </c>
      <c r="E84" s="114" t="s">
        <v>250</v>
      </c>
      <c r="F84" s="78">
        <v>7625</v>
      </c>
      <c r="G84" s="114" t="s">
        <v>221</v>
      </c>
      <c r="H84" s="78">
        <v>2604</v>
      </c>
      <c r="I84" s="114" t="s">
        <v>254</v>
      </c>
      <c r="J84" s="78">
        <v>36732</v>
      </c>
      <c r="K84" s="114" t="s">
        <v>235</v>
      </c>
      <c r="L84" s="78">
        <v>8300</v>
      </c>
      <c r="M84" s="114" t="s">
        <v>231</v>
      </c>
      <c r="N84" s="78">
        <v>31849</v>
      </c>
      <c r="O84" s="114" t="s">
        <v>232</v>
      </c>
      <c r="P84" s="78">
        <v>2649</v>
      </c>
      <c r="Q84" s="114" t="s">
        <v>230</v>
      </c>
      <c r="R84" s="78">
        <v>67694</v>
      </c>
      <c r="S84" s="114" t="s">
        <v>226</v>
      </c>
      <c r="T84" s="78">
        <v>2856</v>
      </c>
      <c r="U84" s="114" t="s">
        <v>243</v>
      </c>
      <c r="V84" s="78">
        <v>4721</v>
      </c>
    </row>
    <row r="85" spans="1:22" ht="15">
      <c r="A85" s="114" t="s">
        <v>228</v>
      </c>
      <c r="B85" s="78">
        <v>72915</v>
      </c>
      <c r="C85" s="114" t="s">
        <v>248</v>
      </c>
      <c r="D85" s="78">
        <v>24823</v>
      </c>
      <c r="E85" s="114" t="s">
        <v>239</v>
      </c>
      <c r="F85" s="78">
        <v>1975</v>
      </c>
      <c r="G85" s="114" t="s">
        <v>220</v>
      </c>
      <c r="H85" s="78">
        <v>1819</v>
      </c>
      <c r="I85" s="114" t="s">
        <v>241</v>
      </c>
      <c r="J85" s="78">
        <v>31693</v>
      </c>
      <c r="K85" s="114" t="s">
        <v>225</v>
      </c>
      <c r="L85" s="78">
        <v>6080</v>
      </c>
      <c r="M85" s="114" t="s">
        <v>212</v>
      </c>
      <c r="N85" s="78">
        <v>11230</v>
      </c>
      <c r="O85" s="114" t="s">
        <v>246</v>
      </c>
      <c r="P85" s="78">
        <v>706</v>
      </c>
      <c r="Q85" s="114" t="s">
        <v>229</v>
      </c>
      <c r="R85" s="78">
        <v>7941</v>
      </c>
      <c r="S85" s="114" t="s">
        <v>227</v>
      </c>
      <c r="T85" s="78">
        <v>635</v>
      </c>
      <c r="U85" s="114"/>
      <c r="V85" s="78"/>
    </row>
    <row r="86" spans="1:22" ht="15">
      <c r="A86" s="114" t="s">
        <v>242</v>
      </c>
      <c r="B86" s="78">
        <v>67944</v>
      </c>
      <c r="C86" s="114" t="s">
        <v>216</v>
      </c>
      <c r="D86" s="78">
        <v>13166</v>
      </c>
      <c r="E86" s="114" t="s">
        <v>240</v>
      </c>
      <c r="F86" s="78">
        <v>1746</v>
      </c>
      <c r="G86" s="114" t="s">
        <v>222</v>
      </c>
      <c r="H86" s="78">
        <v>1000</v>
      </c>
      <c r="I86" s="114" t="s">
        <v>256</v>
      </c>
      <c r="J86" s="78">
        <v>1248</v>
      </c>
      <c r="K86" s="114" t="s">
        <v>236</v>
      </c>
      <c r="L86" s="78">
        <v>1911</v>
      </c>
      <c r="M86" s="114" t="s">
        <v>237</v>
      </c>
      <c r="N86" s="78">
        <v>362</v>
      </c>
      <c r="O86" s="114"/>
      <c r="P86" s="78"/>
      <c r="Q86" s="114"/>
      <c r="R86" s="78"/>
      <c r="S86" s="114"/>
      <c r="T86" s="78"/>
      <c r="U86" s="114"/>
      <c r="V86" s="78"/>
    </row>
    <row r="87" spans="1:22" ht="15">
      <c r="A87" s="114" t="s">
        <v>230</v>
      </c>
      <c r="B87" s="78">
        <v>67694</v>
      </c>
      <c r="C87" s="114" t="s">
        <v>260</v>
      </c>
      <c r="D87" s="78">
        <v>10442</v>
      </c>
      <c r="E87" s="114" t="s">
        <v>245</v>
      </c>
      <c r="F87" s="78">
        <v>544</v>
      </c>
      <c r="G87" s="114" t="s">
        <v>252</v>
      </c>
      <c r="H87" s="78">
        <v>279</v>
      </c>
      <c r="I87" s="114" t="s">
        <v>224</v>
      </c>
      <c r="J87" s="78">
        <v>215</v>
      </c>
      <c r="K87" s="114" t="s">
        <v>214</v>
      </c>
      <c r="L87" s="78">
        <v>718</v>
      </c>
      <c r="M87" s="114"/>
      <c r="N87" s="78"/>
      <c r="O87" s="114"/>
      <c r="P87" s="78"/>
      <c r="Q87" s="114"/>
      <c r="R87" s="78"/>
      <c r="S87" s="114"/>
      <c r="T87" s="78"/>
      <c r="U87" s="114"/>
      <c r="V87" s="78"/>
    </row>
    <row r="88" spans="1:22" ht="15">
      <c r="A88" s="114" t="s">
        <v>254</v>
      </c>
      <c r="B88" s="78">
        <v>36732</v>
      </c>
      <c r="C88" s="114" t="s">
        <v>247</v>
      </c>
      <c r="D88" s="78">
        <v>10380</v>
      </c>
      <c r="E88" s="114" t="s">
        <v>251</v>
      </c>
      <c r="F88" s="78">
        <v>485</v>
      </c>
      <c r="G88" s="114" t="s">
        <v>223</v>
      </c>
      <c r="H88" s="78">
        <v>40</v>
      </c>
      <c r="I88" s="114"/>
      <c r="J88" s="78"/>
      <c r="K88" s="114"/>
      <c r="L88" s="78"/>
      <c r="M88" s="114"/>
      <c r="N88" s="78"/>
      <c r="O88" s="114"/>
      <c r="P88" s="78"/>
      <c r="Q88" s="114"/>
      <c r="R88" s="78"/>
      <c r="S88" s="114"/>
      <c r="T88" s="78"/>
      <c r="U88" s="114"/>
      <c r="V88" s="78"/>
    </row>
    <row r="89" spans="1:22" ht="15">
      <c r="A89" s="114" t="s">
        <v>213</v>
      </c>
      <c r="B89" s="78">
        <v>34629</v>
      </c>
      <c r="C89" s="114" t="s">
        <v>264</v>
      </c>
      <c r="D89" s="78">
        <v>4189</v>
      </c>
      <c r="E89" s="114" t="s">
        <v>238</v>
      </c>
      <c r="F89" s="78">
        <v>275</v>
      </c>
      <c r="G89" s="114"/>
      <c r="H89" s="78"/>
      <c r="I89" s="114"/>
      <c r="J89" s="78"/>
      <c r="K89" s="114"/>
      <c r="L89" s="78"/>
      <c r="M89" s="114"/>
      <c r="N89" s="78"/>
      <c r="O89" s="114"/>
      <c r="P89" s="78"/>
      <c r="Q89" s="114"/>
      <c r="R89" s="78"/>
      <c r="S89" s="114"/>
      <c r="T89" s="78"/>
      <c r="U89" s="114"/>
      <c r="V89" s="78"/>
    </row>
    <row r="90" spans="1:22" ht="15">
      <c r="A90" s="114" t="s">
        <v>231</v>
      </c>
      <c r="B90" s="78">
        <v>31849</v>
      </c>
      <c r="C90" s="114" t="s">
        <v>263</v>
      </c>
      <c r="D90" s="78">
        <v>3826</v>
      </c>
      <c r="E90" s="114"/>
      <c r="F90" s="78"/>
      <c r="G90" s="114"/>
      <c r="H90" s="78"/>
      <c r="I90" s="114"/>
      <c r="J90" s="78"/>
      <c r="K90" s="114"/>
      <c r="L90" s="78"/>
      <c r="M90" s="114"/>
      <c r="N90" s="78"/>
      <c r="O90" s="114"/>
      <c r="P90" s="78"/>
      <c r="Q90" s="114"/>
      <c r="R90" s="78"/>
      <c r="S90" s="114"/>
      <c r="T90" s="78"/>
      <c r="U90" s="114"/>
      <c r="V90" s="78"/>
    </row>
    <row r="91" spans="1:22" ht="15">
      <c r="A91" s="114" t="s">
        <v>241</v>
      </c>
      <c r="B91" s="78">
        <v>31693</v>
      </c>
      <c r="C91" s="114" t="s">
        <v>258</v>
      </c>
      <c r="D91" s="78">
        <v>2737</v>
      </c>
      <c r="E91" s="114"/>
      <c r="F91" s="78"/>
      <c r="G91" s="114"/>
      <c r="H91" s="78"/>
      <c r="I91" s="114"/>
      <c r="J91" s="78"/>
      <c r="K91" s="114"/>
      <c r="L91" s="78"/>
      <c r="M91" s="114"/>
      <c r="N91" s="78"/>
      <c r="O91" s="114"/>
      <c r="P91" s="78"/>
      <c r="Q91" s="114"/>
      <c r="R91" s="78"/>
      <c r="S91" s="114"/>
      <c r="T91" s="78"/>
      <c r="U91" s="114"/>
      <c r="V91" s="78"/>
    </row>
    <row r="92" spans="1:22" ht="15">
      <c r="A92" s="114" t="s">
        <v>215</v>
      </c>
      <c r="B92" s="78">
        <v>30986</v>
      </c>
      <c r="C92" s="114" t="s">
        <v>233</v>
      </c>
      <c r="D92" s="78">
        <v>2656</v>
      </c>
      <c r="E92" s="114"/>
      <c r="F92" s="78"/>
      <c r="G92" s="114"/>
      <c r="H92" s="78"/>
      <c r="I92" s="114"/>
      <c r="J92" s="78"/>
      <c r="K92" s="114"/>
      <c r="L92" s="78"/>
      <c r="M92" s="114"/>
      <c r="N92" s="78"/>
      <c r="O92" s="114"/>
      <c r="P92" s="78"/>
      <c r="Q92" s="114"/>
      <c r="R92" s="78"/>
      <c r="S92" s="114"/>
      <c r="T92" s="78"/>
      <c r="U92" s="114"/>
      <c r="V92" s="78"/>
    </row>
  </sheetData>
  <hyperlinks>
    <hyperlink ref="A2" r:id="rId1" display="https://www.lesechos.fr/economie-france/social/le-gouvernement-va-faire-la-publicite-du-compte-personnel-de-formation-1124068"/>
    <hyperlink ref="A3" r:id="rId2" display="https://www.gsb.stanford.edu/exec-ed/programs/directors-consortium"/>
    <hyperlink ref="A4" r:id="rId3" display="http://po.st/scms/OrMCe04Lcp0lOFmbAka8Um6V2jAD7SYdZTjvhHbnYZ0lOA/PNr4iq"/>
    <hyperlink ref="A5" r:id="rId4" display="http://po.st/scms/OrMCe04Lcp0lOFmbAka8Um6V2jAD7SYdZTjvhHbnYZ0lOA/HJcZwb"/>
    <hyperlink ref="A6" r:id="rId5" display="https://solutions.lesechos.fr/equipe-management/c/ia-travail-en-pleine-mutation-17957/"/>
    <hyperlink ref="A7" r:id="rId6" display="http://po.st/scms/OrMCe04Lcp0lOFmbAka8Um6V2jAD7SYdZTjvhHbnYZ0lOA/ookiSO"/>
    <hyperlink ref="A8" r:id="rId7" display="https://twitter.com/HarvardNPLI/status/1160244418110218242"/>
    <hyperlink ref="A9" r:id="rId8" display="http://po.st/scms/OrMCe04Lcp0lOFmbAka8Um6V2jAD7SYdZTjvhHbnYZ0lOA/4Vygqh"/>
    <hyperlink ref="A10" r:id="rId9" display="http://po.st/scms/OrMCe04Lcp0lOFmbAka8Um6V2jAD7SYdZTjvhHbnYZ0lOA/URbKIo"/>
    <hyperlink ref="A11" r:id="rId10" display="http://po.st/scms/OrMCe04Lcp0lOFmbAka8Um6V2jAD7SYdZTjvhHbnYZ0lOA/U91o7G"/>
    <hyperlink ref="C2" r:id="rId11" display="http://po.st/scms/OrMCe04Lcp0lOFmbAka8Um6V2jAD7SYdZTjvhHbnYZ0lOA/PNr4iq"/>
    <hyperlink ref="C3" r:id="rId12" display="http://po.st/scms/OrMCe04Lcp0lOFmbAka8Um6V2jAD7SYdZTjvhHbnYZ0lOA/4Vygqh"/>
    <hyperlink ref="C4" r:id="rId13" display="http://po.st/scms/OrMCe04Lcp0lOFmbAka8Um6V2jAD7SYdZTjvhHbnYZ0lOA/ookiSO"/>
    <hyperlink ref="C5" r:id="rId14" display="http://po.st/scms/OrMCe04Lcp0lOFmbAka8Um6V2jAD7SYdZTjvhHbnYZ0lOA/HJcZwb"/>
    <hyperlink ref="C6" r:id="rId15" display="http://po.st/scms/OrMCe04Lcp0lOFmbAka8Um6V2jAD7SYdZTjvhHbnYZ0lOA/URbKIo"/>
    <hyperlink ref="C7" r:id="rId16" display="http://po.st/scms/OrMCe04Lcp0lOFmbAka8Um6V2jAD7SYdZTjvhHbnYZ0lOA/6PVWA1"/>
    <hyperlink ref="C8" r:id="rId17" display="http://po.st/scms/OrMCe04Lcp0lOFmbAka8Um6V2jAD7SYdZTjvhHbnYZ0lOA/z4A5NN"/>
    <hyperlink ref="C9" r:id="rId18" display="http://po.st/scms/OrMCe04Lcp0lOFmbAka8Um6V2jAD7SYdZTjvhHbnYZ0lOA/a3g72o"/>
    <hyperlink ref="C10" r:id="rId19" display="http://po.st/scms/OrMCe04Lcp0lOFmbAka8Um6V2jAD7SYdZTjvhHbnYZ0lOA/6pTZ5M"/>
    <hyperlink ref="C11" r:id="rId20" display="http://po.st/scms/OrMCe04Lcp0lOFmbAka8Um6V2jAD7SYdZTjvhHbnYZ0lOA/5Wm7Or"/>
    <hyperlink ref="E2" r:id="rId21" display="https://www.ie.edu/insights/articles/communication-substance-and-form/"/>
    <hyperlink ref="E3" r:id="rId22" display="https://www.ie.edu/insights/articles/strategies-from-words-to-deeds-thanks-to-pmos/"/>
    <hyperlink ref="E4" r:id="rId23" display="https://www.ie.edu/insights/articles/transformation-with-purpose-through-striving-and-stretching/"/>
    <hyperlink ref="G2" r:id="rId24" display="https://executiveeducation.wharton.upenn.edu/for-individuals/all-programs/customer-analytics-for-growth-using-machine-learning-ai-and-big-data/?utm_source=wcai&amp;utm_medium=display&amp;utm_content=baev&amp;utm_campaign=wcaide20baev"/>
    <hyperlink ref="I2" r:id="rId25" display="https://www.lesechos.fr/economie-france/social/le-gouvernement-va-faire-la-publicite-du-compte-personnel-de-formation-1124068"/>
    <hyperlink ref="I3" r:id="rId26" display="https://solutions.lesechos.fr/equipe-management/c/ia-travail-en-pleine-mutation-17957/"/>
    <hyperlink ref="I4" r:id="rId27" display="https://www.parlonsrh.com/comment-les-francais-percoivent-ils-la-formation-en-2019/"/>
    <hyperlink ref="I5" r:id="rId28" display="https://app.amazingcontent.io/best-content/monthly/ThJeanjean/2019/july"/>
    <hyperlink ref="K2" r:id="rId29" display="https://www.hult.edu/en/executive-education/events/speaking-truth-london-17-sept/?utm_source=twitter&amp;utm_medium=social&amp;utm_campaign=organicsocialtwitter&amp;utm_content=ash_ev_190917_speakingtruth"/>
    <hyperlink ref="K3" r:id="rId30" display="https://www.hult.edu/en/executive-education/insights/new-speaking-truth-to-power/?utm_source=twitter&amp;utm_medium=social&amp;utm_campaign=organicsocialtwitter&amp;utm_content=speakingtruth_research"/>
    <hyperlink ref="K4" r:id="rId31" display="https://www.hult.edu/en/executive-education/events/?utm_source=twitter&amp;utm_medium=social&amp;utm_campaign=organicsocialtwitter&amp;utm_content=generic_events"/>
    <hyperlink ref="M2" r:id="rId32" display="https://www.smu.ca/academics/sobey/for-business-training-and-development.html?utm_source=Twitter&amp;utm_medium=social&amp;utm_campaign=execed&amp;utm_content=BVad"/>
    <hyperlink ref="M3" r:id="rId33" display="https://www.entrepreneur.com/article/337275"/>
    <hyperlink ref="M4" r:id="rId34" display="https://www.youtube.com/watch?v=67Ng11IM2a4"/>
    <hyperlink ref="M5" r:id="rId35" display="https://business.lesechos.fr/directions-financieres/metier-et-carriere/parcours/0601512264403-la-formation-a-suivre-le-master-management-immobilier-de-l-essec-331075.php#xtor=CS1-35"/>
    <hyperlink ref="O2" r:id="rId36" display="https://www.uniconexed.org/members/university-usc-marshall/?utm_source=twitter&amp;utm_medium=sasocial&amp;utm_campaign=unicon"/>
    <hyperlink ref="O3" r:id="rId37" display="https://www.uniconexed.org/2019-leadership-academy-application/?utm_source=twitter&amp;utm_medium=sasocial&amp;utm_campaign=unicon"/>
    <hyperlink ref="Q2" r:id="rId38" display="https://www.gsb.stanford.edu/exec-ed/programs/directors-consortium"/>
    <hyperlink ref="U2" r:id="rId39" display="https://www.ieseg.fr/news/entretien-directrices-deux-formations-diplomantes/"/>
  </hyperlinks>
  <printOptions/>
  <pageMargins left="0.7" right="0.7" top="0.75" bottom="0.75" header="0.3" footer="0.3"/>
  <pageSetup orientation="portrait" paperSize="9"/>
  <tableParts>
    <tablePart r:id="rId45"/>
    <tablePart r:id="rId40"/>
    <tablePart r:id="rId41"/>
    <tablePart r:id="rId47"/>
    <tablePart r:id="rId43"/>
    <tablePart r:id="rId46"/>
    <tablePart r:id="rId44"/>
    <tablePart r:id="rId4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1692</v>
      </c>
      <c r="B1" s="13" t="s">
        <v>1854</v>
      </c>
      <c r="C1" s="13" t="s">
        <v>1855</v>
      </c>
      <c r="D1" s="13" t="s">
        <v>144</v>
      </c>
      <c r="E1" s="13" t="s">
        <v>1857</v>
      </c>
      <c r="F1" s="13" t="s">
        <v>1858</v>
      </c>
      <c r="G1" s="13" t="s">
        <v>1859</v>
      </c>
    </row>
    <row r="2" spans="1:7" ht="15">
      <c r="A2" s="78" t="s">
        <v>1328</v>
      </c>
      <c r="B2" s="78">
        <v>77</v>
      </c>
      <c r="C2" s="117">
        <v>0.043924700513405586</v>
      </c>
      <c r="D2" s="78" t="s">
        <v>1856</v>
      </c>
      <c r="E2" s="78"/>
      <c r="F2" s="78"/>
      <c r="G2" s="78"/>
    </row>
    <row r="3" spans="1:7" ht="15">
      <c r="A3" s="78" t="s">
        <v>1329</v>
      </c>
      <c r="B3" s="78">
        <v>14</v>
      </c>
      <c r="C3" s="117">
        <v>0.007986309184255563</v>
      </c>
      <c r="D3" s="78" t="s">
        <v>1856</v>
      </c>
      <c r="E3" s="78"/>
      <c r="F3" s="78"/>
      <c r="G3" s="78"/>
    </row>
    <row r="4" spans="1:7" ht="15">
      <c r="A4" s="78" t="s">
        <v>1330</v>
      </c>
      <c r="B4" s="78">
        <v>0</v>
      </c>
      <c r="C4" s="117">
        <v>0</v>
      </c>
      <c r="D4" s="78" t="s">
        <v>1856</v>
      </c>
      <c r="E4" s="78"/>
      <c r="F4" s="78"/>
      <c r="G4" s="78"/>
    </row>
    <row r="5" spans="1:7" ht="15">
      <c r="A5" s="78" t="s">
        <v>1331</v>
      </c>
      <c r="B5" s="78">
        <v>1662</v>
      </c>
      <c r="C5" s="117">
        <v>0.9480889903023388</v>
      </c>
      <c r="D5" s="78" t="s">
        <v>1856</v>
      </c>
      <c r="E5" s="78"/>
      <c r="F5" s="78"/>
      <c r="G5" s="78"/>
    </row>
    <row r="6" spans="1:7" ht="15">
      <c r="A6" s="78" t="s">
        <v>1332</v>
      </c>
      <c r="B6" s="78">
        <v>1753</v>
      </c>
      <c r="C6" s="117">
        <v>1</v>
      </c>
      <c r="D6" s="78" t="s">
        <v>1856</v>
      </c>
      <c r="E6" s="78"/>
      <c r="F6" s="78"/>
      <c r="G6" s="78"/>
    </row>
    <row r="7" spans="1:7" ht="15">
      <c r="A7" s="85" t="s">
        <v>1333</v>
      </c>
      <c r="B7" s="85">
        <v>89</v>
      </c>
      <c r="C7" s="118">
        <v>0.00584519345039936</v>
      </c>
      <c r="D7" s="85" t="s">
        <v>1856</v>
      </c>
      <c r="E7" s="85" t="b">
        <v>0</v>
      </c>
      <c r="F7" s="85" t="b">
        <v>0</v>
      </c>
      <c r="G7" s="85" t="b">
        <v>0</v>
      </c>
    </row>
    <row r="8" spans="1:7" ht="15">
      <c r="A8" s="85" t="s">
        <v>1334</v>
      </c>
      <c r="B8" s="85">
        <v>48</v>
      </c>
      <c r="C8" s="118">
        <v>0.01371990306638906</v>
      </c>
      <c r="D8" s="85" t="s">
        <v>1856</v>
      </c>
      <c r="E8" s="85" t="b">
        <v>0</v>
      </c>
      <c r="F8" s="85" t="b">
        <v>0</v>
      </c>
      <c r="G8" s="85" t="b">
        <v>0</v>
      </c>
    </row>
    <row r="9" spans="1:7" ht="15">
      <c r="A9" s="85" t="s">
        <v>1276</v>
      </c>
      <c r="B9" s="85">
        <v>35</v>
      </c>
      <c r="C9" s="118">
        <v>0.015869612728895036</v>
      </c>
      <c r="D9" s="85" t="s">
        <v>1856</v>
      </c>
      <c r="E9" s="85" t="b">
        <v>0</v>
      </c>
      <c r="F9" s="85" t="b">
        <v>0</v>
      </c>
      <c r="G9" s="85" t="b">
        <v>0</v>
      </c>
    </row>
    <row r="10" spans="1:7" ht="15">
      <c r="A10" s="85" t="s">
        <v>1335</v>
      </c>
      <c r="B10" s="85">
        <v>25</v>
      </c>
      <c r="C10" s="118">
        <v>0.012960668493702216</v>
      </c>
      <c r="D10" s="85" t="s">
        <v>1856</v>
      </c>
      <c r="E10" s="85" t="b">
        <v>0</v>
      </c>
      <c r="F10" s="85" t="b">
        <v>0</v>
      </c>
      <c r="G10" s="85" t="b">
        <v>0</v>
      </c>
    </row>
    <row r="11" spans="1:7" ht="15">
      <c r="A11" s="85" t="s">
        <v>1336</v>
      </c>
      <c r="B11" s="85">
        <v>24</v>
      </c>
      <c r="C11" s="118">
        <v>0.012791577063519282</v>
      </c>
      <c r="D11" s="85" t="s">
        <v>1856</v>
      </c>
      <c r="E11" s="85" t="b">
        <v>1</v>
      </c>
      <c r="F11" s="85" t="b">
        <v>0</v>
      </c>
      <c r="G11" s="85" t="b">
        <v>0</v>
      </c>
    </row>
    <row r="12" spans="1:7" ht="15">
      <c r="A12" s="85" t="s">
        <v>1338</v>
      </c>
      <c r="B12" s="85">
        <v>23</v>
      </c>
      <c r="C12" s="118">
        <v>0.012607624514248923</v>
      </c>
      <c r="D12" s="85" t="s">
        <v>1856</v>
      </c>
      <c r="E12" s="85" t="b">
        <v>0</v>
      </c>
      <c r="F12" s="85" t="b">
        <v>0</v>
      </c>
      <c r="G12" s="85" t="b">
        <v>0</v>
      </c>
    </row>
    <row r="13" spans="1:7" ht="15">
      <c r="A13" s="85" t="s">
        <v>1271</v>
      </c>
      <c r="B13" s="85">
        <v>17</v>
      </c>
      <c r="C13" s="118">
        <v>0.012327871604366599</v>
      </c>
      <c r="D13" s="85" t="s">
        <v>1856</v>
      </c>
      <c r="E13" s="85" t="b">
        <v>0</v>
      </c>
      <c r="F13" s="85" t="b">
        <v>0</v>
      </c>
      <c r="G13" s="85" t="b">
        <v>0</v>
      </c>
    </row>
    <row r="14" spans="1:7" ht="15">
      <c r="A14" s="85" t="s">
        <v>1282</v>
      </c>
      <c r="B14" s="85">
        <v>17</v>
      </c>
      <c r="C14" s="118">
        <v>0.011518460193347983</v>
      </c>
      <c r="D14" s="85" t="s">
        <v>1856</v>
      </c>
      <c r="E14" s="85" t="b">
        <v>0</v>
      </c>
      <c r="F14" s="85" t="b">
        <v>0</v>
      </c>
      <c r="G14" s="85" t="b">
        <v>0</v>
      </c>
    </row>
    <row r="15" spans="1:7" ht="15">
      <c r="A15" s="85" t="s">
        <v>1339</v>
      </c>
      <c r="B15" s="85">
        <v>12</v>
      </c>
      <c r="C15" s="118">
        <v>0.009361601296922019</v>
      </c>
      <c r="D15" s="85" t="s">
        <v>1856</v>
      </c>
      <c r="E15" s="85" t="b">
        <v>1</v>
      </c>
      <c r="F15" s="85" t="b">
        <v>0</v>
      </c>
      <c r="G15" s="85" t="b">
        <v>0</v>
      </c>
    </row>
    <row r="16" spans="1:7" ht="15">
      <c r="A16" s="85" t="s">
        <v>1340</v>
      </c>
      <c r="B16" s="85">
        <v>12</v>
      </c>
      <c r="C16" s="118">
        <v>0.009361601296922019</v>
      </c>
      <c r="D16" s="85" t="s">
        <v>1856</v>
      </c>
      <c r="E16" s="85" t="b">
        <v>0</v>
      </c>
      <c r="F16" s="85" t="b">
        <v>0</v>
      </c>
      <c r="G16" s="85" t="b">
        <v>0</v>
      </c>
    </row>
    <row r="17" spans="1:7" ht="15">
      <c r="A17" s="85" t="s">
        <v>1693</v>
      </c>
      <c r="B17" s="85">
        <v>12</v>
      </c>
      <c r="C17" s="118">
        <v>0.009361601296922019</v>
      </c>
      <c r="D17" s="85" t="s">
        <v>1856</v>
      </c>
      <c r="E17" s="85" t="b">
        <v>0</v>
      </c>
      <c r="F17" s="85" t="b">
        <v>0</v>
      </c>
      <c r="G17" s="85" t="b">
        <v>0</v>
      </c>
    </row>
    <row r="18" spans="1:7" ht="15">
      <c r="A18" s="85" t="s">
        <v>1283</v>
      </c>
      <c r="B18" s="85">
        <v>11</v>
      </c>
      <c r="C18" s="118">
        <v>0.011300129556910695</v>
      </c>
      <c r="D18" s="85" t="s">
        <v>1856</v>
      </c>
      <c r="E18" s="85" t="b">
        <v>0</v>
      </c>
      <c r="F18" s="85" t="b">
        <v>0</v>
      </c>
      <c r="G18" s="85" t="b">
        <v>0</v>
      </c>
    </row>
    <row r="19" spans="1:7" ht="15">
      <c r="A19" s="85" t="s">
        <v>1694</v>
      </c>
      <c r="B19" s="85">
        <v>9</v>
      </c>
      <c r="C19" s="118">
        <v>0.007944393607728212</v>
      </c>
      <c r="D19" s="85" t="s">
        <v>1856</v>
      </c>
      <c r="E19" s="85" t="b">
        <v>0</v>
      </c>
      <c r="F19" s="85" t="b">
        <v>0</v>
      </c>
      <c r="G19" s="85" t="b">
        <v>0</v>
      </c>
    </row>
    <row r="20" spans="1:7" ht="15">
      <c r="A20" s="85" t="s">
        <v>250</v>
      </c>
      <c r="B20" s="85">
        <v>7</v>
      </c>
      <c r="C20" s="118">
        <v>0.006806239871672143</v>
      </c>
      <c r="D20" s="85" t="s">
        <v>1856</v>
      </c>
      <c r="E20" s="85" t="b">
        <v>0</v>
      </c>
      <c r="F20" s="85" t="b">
        <v>0</v>
      </c>
      <c r="G20" s="85" t="b">
        <v>0</v>
      </c>
    </row>
    <row r="21" spans="1:7" ht="15">
      <c r="A21" s="85" t="s">
        <v>1359</v>
      </c>
      <c r="B21" s="85">
        <v>7</v>
      </c>
      <c r="C21" s="118">
        <v>0.006806239871672143</v>
      </c>
      <c r="D21" s="85" t="s">
        <v>1856</v>
      </c>
      <c r="E21" s="85" t="b">
        <v>0</v>
      </c>
      <c r="F21" s="85" t="b">
        <v>0</v>
      </c>
      <c r="G21" s="85" t="b">
        <v>0</v>
      </c>
    </row>
    <row r="22" spans="1:7" ht="15">
      <c r="A22" s="85" t="s">
        <v>1695</v>
      </c>
      <c r="B22" s="85">
        <v>7</v>
      </c>
      <c r="C22" s="118">
        <v>0.006806239871672143</v>
      </c>
      <c r="D22" s="85" t="s">
        <v>1856</v>
      </c>
      <c r="E22" s="85" t="b">
        <v>0</v>
      </c>
      <c r="F22" s="85" t="b">
        <v>0</v>
      </c>
      <c r="G22" s="85" t="b">
        <v>0</v>
      </c>
    </row>
    <row r="23" spans="1:7" ht="15">
      <c r="A23" s="85" t="s">
        <v>1275</v>
      </c>
      <c r="B23" s="85">
        <v>6</v>
      </c>
      <c r="C23" s="118">
        <v>0.0061637070310421975</v>
      </c>
      <c r="D23" s="85" t="s">
        <v>1856</v>
      </c>
      <c r="E23" s="85" t="b">
        <v>0</v>
      </c>
      <c r="F23" s="85" t="b">
        <v>0</v>
      </c>
      <c r="G23" s="85" t="b">
        <v>0</v>
      </c>
    </row>
    <row r="24" spans="1:7" ht="15">
      <c r="A24" s="85" t="s">
        <v>1696</v>
      </c>
      <c r="B24" s="85">
        <v>6</v>
      </c>
      <c r="C24" s="118">
        <v>0.0061637070310421975</v>
      </c>
      <c r="D24" s="85" t="s">
        <v>1856</v>
      </c>
      <c r="E24" s="85" t="b">
        <v>0</v>
      </c>
      <c r="F24" s="85" t="b">
        <v>0</v>
      </c>
      <c r="G24" s="85" t="b">
        <v>0</v>
      </c>
    </row>
    <row r="25" spans="1:7" ht="15">
      <c r="A25" s="85" t="s">
        <v>1279</v>
      </c>
      <c r="B25" s="85">
        <v>6</v>
      </c>
      <c r="C25" s="118">
        <v>0.0061637070310421975</v>
      </c>
      <c r="D25" s="85" t="s">
        <v>1856</v>
      </c>
      <c r="E25" s="85" t="b">
        <v>0</v>
      </c>
      <c r="F25" s="85" t="b">
        <v>0</v>
      </c>
      <c r="G25" s="85" t="b">
        <v>0</v>
      </c>
    </row>
    <row r="26" spans="1:7" ht="15">
      <c r="A26" s="85" t="s">
        <v>1408</v>
      </c>
      <c r="B26" s="85">
        <v>6</v>
      </c>
      <c r="C26" s="118">
        <v>0.007031151656932253</v>
      </c>
      <c r="D26" s="85" t="s">
        <v>1856</v>
      </c>
      <c r="E26" s="85" t="b">
        <v>0</v>
      </c>
      <c r="F26" s="85" t="b">
        <v>0</v>
      </c>
      <c r="G26" s="85" t="b">
        <v>0</v>
      </c>
    </row>
    <row r="27" spans="1:7" ht="15">
      <c r="A27" s="85" t="s">
        <v>1362</v>
      </c>
      <c r="B27" s="85">
        <v>6</v>
      </c>
      <c r="C27" s="118">
        <v>0.0061637070310421975</v>
      </c>
      <c r="D27" s="85" t="s">
        <v>1856</v>
      </c>
      <c r="E27" s="85" t="b">
        <v>0</v>
      </c>
      <c r="F27" s="85" t="b">
        <v>0</v>
      </c>
      <c r="G27" s="85" t="b">
        <v>0</v>
      </c>
    </row>
    <row r="28" spans="1:7" ht="15">
      <c r="A28" s="85" t="s">
        <v>1361</v>
      </c>
      <c r="B28" s="85">
        <v>6</v>
      </c>
      <c r="C28" s="118">
        <v>0.0061637070310421975</v>
      </c>
      <c r="D28" s="85" t="s">
        <v>1856</v>
      </c>
      <c r="E28" s="85" t="b">
        <v>0</v>
      </c>
      <c r="F28" s="85" t="b">
        <v>0</v>
      </c>
      <c r="G28" s="85" t="b">
        <v>0</v>
      </c>
    </row>
    <row r="29" spans="1:7" ht="15">
      <c r="A29" s="85" t="s">
        <v>1342</v>
      </c>
      <c r="B29" s="85">
        <v>6</v>
      </c>
      <c r="C29" s="118">
        <v>0.0061637070310421975</v>
      </c>
      <c r="D29" s="85" t="s">
        <v>1856</v>
      </c>
      <c r="E29" s="85" t="b">
        <v>0</v>
      </c>
      <c r="F29" s="85" t="b">
        <v>0</v>
      </c>
      <c r="G29" s="85" t="b">
        <v>0</v>
      </c>
    </row>
    <row r="30" spans="1:7" ht="15">
      <c r="A30" s="85" t="s">
        <v>1354</v>
      </c>
      <c r="B30" s="85">
        <v>6</v>
      </c>
      <c r="C30" s="118">
        <v>0.0061637070310421975</v>
      </c>
      <c r="D30" s="85" t="s">
        <v>1856</v>
      </c>
      <c r="E30" s="85" t="b">
        <v>0</v>
      </c>
      <c r="F30" s="85" t="b">
        <v>0</v>
      </c>
      <c r="G30" s="85" t="b">
        <v>0</v>
      </c>
    </row>
    <row r="31" spans="1:7" ht="15">
      <c r="A31" s="85" t="s">
        <v>1302</v>
      </c>
      <c r="B31" s="85">
        <v>5</v>
      </c>
      <c r="C31" s="118">
        <v>0.00546146869190965</v>
      </c>
      <c r="D31" s="85" t="s">
        <v>1856</v>
      </c>
      <c r="E31" s="85" t="b">
        <v>0</v>
      </c>
      <c r="F31" s="85" t="b">
        <v>0</v>
      </c>
      <c r="G31" s="85" t="b">
        <v>0</v>
      </c>
    </row>
    <row r="32" spans="1:7" ht="15">
      <c r="A32" s="85" t="s">
        <v>248</v>
      </c>
      <c r="B32" s="85">
        <v>5</v>
      </c>
      <c r="C32" s="118">
        <v>0.00546146869190965</v>
      </c>
      <c r="D32" s="85" t="s">
        <v>1856</v>
      </c>
      <c r="E32" s="85" t="b">
        <v>0</v>
      </c>
      <c r="F32" s="85" t="b">
        <v>0</v>
      </c>
      <c r="G32" s="85" t="b">
        <v>0</v>
      </c>
    </row>
    <row r="33" spans="1:7" ht="15">
      <c r="A33" s="85" t="s">
        <v>1395</v>
      </c>
      <c r="B33" s="85">
        <v>5</v>
      </c>
      <c r="C33" s="118">
        <v>0.00546146869190965</v>
      </c>
      <c r="D33" s="85" t="s">
        <v>1856</v>
      </c>
      <c r="E33" s="85" t="b">
        <v>0</v>
      </c>
      <c r="F33" s="85" t="b">
        <v>0</v>
      </c>
      <c r="G33" s="85" t="b">
        <v>0</v>
      </c>
    </row>
    <row r="34" spans="1:7" ht="15">
      <c r="A34" s="85" t="s">
        <v>224</v>
      </c>
      <c r="B34" s="85">
        <v>5</v>
      </c>
      <c r="C34" s="118">
        <v>0.00546146869190965</v>
      </c>
      <c r="D34" s="85" t="s">
        <v>1856</v>
      </c>
      <c r="E34" s="85" t="b">
        <v>0</v>
      </c>
      <c r="F34" s="85" t="b">
        <v>0</v>
      </c>
      <c r="G34" s="85" t="b">
        <v>0</v>
      </c>
    </row>
    <row r="35" spans="1:7" ht="15">
      <c r="A35" s="85" t="s">
        <v>1360</v>
      </c>
      <c r="B35" s="85">
        <v>5</v>
      </c>
      <c r="C35" s="118">
        <v>0.00546146869190965</v>
      </c>
      <c r="D35" s="85" t="s">
        <v>1856</v>
      </c>
      <c r="E35" s="85" t="b">
        <v>0</v>
      </c>
      <c r="F35" s="85" t="b">
        <v>0</v>
      </c>
      <c r="G35" s="85" t="b">
        <v>0</v>
      </c>
    </row>
    <row r="36" spans="1:7" ht="15">
      <c r="A36" s="85" t="s">
        <v>1367</v>
      </c>
      <c r="B36" s="85">
        <v>5</v>
      </c>
      <c r="C36" s="118">
        <v>0.00546146869190965</v>
      </c>
      <c r="D36" s="85" t="s">
        <v>1856</v>
      </c>
      <c r="E36" s="85" t="b">
        <v>0</v>
      </c>
      <c r="F36" s="85" t="b">
        <v>0</v>
      </c>
      <c r="G36" s="85" t="b">
        <v>0</v>
      </c>
    </row>
    <row r="37" spans="1:7" ht="15">
      <c r="A37" s="85" t="s">
        <v>1368</v>
      </c>
      <c r="B37" s="85">
        <v>5</v>
      </c>
      <c r="C37" s="118">
        <v>0.00546146869190965</v>
      </c>
      <c r="D37" s="85" t="s">
        <v>1856</v>
      </c>
      <c r="E37" s="85" t="b">
        <v>0</v>
      </c>
      <c r="F37" s="85" t="b">
        <v>0</v>
      </c>
      <c r="G37" s="85" t="b">
        <v>0</v>
      </c>
    </row>
    <row r="38" spans="1:7" ht="15">
      <c r="A38" s="85" t="s">
        <v>1353</v>
      </c>
      <c r="B38" s="85">
        <v>5</v>
      </c>
      <c r="C38" s="118">
        <v>0.00546146869190965</v>
      </c>
      <c r="D38" s="85" t="s">
        <v>1856</v>
      </c>
      <c r="E38" s="85" t="b">
        <v>0</v>
      </c>
      <c r="F38" s="85" t="b">
        <v>0</v>
      </c>
      <c r="G38" s="85" t="b">
        <v>0</v>
      </c>
    </row>
    <row r="39" spans="1:7" ht="15">
      <c r="A39" s="85" t="s">
        <v>1697</v>
      </c>
      <c r="B39" s="85">
        <v>5</v>
      </c>
      <c r="C39" s="118">
        <v>0.005859293047443544</v>
      </c>
      <c r="D39" s="85" t="s">
        <v>1856</v>
      </c>
      <c r="E39" s="85" t="b">
        <v>0</v>
      </c>
      <c r="F39" s="85" t="b">
        <v>0</v>
      </c>
      <c r="G39" s="85" t="b">
        <v>0</v>
      </c>
    </row>
    <row r="40" spans="1:7" ht="15">
      <c r="A40" s="85" t="s">
        <v>1698</v>
      </c>
      <c r="B40" s="85">
        <v>5</v>
      </c>
      <c r="C40" s="118">
        <v>0.00546146869190965</v>
      </c>
      <c r="D40" s="85" t="s">
        <v>1856</v>
      </c>
      <c r="E40" s="85" t="b">
        <v>0</v>
      </c>
      <c r="F40" s="85" t="b">
        <v>0</v>
      </c>
      <c r="G40" s="85" t="b">
        <v>0</v>
      </c>
    </row>
    <row r="41" spans="1:7" ht="15">
      <c r="A41" s="85" t="s">
        <v>1343</v>
      </c>
      <c r="B41" s="85">
        <v>4</v>
      </c>
      <c r="C41" s="118">
        <v>0.004687434437954835</v>
      </c>
      <c r="D41" s="85" t="s">
        <v>1856</v>
      </c>
      <c r="E41" s="85" t="b">
        <v>0</v>
      </c>
      <c r="F41" s="85" t="b">
        <v>0</v>
      </c>
      <c r="G41" s="85" t="b">
        <v>0</v>
      </c>
    </row>
    <row r="42" spans="1:7" ht="15">
      <c r="A42" s="85" t="s">
        <v>1344</v>
      </c>
      <c r="B42" s="85">
        <v>4</v>
      </c>
      <c r="C42" s="118">
        <v>0.004687434437954835</v>
      </c>
      <c r="D42" s="85" t="s">
        <v>1856</v>
      </c>
      <c r="E42" s="85" t="b">
        <v>0</v>
      </c>
      <c r="F42" s="85" t="b">
        <v>0</v>
      </c>
      <c r="G42" s="85" t="b">
        <v>0</v>
      </c>
    </row>
    <row r="43" spans="1:7" ht="15">
      <c r="A43" s="85" t="s">
        <v>1345</v>
      </c>
      <c r="B43" s="85">
        <v>4</v>
      </c>
      <c r="C43" s="118">
        <v>0.004687434437954835</v>
      </c>
      <c r="D43" s="85" t="s">
        <v>1856</v>
      </c>
      <c r="E43" s="85" t="b">
        <v>0</v>
      </c>
      <c r="F43" s="85" t="b">
        <v>0</v>
      </c>
      <c r="G43" s="85" t="b">
        <v>0</v>
      </c>
    </row>
    <row r="44" spans="1:7" ht="15">
      <c r="A44" s="85" t="s">
        <v>1346</v>
      </c>
      <c r="B44" s="85">
        <v>4</v>
      </c>
      <c r="C44" s="118">
        <v>0.004687434437954835</v>
      </c>
      <c r="D44" s="85" t="s">
        <v>1856</v>
      </c>
      <c r="E44" s="85" t="b">
        <v>0</v>
      </c>
      <c r="F44" s="85" t="b">
        <v>0</v>
      </c>
      <c r="G44" s="85" t="b">
        <v>0</v>
      </c>
    </row>
    <row r="45" spans="1:7" ht="15">
      <c r="A45" s="85" t="s">
        <v>1347</v>
      </c>
      <c r="B45" s="85">
        <v>4</v>
      </c>
      <c r="C45" s="118">
        <v>0.004687434437954835</v>
      </c>
      <c r="D45" s="85" t="s">
        <v>1856</v>
      </c>
      <c r="E45" s="85" t="b">
        <v>0</v>
      </c>
      <c r="F45" s="85" t="b">
        <v>0</v>
      </c>
      <c r="G45" s="85" t="b">
        <v>0</v>
      </c>
    </row>
    <row r="46" spans="1:7" ht="15">
      <c r="A46" s="85" t="s">
        <v>1348</v>
      </c>
      <c r="B46" s="85">
        <v>4</v>
      </c>
      <c r="C46" s="118">
        <v>0.004687434437954835</v>
      </c>
      <c r="D46" s="85" t="s">
        <v>1856</v>
      </c>
      <c r="E46" s="85" t="b">
        <v>0</v>
      </c>
      <c r="F46" s="85" t="b">
        <v>0</v>
      </c>
      <c r="G46" s="85" t="b">
        <v>0</v>
      </c>
    </row>
    <row r="47" spans="1:7" ht="15">
      <c r="A47" s="85" t="s">
        <v>1699</v>
      </c>
      <c r="B47" s="85">
        <v>4</v>
      </c>
      <c r="C47" s="118">
        <v>0.004687434437954835</v>
      </c>
      <c r="D47" s="85" t="s">
        <v>1856</v>
      </c>
      <c r="E47" s="85" t="b">
        <v>0</v>
      </c>
      <c r="F47" s="85" t="b">
        <v>0</v>
      </c>
      <c r="G47" s="85" t="b">
        <v>0</v>
      </c>
    </row>
    <row r="48" spans="1:7" ht="15">
      <c r="A48" s="85" t="s">
        <v>1700</v>
      </c>
      <c r="B48" s="85">
        <v>4</v>
      </c>
      <c r="C48" s="118">
        <v>0.004687434437954835</v>
      </c>
      <c r="D48" s="85" t="s">
        <v>1856</v>
      </c>
      <c r="E48" s="85" t="b">
        <v>0</v>
      </c>
      <c r="F48" s="85" t="b">
        <v>0</v>
      </c>
      <c r="G48" s="85" t="b">
        <v>0</v>
      </c>
    </row>
    <row r="49" spans="1:7" ht="15">
      <c r="A49" s="85" t="s">
        <v>1409</v>
      </c>
      <c r="B49" s="85">
        <v>4</v>
      </c>
      <c r="C49" s="118">
        <v>0.0056760386930089606</v>
      </c>
      <c r="D49" s="85" t="s">
        <v>1856</v>
      </c>
      <c r="E49" s="85" t="b">
        <v>0</v>
      </c>
      <c r="F49" s="85" t="b">
        <v>0</v>
      </c>
      <c r="G49" s="85" t="b">
        <v>0</v>
      </c>
    </row>
    <row r="50" spans="1:7" ht="15">
      <c r="A50" s="85" t="s">
        <v>1365</v>
      </c>
      <c r="B50" s="85">
        <v>4</v>
      </c>
      <c r="C50" s="118">
        <v>0.004687434437954835</v>
      </c>
      <c r="D50" s="85" t="s">
        <v>1856</v>
      </c>
      <c r="E50" s="85" t="b">
        <v>0</v>
      </c>
      <c r="F50" s="85" t="b">
        <v>0</v>
      </c>
      <c r="G50" s="85" t="b">
        <v>0</v>
      </c>
    </row>
    <row r="51" spans="1:7" ht="15">
      <c r="A51" s="85" t="s">
        <v>1701</v>
      </c>
      <c r="B51" s="85">
        <v>4</v>
      </c>
      <c r="C51" s="118">
        <v>0.004687434437954835</v>
      </c>
      <c r="D51" s="85" t="s">
        <v>1856</v>
      </c>
      <c r="E51" s="85" t="b">
        <v>0</v>
      </c>
      <c r="F51" s="85" t="b">
        <v>0</v>
      </c>
      <c r="G51" s="85" t="b">
        <v>0</v>
      </c>
    </row>
    <row r="52" spans="1:7" ht="15">
      <c r="A52" s="85" t="s">
        <v>1702</v>
      </c>
      <c r="B52" s="85">
        <v>4</v>
      </c>
      <c r="C52" s="118">
        <v>0.004687434437954835</v>
      </c>
      <c r="D52" s="85" t="s">
        <v>1856</v>
      </c>
      <c r="E52" s="85" t="b">
        <v>1</v>
      </c>
      <c r="F52" s="85" t="b">
        <v>0</v>
      </c>
      <c r="G52" s="85" t="b">
        <v>0</v>
      </c>
    </row>
    <row r="53" spans="1:7" ht="15">
      <c r="A53" s="85" t="s">
        <v>1703</v>
      </c>
      <c r="B53" s="85">
        <v>4</v>
      </c>
      <c r="C53" s="118">
        <v>0.004687434437954835</v>
      </c>
      <c r="D53" s="85" t="s">
        <v>1856</v>
      </c>
      <c r="E53" s="85" t="b">
        <v>0</v>
      </c>
      <c r="F53" s="85" t="b">
        <v>0</v>
      </c>
      <c r="G53" s="85" t="b">
        <v>0</v>
      </c>
    </row>
    <row r="54" spans="1:7" ht="15">
      <c r="A54" s="85" t="s">
        <v>1704</v>
      </c>
      <c r="B54" s="85">
        <v>4</v>
      </c>
      <c r="C54" s="118">
        <v>0.004687434437954835</v>
      </c>
      <c r="D54" s="85" t="s">
        <v>1856</v>
      </c>
      <c r="E54" s="85" t="b">
        <v>0</v>
      </c>
      <c r="F54" s="85" t="b">
        <v>0</v>
      </c>
      <c r="G54" s="85" t="b">
        <v>0</v>
      </c>
    </row>
    <row r="55" spans="1:7" ht="15">
      <c r="A55" s="85" t="s">
        <v>235</v>
      </c>
      <c r="B55" s="85">
        <v>4</v>
      </c>
      <c r="C55" s="118">
        <v>0.004687434437954835</v>
      </c>
      <c r="D55" s="85" t="s">
        <v>1856</v>
      </c>
      <c r="E55" s="85" t="b">
        <v>0</v>
      </c>
      <c r="F55" s="85" t="b">
        <v>0</v>
      </c>
      <c r="G55" s="85" t="b">
        <v>0</v>
      </c>
    </row>
    <row r="56" spans="1:7" ht="15">
      <c r="A56" s="85" t="s">
        <v>1705</v>
      </c>
      <c r="B56" s="85">
        <v>4</v>
      </c>
      <c r="C56" s="118">
        <v>0.004687434437954835</v>
      </c>
      <c r="D56" s="85" t="s">
        <v>1856</v>
      </c>
      <c r="E56" s="85" t="b">
        <v>0</v>
      </c>
      <c r="F56" s="85" t="b">
        <v>0</v>
      </c>
      <c r="G56" s="85" t="b">
        <v>0</v>
      </c>
    </row>
    <row r="57" spans="1:7" ht="15">
      <c r="A57" s="85" t="s">
        <v>1396</v>
      </c>
      <c r="B57" s="85">
        <v>4</v>
      </c>
      <c r="C57" s="118">
        <v>0.004687434437954835</v>
      </c>
      <c r="D57" s="85" t="s">
        <v>1856</v>
      </c>
      <c r="E57" s="85" t="b">
        <v>1</v>
      </c>
      <c r="F57" s="85" t="b">
        <v>0</v>
      </c>
      <c r="G57" s="85" t="b">
        <v>0</v>
      </c>
    </row>
    <row r="58" spans="1:7" ht="15">
      <c r="A58" s="85" t="s">
        <v>1706</v>
      </c>
      <c r="B58" s="85">
        <v>4</v>
      </c>
      <c r="C58" s="118">
        <v>0.004687434437954835</v>
      </c>
      <c r="D58" s="85" t="s">
        <v>1856</v>
      </c>
      <c r="E58" s="85" t="b">
        <v>0</v>
      </c>
      <c r="F58" s="85" t="b">
        <v>0</v>
      </c>
      <c r="G58" s="85" t="b">
        <v>0</v>
      </c>
    </row>
    <row r="59" spans="1:7" ht="15">
      <c r="A59" s="85" t="s">
        <v>1707</v>
      </c>
      <c r="B59" s="85">
        <v>4</v>
      </c>
      <c r="C59" s="118">
        <v>0.004687434437954835</v>
      </c>
      <c r="D59" s="85" t="s">
        <v>1856</v>
      </c>
      <c r="E59" s="85" t="b">
        <v>0</v>
      </c>
      <c r="F59" s="85" t="b">
        <v>0</v>
      </c>
      <c r="G59" s="85" t="b">
        <v>0</v>
      </c>
    </row>
    <row r="60" spans="1:7" ht="15">
      <c r="A60" s="85" t="s">
        <v>254</v>
      </c>
      <c r="B60" s="85">
        <v>4</v>
      </c>
      <c r="C60" s="118">
        <v>0.004687434437954835</v>
      </c>
      <c r="D60" s="85" t="s">
        <v>1856</v>
      </c>
      <c r="E60" s="85" t="b">
        <v>0</v>
      </c>
      <c r="F60" s="85" t="b">
        <v>0</v>
      </c>
      <c r="G60" s="85" t="b">
        <v>0</v>
      </c>
    </row>
    <row r="61" spans="1:7" ht="15">
      <c r="A61" s="85" t="s">
        <v>1350</v>
      </c>
      <c r="B61" s="85">
        <v>4</v>
      </c>
      <c r="C61" s="118">
        <v>0.004687434437954835</v>
      </c>
      <c r="D61" s="85" t="s">
        <v>1856</v>
      </c>
      <c r="E61" s="85" t="b">
        <v>0</v>
      </c>
      <c r="F61" s="85" t="b">
        <v>0</v>
      </c>
      <c r="G61" s="85" t="b">
        <v>0</v>
      </c>
    </row>
    <row r="62" spans="1:7" ht="15">
      <c r="A62" s="85" t="s">
        <v>1351</v>
      </c>
      <c r="B62" s="85">
        <v>4</v>
      </c>
      <c r="C62" s="118">
        <v>0.004687434437954835</v>
      </c>
      <c r="D62" s="85" t="s">
        <v>1856</v>
      </c>
      <c r="E62" s="85" t="b">
        <v>0</v>
      </c>
      <c r="F62" s="85" t="b">
        <v>1</v>
      </c>
      <c r="G62" s="85" t="b">
        <v>0</v>
      </c>
    </row>
    <row r="63" spans="1:7" ht="15">
      <c r="A63" s="85" t="s">
        <v>1352</v>
      </c>
      <c r="B63" s="85">
        <v>4</v>
      </c>
      <c r="C63" s="118">
        <v>0.004687434437954835</v>
      </c>
      <c r="D63" s="85" t="s">
        <v>1856</v>
      </c>
      <c r="E63" s="85" t="b">
        <v>0</v>
      </c>
      <c r="F63" s="85" t="b">
        <v>0</v>
      </c>
      <c r="G63" s="85" t="b">
        <v>0</v>
      </c>
    </row>
    <row r="64" spans="1:7" ht="15">
      <c r="A64" s="85" t="s">
        <v>1355</v>
      </c>
      <c r="B64" s="85">
        <v>4</v>
      </c>
      <c r="C64" s="118">
        <v>0.004687434437954835</v>
      </c>
      <c r="D64" s="85" t="s">
        <v>1856</v>
      </c>
      <c r="E64" s="85" t="b">
        <v>0</v>
      </c>
      <c r="F64" s="85" t="b">
        <v>0</v>
      </c>
      <c r="G64" s="85" t="b">
        <v>0</v>
      </c>
    </row>
    <row r="65" spans="1:7" ht="15">
      <c r="A65" s="85" t="s">
        <v>1356</v>
      </c>
      <c r="B65" s="85">
        <v>4</v>
      </c>
      <c r="C65" s="118">
        <v>0.004687434437954835</v>
      </c>
      <c r="D65" s="85" t="s">
        <v>1856</v>
      </c>
      <c r="E65" s="85" t="b">
        <v>0</v>
      </c>
      <c r="F65" s="85" t="b">
        <v>0</v>
      </c>
      <c r="G65" s="85" t="b">
        <v>0</v>
      </c>
    </row>
    <row r="66" spans="1:7" ht="15">
      <c r="A66" s="85" t="s">
        <v>1357</v>
      </c>
      <c r="B66" s="85">
        <v>4</v>
      </c>
      <c r="C66" s="118">
        <v>0.004687434437954835</v>
      </c>
      <c r="D66" s="85" t="s">
        <v>1856</v>
      </c>
      <c r="E66" s="85" t="b">
        <v>0</v>
      </c>
      <c r="F66" s="85" t="b">
        <v>0</v>
      </c>
      <c r="G66" s="85" t="b">
        <v>0</v>
      </c>
    </row>
    <row r="67" spans="1:7" ht="15">
      <c r="A67" s="85" t="s">
        <v>253</v>
      </c>
      <c r="B67" s="85">
        <v>4</v>
      </c>
      <c r="C67" s="118">
        <v>0.004687434437954835</v>
      </c>
      <c r="D67" s="85" t="s">
        <v>1856</v>
      </c>
      <c r="E67" s="85" t="b">
        <v>0</v>
      </c>
      <c r="F67" s="85" t="b">
        <v>0</v>
      </c>
      <c r="G67" s="85" t="b">
        <v>0</v>
      </c>
    </row>
    <row r="68" spans="1:7" ht="15">
      <c r="A68" s="85" t="s">
        <v>1708</v>
      </c>
      <c r="B68" s="85">
        <v>4</v>
      </c>
      <c r="C68" s="118">
        <v>0.004687434437954835</v>
      </c>
      <c r="D68" s="85" t="s">
        <v>1856</v>
      </c>
      <c r="E68" s="85" t="b">
        <v>0</v>
      </c>
      <c r="F68" s="85" t="b">
        <v>0</v>
      </c>
      <c r="G68" s="85" t="b">
        <v>0</v>
      </c>
    </row>
    <row r="69" spans="1:7" ht="15">
      <c r="A69" s="85" t="s">
        <v>1709</v>
      </c>
      <c r="B69" s="85">
        <v>4</v>
      </c>
      <c r="C69" s="118">
        <v>0.005097742275748923</v>
      </c>
      <c r="D69" s="85" t="s">
        <v>1856</v>
      </c>
      <c r="E69" s="85" t="b">
        <v>0</v>
      </c>
      <c r="F69" s="85" t="b">
        <v>0</v>
      </c>
      <c r="G69" s="85" t="b">
        <v>0</v>
      </c>
    </row>
    <row r="70" spans="1:7" ht="15">
      <c r="A70" s="85" t="s">
        <v>1710</v>
      </c>
      <c r="B70" s="85">
        <v>3</v>
      </c>
      <c r="C70" s="118">
        <v>0.0038233067068116923</v>
      </c>
      <c r="D70" s="85" t="s">
        <v>1856</v>
      </c>
      <c r="E70" s="85" t="b">
        <v>0</v>
      </c>
      <c r="F70" s="85" t="b">
        <v>0</v>
      </c>
      <c r="G70" s="85" t="b">
        <v>0</v>
      </c>
    </row>
    <row r="71" spans="1:7" ht="15">
      <c r="A71" s="85" t="s">
        <v>1383</v>
      </c>
      <c r="B71" s="85">
        <v>3</v>
      </c>
      <c r="C71" s="118">
        <v>0.0038233067068116923</v>
      </c>
      <c r="D71" s="85" t="s">
        <v>1856</v>
      </c>
      <c r="E71" s="85" t="b">
        <v>0</v>
      </c>
      <c r="F71" s="85" t="b">
        <v>0</v>
      </c>
      <c r="G71" s="85" t="b">
        <v>0</v>
      </c>
    </row>
    <row r="72" spans="1:7" ht="15">
      <c r="A72" s="85" t="s">
        <v>1711</v>
      </c>
      <c r="B72" s="85">
        <v>3</v>
      </c>
      <c r="C72" s="118">
        <v>0.0038233067068116923</v>
      </c>
      <c r="D72" s="85" t="s">
        <v>1856</v>
      </c>
      <c r="E72" s="85" t="b">
        <v>0</v>
      </c>
      <c r="F72" s="85" t="b">
        <v>0</v>
      </c>
      <c r="G72" s="85" t="b">
        <v>0</v>
      </c>
    </row>
    <row r="73" spans="1:7" ht="15">
      <c r="A73" s="85" t="s">
        <v>1384</v>
      </c>
      <c r="B73" s="85">
        <v>3</v>
      </c>
      <c r="C73" s="118">
        <v>0.0038233067068116923</v>
      </c>
      <c r="D73" s="85" t="s">
        <v>1856</v>
      </c>
      <c r="E73" s="85" t="b">
        <v>0</v>
      </c>
      <c r="F73" s="85" t="b">
        <v>0</v>
      </c>
      <c r="G73" s="85" t="b">
        <v>0</v>
      </c>
    </row>
    <row r="74" spans="1:7" ht="15">
      <c r="A74" s="85" t="s">
        <v>1410</v>
      </c>
      <c r="B74" s="85">
        <v>3</v>
      </c>
      <c r="C74" s="118">
        <v>0.00425702901975672</v>
      </c>
      <c r="D74" s="85" t="s">
        <v>1856</v>
      </c>
      <c r="E74" s="85" t="b">
        <v>0</v>
      </c>
      <c r="F74" s="85" t="b">
        <v>0</v>
      </c>
      <c r="G74" s="85" t="b">
        <v>0</v>
      </c>
    </row>
    <row r="75" spans="1:7" ht="15">
      <c r="A75" s="85" t="s">
        <v>1712</v>
      </c>
      <c r="B75" s="85">
        <v>3</v>
      </c>
      <c r="C75" s="118">
        <v>0.0038233067068116923</v>
      </c>
      <c r="D75" s="85" t="s">
        <v>1856</v>
      </c>
      <c r="E75" s="85" t="b">
        <v>0</v>
      </c>
      <c r="F75" s="85" t="b">
        <v>0</v>
      </c>
      <c r="G75" s="85" t="b">
        <v>0</v>
      </c>
    </row>
    <row r="76" spans="1:7" ht="15">
      <c r="A76" s="85" t="s">
        <v>1363</v>
      </c>
      <c r="B76" s="85">
        <v>3</v>
      </c>
      <c r="C76" s="118">
        <v>0.0038233067068116923</v>
      </c>
      <c r="D76" s="85" t="s">
        <v>1856</v>
      </c>
      <c r="E76" s="85" t="b">
        <v>0</v>
      </c>
      <c r="F76" s="85" t="b">
        <v>0</v>
      </c>
      <c r="G76" s="85" t="b">
        <v>0</v>
      </c>
    </row>
    <row r="77" spans="1:7" ht="15">
      <c r="A77" s="85" t="s">
        <v>1364</v>
      </c>
      <c r="B77" s="85">
        <v>3</v>
      </c>
      <c r="C77" s="118">
        <v>0.0038233067068116923</v>
      </c>
      <c r="D77" s="85" t="s">
        <v>1856</v>
      </c>
      <c r="E77" s="85" t="b">
        <v>0</v>
      </c>
      <c r="F77" s="85" t="b">
        <v>0</v>
      </c>
      <c r="G77" s="85" t="b">
        <v>0</v>
      </c>
    </row>
    <row r="78" spans="1:7" ht="15">
      <c r="A78" s="85" t="s">
        <v>1713</v>
      </c>
      <c r="B78" s="85">
        <v>3</v>
      </c>
      <c r="C78" s="118">
        <v>0.0038233067068116923</v>
      </c>
      <c r="D78" s="85" t="s">
        <v>1856</v>
      </c>
      <c r="E78" s="85" t="b">
        <v>0</v>
      </c>
      <c r="F78" s="85" t="b">
        <v>0</v>
      </c>
      <c r="G78" s="85" t="b">
        <v>0</v>
      </c>
    </row>
    <row r="79" spans="1:7" ht="15">
      <c r="A79" s="85" t="s">
        <v>1714</v>
      </c>
      <c r="B79" s="85">
        <v>3</v>
      </c>
      <c r="C79" s="118">
        <v>0.0038233067068116923</v>
      </c>
      <c r="D79" s="85" t="s">
        <v>1856</v>
      </c>
      <c r="E79" s="85" t="b">
        <v>0</v>
      </c>
      <c r="F79" s="85" t="b">
        <v>0</v>
      </c>
      <c r="G79" s="85" t="b">
        <v>0</v>
      </c>
    </row>
    <row r="80" spans="1:7" ht="15">
      <c r="A80" s="85" t="s">
        <v>1715</v>
      </c>
      <c r="B80" s="85">
        <v>3</v>
      </c>
      <c r="C80" s="118">
        <v>0.0038233067068116923</v>
      </c>
      <c r="D80" s="85" t="s">
        <v>1856</v>
      </c>
      <c r="E80" s="85" t="b">
        <v>0</v>
      </c>
      <c r="F80" s="85" t="b">
        <v>0</v>
      </c>
      <c r="G80" s="85" t="b">
        <v>0</v>
      </c>
    </row>
    <row r="81" spans="1:7" ht="15">
      <c r="A81" s="85" t="s">
        <v>1716</v>
      </c>
      <c r="B81" s="85">
        <v>3</v>
      </c>
      <c r="C81" s="118">
        <v>0.0038233067068116923</v>
      </c>
      <c r="D81" s="85" t="s">
        <v>1856</v>
      </c>
      <c r="E81" s="85" t="b">
        <v>0</v>
      </c>
      <c r="F81" s="85" t="b">
        <v>0</v>
      </c>
      <c r="G81" s="85" t="b">
        <v>0</v>
      </c>
    </row>
    <row r="82" spans="1:7" ht="15">
      <c r="A82" s="85" t="s">
        <v>1717</v>
      </c>
      <c r="B82" s="85">
        <v>3</v>
      </c>
      <c r="C82" s="118">
        <v>0.0038233067068116923</v>
      </c>
      <c r="D82" s="85" t="s">
        <v>1856</v>
      </c>
      <c r="E82" s="85" t="b">
        <v>0</v>
      </c>
      <c r="F82" s="85" t="b">
        <v>0</v>
      </c>
      <c r="G82" s="85" t="b">
        <v>0</v>
      </c>
    </row>
    <row r="83" spans="1:7" ht="15">
      <c r="A83" s="85" t="s">
        <v>1718</v>
      </c>
      <c r="B83" s="85">
        <v>3</v>
      </c>
      <c r="C83" s="118">
        <v>0.0038233067068116923</v>
      </c>
      <c r="D83" s="85" t="s">
        <v>1856</v>
      </c>
      <c r="E83" s="85" t="b">
        <v>0</v>
      </c>
      <c r="F83" s="85" t="b">
        <v>0</v>
      </c>
      <c r="G83" s="85" t="b">
        <v>0</v>
      </c>
    </row>
    <row r="84" spans="1:7" ht="15">
      <c r="A84" s="85" t="s">
        <v>1719</v>
      </c>
      <c r="B84" s="85">
        <v>3</v>
      </c>
      <c r="C84" s="118">
        <v>0.0038233067068116923</v>
      </c>
      <c r="D84" s="85" t="s">
        <v>1856</v>
      </c>
      <c r="E84" s="85" t="b">
        <v>0</v>
      </c>
      <c r="F84" s="85" t="b">
        <v>0</v>
      </c>
      <c r="G84" s="85" t="b">
        <v>0</v>
      </c>
    </row>
    <row r="85" spans="1:7" ht="15">
      <c r="A85" s="85" t="s">
        <v>1720</v>
      </c>
      <c r="B85" s="85">
        <v>3</v>
      </c>
      <c r="C85" s="118">
        <v>0.0038233067068116923</v>
      </c>
      <c r="D85" s="85" t="s">
        <v>1856</v>
      </c>
      <c r="E85" s="85" t="b">
        <v>0</v>
      </c>
      <c r="F85" s="85" t="b">
        <v>0</v>
      </c>
      <c r="G85" s="85" t="b">
        <v>0</v>
      </c>
    </row>
    <row r="86" spans="1:7" ht="15">
      <c r="A86" s="85" t="s">
        <v>1721</v>
      </c>
      <c r="B86" s="85">
        <v>3</v>
      </c>
      <c r="C86" s="118">
        <v>0.0038233067068116923</v>
      </c>
      <c r="D86" s="85" t="s">
        <v>1856</v>
      </c>
      <c r="E86" s="85" t="b">
        <v>0</v>
      </c>
      <c r="F86" s="85" t="b">
        <v>0</v>
      </c>
      <c r="G86" s="85" t="b">
        <v>0</v>
      </c>
    </row>
    <row r="87" spans="1:7" ht="15">
      <c r="A87" s="85" t="s">
        <v>1722</v>
      </c>
      <c r="B87" s="85">
        <v>3</v>
      </c>
      <c r="C87" s="118">
        <v>0.0038233067068116923</v>
      </c>
      <c r="D87" s="85" t="s">
        <v>1856</v>
      </c>
      <c r="E87" s="85" t="b">
        <v>0</v>
      </c>
      <c r="F87" s="85" t="b">
        <v>0</v>
      </c>
      <c r="G87" s="85" t="b">
        <v>0</v>
      </c>
    </row>
    <row r="88" spans="1:7" ht="15">
      <c r="A88" s="85" t="s">
        <v>1723</v>
      </c>
      <c r="B88" s="85">
        <v>3</v>
      </c>
      <c r="C88" s="118">
        <v>0.0038233067068116923</v>
      </c>
      <c r="D88" s="85" t="s">
        <v>1856</v>
      </c>
      <c r="E88" s="85" t="b">
        <v>0</v>
      </c>
      <c r="F88" s="85" t="b">
        <v>0</v>
      </c>
      <c r="G88" s="85" t="b">
        <v>0</v>
      </c>
    </row>
    <row r="89" spans="1:7" ht="15">
      <c r="A89" s="85" t="s">
        <v>1724</v>
      </c>
      <c r="B89" s="85">
        <v>3</v>
      </c>
      <c r="C89" s="118">
        <v>0.0038233067068116923</v>
      </c>
      <c r="D89" s="85" t="s">
        <v>1856</v>
      </c>
      <c r="E89" s="85" t="b">
        <v>1</v>
      </c>
      <c r="F89" s="85" t="b">
        <v>0</v>
      </c>
      <c r="G89" s="85" t="b">
        <v>0</v>
      </c>
    </row>
    <row r="90" spans="1:7" ht="15">
      <c r="A90" s="85" t="s">
        <v>1725</v>
      </c>
      <c r="B90" s="85">
        <v>3</v>
      </c>
      <c r="C90" s="118">
        <v>0.0038233067068116923</v>
      </c>
      <c r="D90" s="85" t="s">
        <v>1856</v>
      </c>
      <c r="E90" s="85" t="b">
        <v>0</v>
      </c>
      <c r="F90" s="85" t="b">
        <v>0</v>
      </c>
      <c r="G90" s="85" t="b">
        <v>0</v>
      </c>
    </row>
    <row r="91" spans="1:7" ht="15">
      <c r="A91" s="85" t="s">
        <v>1726</v>
      </c>
      <c r="B91" s="85">
        <v>3</v>
      </c>
      <c r="C91" s="118">
        <v>0.0038233067068116923</v>
      </c>
      <c r="D91" s="85" t="s">
        <v>1856</v>
      </c>
      <c r="E91" s="85" t="b">
        <v>0</v>
      </c>
      <c r="F91" s="85" t="b">
        <v>0</v>
      </c>
      <c r="G91" s="85" t="b">
        <v>0</v>
      </c>
    </row>
    <row r="92" spans="1:7" ht="15">
      <c r="A92" s="85" t="s">
        <v>1727</v>
      </c>
      <c r="B92" s="85">
        <v>3</v>
      </c>
      <c r="C92" s="118">
        <v>0.0038233067068116923</v>
      </c>
      <c r="D92" s="85" t="s">
        <v>1856</v>
      </c>
      <c r="E92" s="85" t="b">
        <v>0</v>
      </c>
      <c r="F92" s="85" t="b">
        <v>0</v>
      </c>
      <c r="G92" s="85" t="b">
        <v>0</v>
      </c>
    </row>
    <row r="93" spans="1:7" ht="15">
      <c r="A93" s="85" t="s">
        <v>1728</v>
      </c>
      <c r="B93" s="85">
        <v>3</v>
      </c>
      <c r="C93" s="118">
        <v>0.0038233067068116923</v>
      </c>
      <c r="D93" s="85" t="s">
        <v>1856</v>
      </c>
      <c r="E93" s="85" t="b">
        <v>0</v>
      </c>
      <c r="F93" s="85" t="b">
        <v>0</v>
      </c>
      <c r="G93" s="85" t="b">
        <v>0</v>
      </c>
    </row>
    <row r="94" spans="1:7" ht="15">
      <c r="A94" s="85" t="s">
        <v>1286</v>
      </c>
      <c r="B94" s="85">
        <v>3</v>
      </c>
      <c r="C94" s="118">
        <v>0.0038233067068116923</v>
      </c>
      <c r="D94" s="85" t="s">
        <v>1856</v>
      </c>
      <c r="E94" s="85" t="b">
        <v>0</v>
      </c>
      <c r="F94" s="85" t="b">
        <v>0</v>
      </c>
      <c r="G94" s="85" t="b">
        <v>0</v>
      </c>
    </row>
    <row r="95" spans="1:7" ht="15">
      <c r="A95" s="85" t="s">
        <v>1369</v>
      </c>
      <c r="B95" s="85">
        <v>3</v>
      </c>
      <c r="C95" s="118">
        <v>0.0038233067068116923</v>
      </c>
      <c r="D95" s="85" t="s">
        <v>1856</v>
      </c>
      <c r="E95" s="85" t="b">
        <v>0</v>
      </c>
      <c r="F95" s="85" t="b">
        <v>0</v>
      </c>
      <c r="G95" s="85" t="b">
        <v>0</v>
      </c>
    </row>
    <row r="96" spans="1:7" ht="15">
      <c r="A96" s="85" t="s">
        <v>1370</v>
      </c>
      <c r="B96" s="85">
        <v>3</v>
      </c>
      <c r="C96" s="118">
        <v>0.0038233067068116923</v>
      </c>
      <c r="D96" s="85" t="s">
        <v>1856</v>
      </c>
      <c r="E96" s="85" t="b">
        <v>0</v>
      </c>
      <c r="F96" s="85" t="b">
        <v>0</v>
      </c>
      <c r="G96" s="85" t="b">
        <v>0</v>
      </c>
    </row>
    <row r="97" spans="1:7" ht="15">
      <c r="A97" s="85" t="s">
        <v>1371</v>
      </c>
      <c r="B97" s="85">
        <v>3</v>
      </c>
      <c r="C97" s="118">
        <v>0.0038233067068116923</v>
      </c>
      <c r="D97" s="85" t="s">
        <v>1856</v>
      </c>
      <c r="E97" s="85" t="b">
        <v>0</v>
      </c>
      <c r="F97" s="85" t="b">
        <v>0</v>
      </c>
      <c r="G97" s="85" t="b">
        <v>0</v>
      </c>
    </row>
    <row r="98" spans="1:7" ht="15">
      <c r="A98" s="85" t="s">
        <v>1372</v>
      </c>
      <c r="B98" s="85">
        <v>3</v>
      </c>
      <c r="C98" s="118">
        <v>0.0038233067068116923</v>
      </c>
      <c r="D98" s="85" t="s">
        <v>1856</v>
      </c>
      <c r="E98" s="85" t="b">
        <v>0</v>
      </c>
      <c r="F98" s="85" t="b">
        <v>0</v>
      </c>
      <c r="G98" s="85" t="b">
        <v>0</v>
      </c>
    </row>
    <row r="99" spans="1:7" ht="15">
      <c r="A99" s="85" t="s">
        <v>1373</v>
      </c>
      <c r="B99" s="85">
        <v>3</v>
      </c>
      <c r="C99" s="118">
        <v>0.0038233067068116923</v>
      </c>
      <c r="D99" s="85" t="s">
        <v>1856</v>
      </c>
      <c r="E99" s="85" t="b">
        <v>1</v>
      </c>
      <c r="F99" s="85" t="b">
        <v>0</v>
      </c>
      <c r="G99" s="85" t="b">
        <v>0</v>
      </c>
    </row>
    <row r="100" spans="1:7" ht="15">
      <c r="A100" s="85" t="s">
        <v>1374</v>
      </c>
      <c r="B100" s="85">
        <v>3</v>
      </c>
      <c r="C100" s="118">
        <v>0.0038233067068116923</v>
      </c>
      <c r="D100" s="85" t="s">
        <v>1856</v>
      </c>
      <c r="E100" s="85" t="b">
        <v>1</v>
      </c>
      <c r="F100" s="85" t="b">
        <v>0</v>
      </c>
      <c r="G100" s="85" t="b">
        <v>0</v>
      </c>
    </row>
    <row r="101" spans="1:7" ht="15">
      <c r="A101" s="85" t="s">
        <v>1375</v>
      </c>
      <c r="B101" s="85">
        <v>3</v>
      </c>
      <c r="C101" s="118">
        <v>0.0038233067068116923</v>
      </c>
      <c r="D101" s="85" t="s">
        <v>1856</v>
      </c>
      <c r="E101" s="85" t="b">
        <v>0</v>
      </c>
      <c r="F101" s="85" t="b">
        <v>0</v>
      </c>
      <c r="G101" s="85" t="b">
        <v>0</v>
      </c>
    </row>
    <row r="102" spans="1:7" ht="15">
      <c r="A102" s="85" t="s">
        <v>1729</v>
      </c>
      <c r="B102" s="85">
        <v>3</v>
      </c>
      <c r="C102" s="118">
        <v>0.0038233067068116923</v>
      </c>
      <c r="D102" s="85" t="s">
        <v>1856</v>
      </c>
      <c r="E102" s="85" t="b">
        <v>0</v>
      </c>
      <c r="F102" s="85" t="b">
        <v>0</v>
      </c>
      <c r="G102" s="85" t="b">
        <v>0</v>
      </c>
    </row>
    <row r="103" spans="1:7" ht="15">
      <c r="A103" s="85" t="s">
        <v>1730</v>
      </c>
      <c r="B103" s="85">
        <v>3</v>
      </c>
      <c r="C103" s="118">
        <v>0.0038233067068116923</v>
      </c>
      <c r="D103" s="85" t="s">
        <v>1856</v>
      </c>
      <c r="E103" s="85" t="b">
        <v>0</v>
      </c>
      <c r="F103" s="85" t="b">
        <v>0</v>
      </c>
      <c r="G103" s="85" t="b">
        <v>0</v>
      </c>
    </row>
    <row r="104" spans="1:7" ht="15">
      <c r="A104" s="85" t="s">
        <v>1731</v>
      </c>
      <c r="B104" s="85">
        <v>3</v>
      </c>
      <c r="C104" s="118">
        <v>0.0038233067068116923</v>
      </c>
      <c r="D104" s="85" t="s">
        <v>1856</v>
      </c>
      <c r="E104" s="85" t="b">
        <v>0</v>
      </c>
      <c r="F104" s="85" t="b">
        <v>0</v>
      </c>
      <c r="G104" s="85" t="b">
        <v>0</v>
      </c>
    </row>
    <row r="105" spans="1:7" ht="15">
      <c r="A105" s="85" t="s">
        <v>1732</v>
      </c>
      <c r="B105" s="85">
        <v>3</v>
      </c>
      <c r="C105" s="118">
        <v>0.0038233067068116923</v>
      </c>
      <c r="D105" s="85" t="s">
        <v>1856</v>
      </c>
      <c r="E105" s="85" t="b">
        <v>0</v>
      </c>
      <c r="F105" s="85" t="b">
        <v>0</v>
      </c>
      <c r="G105" s="85" t="b">
        <v>0</v>
      </c>
    </row>
    <row r="106" spans="1:7" ht="15">
      <c r="A106" s="85" t="s">
        <v>1388</v>
      </c>
      <c r="B106" s="85">
        <v>3</v>
      </c>
      <c r="C106" s="118">
        <v>0.0038233067068116923</v>
      </c>
      <c r="D106" s="85" t="s">
        <v>1856</v>
      </c>
      <c r="E106" s="85" t="b">
        <v>0</v>
      </c>
      <c r="F106" s="85" t="b">
        <v>0</v>
      </c>
      <c r="G106" s="85" t="b">
        <v>0</v>
      </c>
    </row>
    <row r="107" spans="1:7" ht="15">
      <c r="A107" s="85" t="s">
        <v>1389</v>
      </c>
      <c r="B107" s="85">
        <v>3</v>
      </c>
      <c r="C107" s="118">
        <v>0.0038233067068116923</v>
      </c>
      <c r="D107" s="85" t="s">
        <v>1856</v>
      </c>
      <c r="E107" s="85" t="b">
        <v>0</v>
      </c>
      <c r="F107" s="85" t="b">
        <v>0</v>
      </c>
      <c r="G107" s="85" t="b">
        <v>0</v>
      </c>
    </row>
    <row r="108" spans="1:7" ht="15">
      <c r="A108" s="85" t="s">
        <v>1390</v>
      </c>
      <c r="B108" s="85">
        <v>3</v>
      </c>
      <c r="C108" s="118">
        <v>0.0038233067068116923</v>
      </c>
      <c r="D108" s="85" t="s">
        <v>1856</v>
      </c>
      <c r="E108" s="85" t="b">
        <v>0</v>
      </c>
      <c r="F108" s="85" t="b">
        <v>0</v>
      </c>
      <c r="G108" s="85" t="b">
        <v>0</v>
      </c>
    </row>
    <row r="109" spans="1:7" ht="15">
      <c r="A109" s="85" t="s">
        <v>1391</v>
      </c>
      <c r="B109" s="85">
        <v>3</v>
      </c>
      <c r="C109" s="118">
        <v>0.0038233067068116923</v>
      </c>
      <c r="D109" s="85" t="s">
        <v>1856</v>
      </c>
      <c r="E109" s="85" t="b">
        <v>0</v>
      </c>
      <c r="F109" s="85" t="b">
        <v>0</v>
      </c>
      <c r="G109" s="85" t="b">
        <v>0</v>
      </c>
    </row>
    <row r="110" spans="1:7" ht="15">
      <c r="A110" s="85" t="s">
        <v>1392</v>
      </c>
      <c r="B110" s="85">
        <v>3</v>
      </c>
      <c r="C110" s="118">
        <v>0.0038233067068116923</v>
      </c>
      <c r="D110" s="85" t="s">
        <v>1856</v>
      </c>
      <c r="E110" s="85" t="b">
        <v>0</v>
      </c>
      <c r="F110" s="85" t="b">
        <v>0</v>
      </c>
      <c r="G110" s="85" t="b">
        <v>0</v>
      </c>
    </row>
    <row r="111" spans="1:7" ht="15">
      <c r="A111" s="85" t="s">
        <v>1393</v>
      </c>
      <c r="B111" s="85">
        <v>3</v>
      </c>
      <c r="C111" s="118">
        <v>0.0038233067068116923</v>
      </c>
      <c r="D111" s="85" t="s">
        <v>1856</v>
      </c>
      <c r="E111" s="85" t="b">
        <v>0</v>
      </c>
      <c r="F111" s="85" t="b">
        <v>0</v>
      </c>
      <c r="G111" s="85" t="b">
        <v>0</v>
      </c>
    </row>
    <row r="112" spans="1:7" ht="15">
      <c r="A112" s="85" t="s">
        <v>1394</v>
      </c>
      <c r="B112" s="85">
        <v>3</v>
      </c>
      <c r="C112" s="118">
        <v>0.0038233067068116923</v>
      </c>
      <c r="D112" s="85" t="s">
        <v>1856</v>
      </c>
      <c r="E112" s="85" t="b">
        <v>0</v>
      </c>
      <c r="F112" s="85" t="b">
        <v>0</v>
      </c>
      <c r="G112" s="85" t="b">
        <v>0</v>
      </c>
    </row>
    <row r="113" spans="1:7" ht="15">
      <c r="A113" s="85" t="s">
        <v>1397</v>
      </c>
      <c r="B113" s="85">
        <v>3</v>
      </c>
      <c r="C113" s="118">
        <v>0.0038233067068116923</v>
      </c>
      <c r="D113" s="85" t="s">
        <v>1856</v>
      </c>
      <c r="E113" s="85" t="b">
        <v>0</v>
      </c>
      <c r="F113" s="85" t="b">
        <v>0</v>
      </c>
      <c r="G113" s="85" t="b">
        <v>0</v>
      </c>
    </row>
    <row r="114" spans="1:7" ht="15">
      <c r="A114" s="85" t="s">
        <v>1733</v>
      </c>
      <c r="B114" s="85">
        <v>3</v>
      </c>
      <c r="C114" s="118">
        <v>0.0038233067068116923</v>
      </c>
      <c r="D114" s="85" t="s">
        <v>1856</v>
      </c>
      <c r="E114" s="85" t="b">
        <v>0</v>
      </c>
      <c r="F114" s="85" t="b">
        <v>0</v>
      </c>
      <c r="G114" s="85" t="b">
        <v>0</v>
      </c>
    </row>
    <row r="115" spans="1:7" ht="15">
      <c r="A115" s="85" t="s">
        <v>1734</v>
      </c>
      <c r="B115" s="85">
        <v>3</v>
      </c>
      <c r="C115" s="118">
        <v>0.0038233067068116923</v>
      </c>
      <c r="D115" s="85" t="s">
        <v>1856</v>
      </c>
      <c r="E115" s="85" t="b">
        <v>1</v>
      </c>
      <c r="F115" s="85" t="b">
        <v>0</v>
      </c>
      <c r="G115" s="85" t="b">
        <v>0</v>
      </c>
    </row>
    <row r="116" spans="1:7" ht="15">
      <c r="A116" s="85" t="s">
        <v>1735</v>
      </c>
      <c r="B116" s="85">
        <v>3</v>
      </c>
      <c r="C116" s="118">
        <v>0.0038233067068116923</v>
      </c>
      <c r="D116" s="85" t="s">
        <v>1856</v>
      </c>
      <c r="E116" s="85" t="b">
        <v>0</v>
      </c>
      <c r="F116" s="85" t="b">
        <v>0</v>
      </c>
      <c r="G116" s="85" t="b">
        <v>0</v>
      </c>
    </row>
    <row r="117" spans="1:7" ht="15">
      <c r="A117" s="85" t="s">
        <v>1736</v>
      </c>
      <c r="B117" s="85">
        <v>3</v>
      </c>
      <c r="C117" s="118">
        <v>0.0038233067068116923</v>
      </c>
      <c r="D117" s="85" t="s">
        <v>1856</v>
      </c>
      <c r="E117" s="85" t="b">
        <v>0</v>
      </c>
      <c r="F117" s="85" t="b">
        <v>0</v>
      </c>
      <c r="G117" s="85" t="b">
        <v>0</v>
      </c>
    </row>
    <row r="118" spans="1:7" ht="15">
      <c r="A118" s="85" t="s">
        <v>1737</v>
      </c>
      <c r="B118" s="85">
        <v>3</v>
      </c>
      <c r="C118" s="118">
        <v>0.0038233067068116923</v>
      </c>
      <c r="D118" s="85" t="s">
        <v>1856</v>
      </c>
      <c r="E118" s="85" t="b">
        <v>0</v>
      </c>
      <c r="F118" s="85" t="b">
        <v>1</v>
      </c>
      <c r="G118" s="85" t="b">
        <v>0</v>
      </c>
    </row>
    <row r="119" spans="1:7" ht="15">
      <c r="A119" s="85" t="s">
        <v>1738</v>
      </c>
      <c r="B119" s="85">
        <v>3</v>
      </c>
      <c r="C119" s="118">
        <v>0.0038233067068116923</v>
      </c>
      <c r="D119" s="85" t="s">
        <v>1856</v>
      </c>
      <c r="E119" s="85" t="b">
        <v>0</v>
      </c>
      <c r="F119" s="85" t="b">
        <v>0</v>
      </c>
      <c r="G119" s="85" t="b">
        <v>0</v>
      </c>
    </row>
    <row r="120" spans="1:7" ht="15">
      <c r="A120" s="85" t="s">
        <v>1739</v>
      </c>
      <c r="B120" s="85">
        <v>3</v>
      </c>
      <c r="C120" s="118">
        <v>0.0038233067068116923</v>
      </c>
      <c r="D120" s="85" t="s">
        <v>1856</v>
      </c>
      <c r="E120" s="85" t="b">
        <v>0</v>
      </c>
      <c r="F120" s="85" t="b">
        <v>0</v>
      </c>
      <c r="G120" s="85" t="b">
        <v>0</v>
      </c>
    </row>
    <row r="121" spans="1:7" ht="15">
      <c r="A121" s="85" t="s">
        <v>1740</v>
      </c>
      <c r="B121" s="85">
        <v>3</v>
      </c>
      <c r="C121" s="118">
        <v>0.0038233067068116923</v>
      </c>
      <c r="D121" s="85" t="s">
        <v>1856</v>
      </c>
      <c r="E121" s="85" t="b">
        <v>0</v>
      </c>
      <c r="F121" s="85" t="b">
        <v>0</v>
      </c>
      <c r="G121" s="85" t="b">
        <v>0</v>
      </c>
    </row>
    <row r="122" spans="1:7" ht="15">
      <c r="A122" s="85" t="s">
        <v>1741</v>
      </c>
      <c r="B122" s="85">
        <v>3</v>
      </c>
      <c r="C122" s="118">
        <v>0.0038233067068116923</v>
      </c>
      <c r="D122" s="85" t="s">
        <v>1856</v>
      </c>
      <c r="E122" s="85" t="b">
        <v>0</v>
      </c>
      <c r="F122" s="85" t="b">
        <v>1</v>
      </c>
      <c r="G122" s="85" t="b">
        <v>0</v>
      </c>
    </row>
    <row r="123" spans="1:7" ht="15">
      <c r="A123" s="85" t="s">
        <v>1742</v>
      </c>
      <c r="B123" s="85">
        <v>3</v>
      </c>
      <c r="C123" s="118">
        <v>0.0038233067068116923</v>
      </c>
      <c r="D123" s="85" t="s">
        <v>1856</v>
      </c>
      <c r="E123" s="85" t="b">
        <v>0</v>
      </c>
      <c r="F123" s="85" t="b">
        <v>0</v>
      </c>
      <c r="G123" s="85" t="b">
        <v>0</v>
      </c>
    </row>
    <row r="124" spans="1:7" ht="15">
      <c r="A124" s="85" t="s">
        <v>1743</v>
      </c>
      <c r="B124" s="85">
        <v>3</v>
      </c>
      <c r="C124" s="118">
        <v>0.0038233067068116923</v>
      </c>
      <c r="D124" s="85" t="s">
        <v>1856</v>
      </c>
      <c r="E124" s="85" t="b">
        <v>0</v>
      </c>
      <c r="F124" s="85" t="b">
        <v>0</v>
      </c>
      <c r="G124" s="85" t="b">
        <v>0</v>
      </c>
    </row>
    <row r="125" spans="1:7" ht="15">
      <c r="A125" s="85" t="s">
        <v>1300</v>
      </c>
      <c r="B125" s="85">
        <v>3</v>
      </c>
      <c r="C125" s="118">
        <v>0.00425702901975672</v>
      </c>
      <c r="D125" s="85" t="s">
        <v>1856</v>
      </c>
      <c r="E125" s="85" t="b">
        <v>0</v>
      </c>
      <c r="F125" s="85" t="b">
        <v>0</v>
      </c>
      <c r="G125" s="85" t="b">
        <v>0</v>
      </c>
    </row>
    <row r="126" spans="1:7" ht="15">
      <c r="A126" s="85" t="s">
        <v>1744</v>
      </c>
      <c r="B126" s="85">
        <v>3</v>
      </c>
      <c r="C126" s="118">
        <v>0.0038233067068116923</v>
      </c>
      <c r="D126" s="85" t="s">
        <v>1856</v>
      </c>
      <c r="E126" s="85" t="b">
        <v>0</v>
      </c>
      <c r="F126" s="85" t="b">
        <v>0</v>
      </c>
      <c r="G126" s="85" t="b">
        <v>0</v>
      </c>
    </row>
    <row r="127" spans="1:7" ht="15">
      <c r="A127" s="85" t="s">
        <v>1745</v>
      </c>
      <c r="B127" s="85">
        <v>3</v>
      </c>
      <c r="C127" s="118">
        <v>0.0038233067068116923</v>
      </c>
      <c r="D127" s="85" t="s">
        <v>1856</v>
      </c>
      <c r="E127" s="85" t="b">
        <v>0</v>
      </c>
      <c r="F127" s="85" t="b">
        <v>0</v>
      </c>
      <c r="G127" s="85" t="b">
        <v>0</v>
      </c>
    </row>
    <row r="128" spans="1:7" ht="15">
      <c r="A128" s="85" t="s">
        <v>1746</v>
      </c>
      <c r="B128" s="85">
        <v>3</v>
      </c>
      <c r="C128" s="118">
        <v>0.0038233067068116923</v>
      </c>
      <c r="D128" s="85" t="s">
        <v>1856</v>
      </c>
      <c r="E128" s="85" t="b">
        <v>1</v>
      </c>
      <c r="F128" s="85" t="b">
        <v>0</v>
      </c>
      <c r="G128" s="85" t="b">
        <v>0</v>
      </c>
    </row>
    <row r="129" spans="1:7" ht="15">
      <c r="A129" s="85" t="s">
        <v>220</v>
      </c>
      <c r="B129" s="85">
        <v>3</v>
      </c>
      <c r="C129" s="118">
        <v>0.0038233067068116923</v>
      </c>
      <c r="D129" s="85" t="s">
        <v>1856</v>
      </c>
      <c r="E129" s="85" t="b">
        <v>0</v>
      </c>
      <c r="F129" s="85" t="b">
        <v>0</v>
      </c>
      <c r="G129" s="85" t="b">
        <v>0</v>
      </c>
    </row>
    <row r="130" spans="1:7" ht="15">
      <c r="A130" s="85" t="s">
        <v>1747</v>
      </c>
      <c r="B130" s="85">
        <v>3</v>
      </c>
      <c r="C130" s="118">
        <v>0.0038233067068116923</v>
      </c>
      <c r="D130" s="85" t="s">
        <v>1856</v>
      </c>
      <c r="E130" s="85" t="b">
        <v>0</v>
      </c>
      <c r="F130" s="85" t="b">
        <v>0</v>
      </c>
      <c r="G130" s="85" t="b">
        <v>0</v>
      </c>
    </row>
    <row r="131" spans="1:7" ht="15">
      <c r="A131" s="85" t="s">
        <v>1748</v>
      </c>
      <c r="B131" s="85">
        <v>3</v>
      </c>
      <c r="C131" s="118">
        <v>0.0038233067068116923</v>
      </c>
      <c r="D131" s="85" t="s">
        <v>1856</v>
      </c>
      <c r="E131" s="85" t="b">
        <v>0</v>
      </c>
      <c r="F131" s="85" t="b">
        <v>0</v>
      </c>
      <c r="G131" s="85" t="b">
        <v>0</v>
      </c>
    </row>
    <row r="132" spans="1:7" ht="15">
      <c r="A132" s="85" t="s">
        <v>1749</v>
      </c>
      <c r="B132" s="85">
        <v>3</v>
      </c>
      <c r="C132" s="118">
        <v>0.0038233067068116923</v>
      </c>
      <c r="D132" s="85" t="s">
        <v>1856</v>
      </c>
      <c r="E132" s="85" t="b">
        <v>0</v>
      </c>
      <c r="F132" s="85" t="b">
        <v>0</v>
      </c>
      <c r="G132" s="85" t="b">
        <v>0</v>
      </c>
    </row>
    <row r="133" spans="1:7" ht="15">
      <c r="A133" s="85" t="s">
        <v>1750</v>
      </c>
      <c r="B133" s="85">
        <v>3</v>
      </c>
      <c r="C133" s="118">
        <v>0.0038233067068116923</v>
      </c>
      <c r="D133" s="85" t="s">
        <v>1856</v>
      </c>
      <c r="E133" s="85" t="b">
        <v>0</v>
      </c>
      <c r="F133" s="85" t="b">
        <v>0</v>
      </c>
      <c r="G133" s="85" t="b">
        <v>0</v>
      </c>
    </row>
    <row r="134" spans="1:7" ht="15">
      <c r="A134" s="85" t="s">
        <v>1751</v>
      </c>
      <c r="B134" s="85">
        <v>3</v>
      </c>
      <c r="C134" s="118">
        <v>0.0038233067068116923</v>
      </c>
      <c r="D134" s="85" t="s">
        <v>1856</v>
      </c>
      <c r="E134" s="85" t="b">
        <v>0</v>
      </c>
      <c r="F134" s="85" t="b">
        <v>0</v>
      </c>
      <c r="G134" s="85" t="b">
        <v>0</v>
      </c>
    </row>
    <row r="135" spans="1:7" ht="15">
      <c r="A135" s="85" t="s">
        <v>1752</v>
      </c>
      <c r="B135" s="85">
        <v>3</v>
      </c>
      <c r="C135" s="118">
        <v>0.0038233067068116923</v>
      </c>
      <c r="D135" s="85" t="s">
        <v>1856</v>
      </c>
      <c r="E135" s="85" t="b">
        <v>0</v>
      </c>
      <c r="F135" s="85" t="b">
        <v>0</v>
      </c>
      <c r="G135" s="85" t="b">
        <v>0</v>
      </c>
    </row>
    <row r="136" spans="1:7" ht="15">
      <c r="A136" s="85" t="s">
        <v>1753</v>
      </c>
      <c r="B136" s="85">
        <v>2</v>
      </c>
      <c r="C136" s="118">
        <v>0.0028380193465044803</v>
      </c>
      <c r="D136" s="85" t="s">
        <v>1856</v>
      </c>
      <c r="E136" s="85" t="b">
        <v>0</v>
      </c>
      <c r="F136" s="85" t="b">
        <v>0</v>
      </c>
      <c r="G136" s="85" t="b">
        <v>0</v>
      </c>
    </row>
    <row r="137" spans="1:7" ht="15">
      <c r="A137" s="85" t="s">
        <v>263</v>
      </c>
      <c r="B137" s="85">
        <v>2</v>
      </c>
      <c r="C137" s="118">
        <v>0.0028380193465044803</v>
      </c>
      <c r="D137" s="85" t="s">
        <v>1856</v>
      </c>
      <c r="E137" s="85" t="b">
        <v>0</v>
      </c>
      <c r="F137" s="85" t="b">
        <v>0</v>
      </c>
      <c r="G137" s="85" t="b">
        <v>0</v>
      </c>
    </row>
    <row r="138" spans="1:7" ht="15">
      <c r="A138" s="85" t="s">
        <v>1273</v>
      </c>
      <c r="B138" s="85">
        <v>2</v>
      </c>
      <c r="C138" s="118">
        <v>0.0028380193465044803</v>
      </c>
      <c r="D138" s="85" t="s">
        <v>1856</v>
      </c>
      <c r="E138" s="85" t="b">
        <v>0</v>
      </c>
      <c r="F138" s="85" t="b">
        <v>0</v>
      </c>
      <c r="G138" s="85" t="b">
        <v>0</v>
      </c>
    </row>
    <row r="139" spans="1:7" ht="15">
      <c r="A139" s="85" t="s">
        <v>1754</v>
      </c>
      <c r="B139" s="85">
        <v>2</v>
      </c>
      <c r="C139" s="118">
        <v>0.0028380193465044803</v>
      </c>
      <c r="D139" s="85" t="s">
        <v>1856</v>
      </c>
      <c r="E139" s="85" t="b">
        <v>0</v>
      </c>
      <c r="F139" s="85" t="b">
        <v>0</v>
      </c>
      <c r="G139" s="85" t="b">
        <v>0</v>
      </c>
    </row>
    <row r="140" spans="1:7" ht="15">
      <c r="A140" s="85" t="s">
        <v>1755</v>
      </c>
      <c r="B140" s="85">
        <v>2</v>
      </c>
      <c r="C140" s="118">
        <v>0.0028380193465044803</v>
      </c>
      <c r="D140" s="85" t="s">
        <v>1856</v>
      </c>
      <c r="E140" s="85" t="b">
        <v>0</v>
      </c>
      <c r="F140" s="85" t="b">
        <v>0</v>
      </c>
      <c r="G140" s="85" t="b">
        <v>0</v>
      </c>
    </row>
    <row r="141" spans="1:7" ht="15">
      <c r="A141" s="85" t="s">
        <v>1756</v>
      </c>
      <c r="B141" s="85">
        <v>2</v>
      </c>
      <c r="C141" s="118">
        <v>0.0028380193465044803</v>
      </c>
      <c r="D141" s="85" t="s">
        <v>1856</v>
      </c>
      <c r="E141" s="85" t="b">
        <v>0</v>
      </c>
      <c r="F141" s="85" t="b">
        <v>0</v>
      </c>
      <c r="G141" s="85" t="b">
        <v>0</v>
      </c>
    </row>
    <row r="142" spans="1:7" ht="15">
      <c r="A142" s="85" t="s">
        <v>247</v>
      </c>
      <c r="B142" s="85">
        <v>2</v>
      </c>
      <c r="C142" s="118">
        <v>0.0028380193465044803</v>
      </c>
      <c r="D142" s="85" t="s">
        <v>1856</v>
      </c>
      <c r="E142" s="85" t="b">
        <v>0</v>
      </c>
      <c r="F142" s="85" t="b">
        <v>0</v>
      </c>
      <c r="G142" s="85" t="b">
        <v>0</v>
      </c>
    </row>
    <row r="143" spans="1:7" ht="15">
      <c r="A143" s="85" t="s">
        <v>1380</v>
      </c>
      <c r="B143" s="85">
        <v>2</v>
      </c>
      <c r="C143" s="118">
        <v>0.003332321474031543</v>
      </c>
      <c r="D143" s="85" t="s">
        <v>1856</v>
      </c>
      <c r="E143" s="85" t="b">
        <v>0</v>
      </c>
      <c r="F143" s="85" t="b">
        <v>0</v>
      </c>
      <c r="G143" s="85" t="b">
        <v>0</v>
      </c>
    </row>
    <row r="144" spans="1:7" ht="15">
      <c r="A144" s="85" t="s">
        <v>1381</v>
      </c>
      <c r="B144" s="85">
        <v>2</v>
      </c>
      <c r="C144" s="118">
        <v>0.003332321474031543</v>
      </c>
      <c r="D144" s="85" t="s">
        <v>1856</v>
      </c>
      <c r="E144" s="85" t="b">
        <v>0</v>
      </c>
      <c r="F144" s="85" t="b">
        <v>0</v>
      </c>
      <c r="G144" s="85" t="b">
        <v>0</v>
      </c>
    </row>
    <row r="145" spans="1:7" ht="15">
      <c r="A145" s="85" t="s">
        <v>1382</v>
      </c>
      <c r="B145" s="85">
        <v>2</v>
      </c>
      <c r="C145" s="118">
        <v>0.0028380193465044803</v>
      </c>
      <c r="D145" s="85" t="s">
        <v>1856</v>
      </c>
      <c r="E145" s="85" t="b">
        <v>0</v>
      </c>
      <c r="F145" s="85" t="b">
        <v>0</v>
      </c>
      <c r="G145" s="85" t="b">
        <v>0</v>
      </c>
    </row>
    <row r="146" spans="1:7" ht="15">
      <c r="A146" s="85" t="s">
        <v>1757</v>
      </c>
      <c r="B146" s="85">
        <v>2</v>
      </c>
      <c r="C146" s="118">
        <v>0.0028380193465044803</v>
      </c>
      <c r="D146" s="85" t="s">
        <v>1856</v>
      </c>
      <c r="E146" s="85" t="b">
        <v>0</v>
      </c>
      <c r="F146" s="85" t="b">
        <v>0</v>
      </c>
      <c r="G146" s="85" t="b">
        <v>0</v>
      </c>
    </row>
    <row r="147" spans="1:7" ht="15">
      <c r="A147" s="85" t="s">
        <v>1411</v>
      </c>
      <c r="B147" s="85">
        <v>2</v>
      </c>
      <c r="C147" s="118">
        <v>0.0028380193465044803</v>
      </c>
      <c r="D147" s="85" t="s">
        <v>1856</v>
      </c>
      <c r="E147" s="85" t="b">
        <v>0</v>
      </c>
      <c r="F147" s="85" t="b">
        <v>0</v>
      </c>
      <c r="G147" s="85" t="b">
        <v>0</v>
      </c>
    </row>
    <row r="148" spans="1:7" ht="15">
      <c r="A148" s="85" t="s">
        <v>1412</v>
      </c>
      <c r="B148" s="85">
        <v>2</v>
      </c>
      <c r="C148" s="118">
        <v>0.0028380193465044803</v>
      </c>
      <c r="D148" s="85" t="s">
        <v>1856</v>
      </c>
      <c r="E148" s="85" t="b">
        <v>0</v>
      </c>
      <c r="F148" s="85" t="b">
        <v>0</v>
      </c>
      <c r="G148" s="85" t="b">
        <v>0</v>
      </c>
    </row>
    <row r="149" spans="1:7" ht="15">
      <c r="A149" s="85" t="s">
        <v>1413</v>
      </c>
      <c r="B149" s="85">
        <v>2</v>
      </c>
      <c r="C149" s="118">
        <v>0.0028380193465044803</v>
      </c>
      <c r="D149" s="85" t="s">
        <v>1856</v>
      </c>
      <c r="E149" s="85" t="b">
        <v>0</v>
      </c>
      <c r="F149" s="85" t="b">
        <v>0</v>
      </c>
      <c r="G149" s="85" t="b">
        <v>0</v>
      </c>
    </row>
    <row r="150" spans="1:7" ht="15">
      <c r="A150" s="85" t="s">
        <v>1414</v>
      </c>
      <c r="B150" s="85">
        <v>2</v>
      </c>
      <c r="C150" s="118">
        <v>0.0028380193465044803</v>
      </c>
      <c r="D150" s="85" t="s">
        <v>1856</v>
      </c>
      <c r="E150" s="85" t="b">
        <v>0</v>
      </c>
      <c r="F150" s="85" t="b">
        <v>0</v>
      </c>
      <c r="G150" s="85" t="b">
        <v>0</v>
      </c>
    </row>
    <row r="151" spans="1:7" ht="15">
      <c r="A151" s="85" t="s">
        <v>1415</v>
      </c>
      <c r="B151" s="85">
        <v>2</v>
      </c>
      <c r="C151" s="118">
        <v>0.0028380193465044803</v>
      </c>
      <c r="D151" s="85" t="s">
        <v>1856</v>
      </c>
      <c r="E151" s="85" t="b">
        <v>0</v>
      </c>
      <c r="F151" s="85" t="b">
        <v>0</v>
      </c>
      <c r="G151" s="85" t="b">
        <v>0</v>
      </c>
    </row>
    <row r="152" spans="1:7" ht="15">
      <c r="A152" s="85" t="s">
        <v>1416</v>
      </c>
      <c r="B152" s="85">
        <v>2</v>
      </c>
      <c r="C152" s="118">
        <v>0.0028380193465044803</v>
      </c>
      <c r="D152" s="85" t="s">
        <v>1856</v>
      </c>
      <c r="E152" s="85" t="b">
        <v>0</v>
      </c>
      <c r="F152" s="85" t="b">
        <v>0</v>
      </c>
      <c r="G152" s="85" t="b">
        <v>0</v>
      </c>
    </row>
    <row r="153" spans="1:7" ht="15">
      <c r="A153" s="85" t="s">
        <v>1417</v>
      </c>
      <c r="B153" s="85">
        <v>2</v>
      </c>
      <c r="C153" s="118">
        <v>0.0028380193465044803</v>
      </c>
      <c r="D153" s="85" t="s">
        <v>1856</v>
      </c>
      <c r="E153" s="85" t="b">
        <v>0</v>
      </c>
      <c r="F153" s="85" t="b">
        <v>0</v>
      </c>
      <c r="G153" s="85" t="b">
        <v>0</v>
      </c>
    </row>
    <row r="154" spans="1:7" ht="15">
      <c r="A154" s="85" t="s">
        <v>1758</v>
      </c>
      <c r="B154" s="85">
        <v>2</v>
      </c>
      <c r="C154" s="118">
        <v>0.0028380193465044803</v>
      </c>
      <c r="D154" s="85" t="s">
        <v>1856</v>
      </c>
      <c r="E154" s="85" t="b">
        <v>0</v>
      </c>
      <c r="F154" s="85" t="b">
        <v>0</v>
      </c>
      <c r="G154" s="85" t="b">
        <v>0</v>
      </c>
    </row>
    <row r="155" spans="1:7" ht="15">
      <c r="A155" s="85" t="s">
        <v>1759</v>
      </c>
      <c r="B155" s="85">
        <v>2</v>
      </c>
      <c r="C155" s="118">
        <v>0.0028380193465044803</v>
      </c>
      <c r="D155" s="85" t="s">
        <v>1856</v>
      </c>
      <c r="E155" s="85" t="b">
        <v>0</v>
      </c>
      <c r="F155" s="85" t="b">
        <v>0</v>
      </c>
      <c r="G155" s="85" t="b">
        <v>0</v>
      </c>
    </row>
    <row r="156" spans="1:7" ht="15">
      <c r="A156" s="85" t="s">
        <v>1760</v>
      </c>
      <c r="B156" s="85">
        <v>2</v>
      </c>
      <c r="C156" s="118">
        <v>0.0028380193465044803</v>
      </c>
      <c r="D156" s="85" t="s">
        <v>1856</v>
      </c>
      <c r="E156" s="85" t="b">
        <v>0</v>
      </c>
      <c r="F156" s="85" t="b">
        <v>0</v>
      </c>
      <c r="G156" s="85" t="b">
        <v>0</v>
      </c>
    </row>
    <row r="157" spans="1:7" ht="15">
      <c r="A157" s="85" t="s">
        <v>1761</v>
      </c>
      <c r="B157" s="85">
        <v>2</v>
      </c>
      <c r="C157" s="118">
        <v>0.0028380193465044803</v>
      </c>
      <c r="D157" s="85" t="s">
        <v>1856</v>
      </c>
      <c r="E157" s="85" t="b">
        <v>0</v>
      </c>
      <c r="F157" s="85" t="b">
        <v>0</v>
      </c>
      <c r="G157" s="85" t="b">
        <v>0</v>
      </c>
    </row>
    <row r="158" spans="1:7" ht="15">
      <c r="A158" s="85" t="s">
        <v>1762</v>
      </c>
      <c r="B158" s="85">
        <v>2</v>
      </c>
      <c r="C158" s="118">
        <v>0.0028380193465044803</v>
      </c>
      <c r="D158" s="85" t="s">
        <v>1856</v>
      </c>
      <c r="E158" s="85" t="b">
        <v>0</v>
      </c>
      <c r="F158" s="85" t="b">
        <v>0</v>
      </c>
      <c r="G158" s="85" t="b">
        <v>0</v>
      </c>
    </row>
    <row r="159" spans="1:7" ht="15">
      <c r="A159" s="85" t="s">
        <v>1763</v>
      </c>
      <c r="B159" s="85">
        <v>2</v>
      </c>
      <c r="C159" s="118">
        <v>0.0028380193465044803</v>
      </c>
      <c r="D159" s="85" t="s">
        <v>1856</v>
      </c>
      <c r="E159" s="85" t="b">
        <v>0</v>
      </c>
      <c r="F159" s="85" t="b">
        <v>0</v>
      </c>
      <c r="G159" s="85" t="b">
        <v>0</v>
      </c>
    </row>
    <row r="160" spans="1:7" ht="15">
      <c r="A160" s="85" t="s">
        <v>1764</v>
      </c>
      <c r="B160" s="85">
        <v>2</v>
      </c>
      <c r="C160" s="118">
        <v>0.0028380193465044803</v>
      </c>
      <c r="D160" s="85" t="s">
        <v>1856</v>
      </c>
      <c r="E160" s="85" t="b">
        <v>0</v>
      </c>
      <c r="F160" s="85" t="b">
        <v>0</v>
      </c>
      <c r="G160" s="85" t="b">
        <v>0</v>
      </c>
    </row>
    <row r="161" spans="1:7" ht="15">
      <c r="A161" s="85" t="s">
        <v>1765</v>
      </c>
      <c r="B161" s="85">
        <v>2</v>
      </c>
      <c r="C161" s="118">
        <v>0.0028380193465044803</v>
      </c>
      <c r="D161" s="85" t="s">
        <v>1856</v>
      </c>
      <c r="E161" s="85" t="b">
        <v>0</v>
      </c>
      <c r="F161" s="85" t="b">
        <v>0</v>
      </c>
      <c r="G161" s="85" t="b">
        <v>0</v>
      </c>
    </row>
    <row r="162" spans="1:7" ht="15">
      <c r="A162" s="85" t="s">
        <v>1766</v>
      </c>
      <c r="B162" s="85">
        <v>2</v>
      </c>
      <c r="C162" s="118">
        <v>0.0028380193465044803</v>
      </c>
      <c r="D162" s="85" t="s">
        <v>1856</v>
      </c>
      <c r="E162" s="85" t="b">
        <v>0</v>
      </c>
      <c r="F162" s="85" t="b">
        <v>0</v>
      </c>
      <c r="G162" s="85" t="b">
        <v>0</v>
      </c>
    </row>
    <row r="163" spans="1:7" ht="15">
      <c r="A163" s="85" t="s">
        <v>1767</v>
      </c>
      <c r="B163" s="85">
        <v>2</v>
      </c>
      <c r="C163" s="118">
        <v>0.0028380193465044803</v>
      </c>
      <c r="D163" s="85" t="s">
        <v>1856</v>
      </c>
      <c r="E163" s="85" t="b">
        <v>0</v>
      </c>
      <c r="F163" s="85" t="b">
        <v>0</v>
      </c>
      <c r="G163" s="85" t="b">
        <v>0</v>
      </c>
    </row>
    <row r="164" spans="1:7" ht="15">
      <c r="A164" s="85" t="s">
        <v>1768</v>
      </c>
      <c r="B164" s="85">
        <v>2</v>
      </c>
      <c r="C164" s="118">
        <v>0.0028380193465044803</v>
      </c>
      <c r="D164" s="85" t="s">
        <v>1856</v>
      </c>
      <c r="E164" s="85" t="b">
        <v>1</v>
      </c>
      <c r="F164" s="85" t="b">
        <v>0</v>
      </c>
      <c r="G164" s="85" t="b">
        <v>0</v>
      </c>
    </row>
    <row r="165" spans="1:7" ht="15">
      <c r="A165" s="85" t="s">
        <v>1769</v>
      </c>
      <c r="B165" s="85">
        <v>2</v>
      </c>
      <c r="C165" s="118">
        <v>0.0028380193465044803</v>
      </c>
      <c r="D165" s="85" t="s">
        <v>1856</v>
      </c>
      <c r="E165" s="85" t="b">
        <v>0</v>
      </c>
      <c r="F165" s="85" t="b">
        <v>0</v>
      </c>
      <c r="G165" s="85" t="b">
        <v>0</v>
      </c>
    </row>
    <row r="166" spans="1:7" ht="15">
      <c r="A166" s="85" t="s">
        <v>1770</v>
      </c>
      <c r="B166" s="85">
        <v>2</v>
      </c>
      <c r="C166" s="118">
        <v>0.0028380193465044803</v>
      </c>
      <c r="D166" s="85" t="s">
        <v>1856</v>
      </c>
      <c r="E166" s="85" t="b">
        <v>0</v>
      </c>
      <c r="F166" s="85" t="b">
        <v>0</v>
      </c>
      <c r="G166" s="85" t="b">
        <v>0</v>
      </c>
    </row>
    <row r="167" spans="1:7" ht="15">
      <c r="A167" s="85" t="s">
        <v>1771</v>
      </c>
      <c r="B167" s="85">
        <v>2</v>
      </c>
      <c r="C167" s="118">
        <v>0.0028380193465044803</v>
      </c>
      <c r="D167" s="85" t="s">
        <v>1856</v>
      </c>
      <c r="E167" s="85" t="b">
        <v>0</v>
      </c>
      <c r="F167" s="85" t="b">
        <v>0</v>
      </c>
      <c r="G167" s="85" t="b">
        <v>0</v>
      </c>
    </row>
    <row r="168" spans="1:7" ht="15">
      <c r="A168" s="85" t="s">
        <v>1772</v>
      </c>
      <c r="B168" s="85">
        <v>2</v>
      </c>
      <c r="C168" s="118">
        <v>0.0028380193465044803</v>
      </c>
      <c r="D168" s="85" t="s">
        <v>1856</v>
      </c>
      <c r="E168" s="85" t="b">
        <v>0</v>
      </c>
      <c r="F168" s="85" t="b">
        <v>0</v>
      </c>
      <c r="G168" s="85" t="b">
        <v>0</v>
      </c>
    </row>
    <row r="169" spans="1:7" ht="15">
      <c r="A169" s="85" t="s">
        <v>1773</v>
      </c>
      <c r="B169" s="85">
        <v>2</v>
      </c>
      <c r="C169" s="118">
        <v>0.0028380193465044803</v>
      </c>
      <c r="D169" s="85" t="s">
        <v>1856</v>
      </c>
      <c r="E169" s="85" t="b">
        <v>0</v>
      </c>
      <c r="F169" s="85" t="b">
        <v>0</v>
      </c>
      <c r="G169" s="85" t="b">
        <v>0</v>
      </c>
    </row>
    <row r="170" spans="1:7" ht="15">
      <c r="A170" s="85" t="s">
        <v>1774</v>
      </c>
      <c r="B170" s="85">
        <v>2</v>
      </c>
      <c r="C170" s="118">
        <v>0.0028380193465044803</v>
      </c>
      <c r="D170" s="85" t="s">
        <v>1856</v>
      </c>
      <c r="E170" s="85" t="b">
        <v>0</v>
      </c>
      <c r="F170" s="85" t="b">
        <v>0</v>
      </c>
      <c r="G170" s="85" t="b">
        <v>0</v>
      </c>
    </row>
    <row r="171" spans="1:7" ht="15">
      <c r="A171" s="85" t="s">
        <v>1775</v>
      </c>
      <c r="B171" s="85">
        <v>2</v>
      </c>
      <c r="C171" s="118">
        <v>0.0028380193465044803</v>
      </c>
      <c r="D171" s="85" t="s">
        <v>1856</v>
      </c>
      <c r="E171" s="85" t="b">
        <v>0</v>
      </c>
      <c r="F171" s="85" t="b">
        <v>0</v>
      </c>
      <c r="G171" s="85" t="b">
        <v>0</v>
      </c>
    </row>
    <row r="172" spans="1:7" ht="15">
      <c r="A172" s="85" t="s">
        <v>1776</v>
      </c>
      <c r="B172" s="85">
        <v>2</v>
      </c>
      <c r="C172" s="118">
        <v>0.0028380193465044803</v>
      </c>
      <c r="D172" s="85" t="s">
        <v>1856</v>
      </c>
      <c r="E172" s="85" t="b">
        <v>0</v>
      </c>
      <c r="F172" s="85" t="b">
        <v>0</v>
      </c>
      <c r="G172" s="85" t="b">
        <v>0</v>
      </c>
    </row>
    <row r="173" spans="1:7" ht="15">
      <c r="A173" s="85" t="s">
        <v>1777</v>
      </c>
      <c r="B173" s="85">
        <v>2</v>
      </c>
      <c r="C173" s="118">
        <v>0.0028380193465044803</v>
      </c>
      <c r="D173" s="85" t="s">
        <v>1856</v>
      </c>
      <c r="E173" s="85" t="b">
        <v>0</v>
      </c>
      <c r="F173" s="85" t="b">
        <v>0</v>
      </c>
      <c r="G173" s="85" t="b">
        <v>0</v>
      </c>
    </row>
    <row r="174" spans="1:7" ht="15">
      <c r="A174" s="85" t="s">
        <v>1778</v>
      </c>
      <c r="B174" s="85">
        <v>2</v>
      </c>
      <c r="C174" s="118">
        <v>0.0028380193465044803</v>
      </c>
      <c r="D174" s="85" t="s">
        <v>1856</v>
      </c>
      <c r="E174" s="85" t="b">
        <v>0</v>
      </c>
      <c r="F174" s="85" t="b">
        <v>0</v>
      </c>
      <c r="G174" s="85" t="b">
        <v>0</v>
      </c>
    </row>
    <row r="175" spans="1:7" ht="15">
      <c r="A175" s="85" t="s">
        <v>1779</v>
      </c>
      <c r="B175" s="85">
        <v>2</v>
      </c>
      <c r="C175" s="118">
        <v>0.0028380193465044803</v>
      </c>
      <c r="D175" s="85" t="s">
        <v>1856</v>
      </c>
      <c r="E175" s="85" t="b">
        <v>0</v>
      </c>
      <c r="F175" s="85" t="b">
        <v>0</v>
      </c>
      <c r="G175" s="85" t="b">
        <v>0</v>
      </c>
    </row>
    <row r="176" spans="1:7" ht="15">
      <c r="A176" s="85" t="s">
        <v>1780</v>
      </c>
      <c r="B176" s="85">
        <v>2</v>
      </c>
      <c r="C176" s="118">
        <v>0.0028380193465044803</v>
      </c>
      <c r="D176" s="85" t="s">
        <v>1856</v>
      </c>
      <c r="E176" s="85" t="b">
        <v>0</v>
      </c>
      <c r="F176" s="85" t="b">
        <v>0</v>
      </c>
      <c r="G176" s="85" t="b">
        <v>0</v>
      </c>
    </row>
    <row r="177" spans="1:7" ht="15">
      <c r="A177" s="85" t="s">
        <v>1781</v>
      </c>
      <c r="B177" s="85">
        <v>2</v>
      </c>
      <c r="C177" s="118">
        <v>0.0028380193465044803</v>
      </c>
      <c r="D177" s="85" t="s">
        <v>1856</v>
      </c>
      <c r="E177" s="85" t="b">
        <v>0</v>
      </c>
      <c r="F177" s="85" t="b">
        <v>0</v>
      </c>
      <c r="G177" s="85" t="b">
        <v>0</v>
      </c>
    </row>
    <row r="178" spans="1:7" ht="15">
      <c r="A178" s="85" t="s">
        <v>1782</v>
      </c>
      <c r="B178" s="85">
        <v>2</v>
      </c>
      <c r="C178" s="118">
        <v>0.0028380193465044803</v>
      </c>
      <c r="D178" s="85" t="s">
        <v>1856</v>
      </c>
      <c r="E178" s="85" t="b">
        <v>0</v>
      </c>
      <c r="F178" s="85" t="b">
        <v>0</v>
      </c>
      <c r="G178" s="85" t="b">
        <v>0</v>
      </c>
    </row>
    <row r="179" spans="1:7" ht="15">
      <c r="A179" s="85" t="s">
        <v>1783</v>
      </c>
      <c r="B179" s="85">
        <v>2</v>
      </c>
      <c r="C179" s="118">
        <v>0.0028380193465044803</v>
      </c>
      <c r="D179" s="85" t="s">
        <v>1856</v>
      </c>
      <c r="E179" s="85" t="b">
        <v>0</v>
      </c>
      <c r="F179" s="85" t="b">
        <v>0</v>
      </c>
      <c r="G179" s="85" t="b">
        <v>0</v>
      </c>
    </row>
    <row r="180" spans="1:7" ht="15">
      <c r="A180" s="85" t="s">
        <v>1784</v>
      </c>
      <c r="B180" s="85">
        <v>2</v>
      </c>
      <c r="C180" s="118">
        <v>0.0028380193465044803</v>
      </c>
      <c r="D180" s="85" t="s">
        <v>1856</v>
      </c>
      <c r="E180" s="85" t="b">
        <v>0</v>
      </c>
      <c r="F180" s="85" t="b">
        <v>0</v>
      </c>
      <c r="G180" s="85" t="b">
        <v>0</v>
      </c>
    </row>
    <row r="181" spans="1:7" ht="15">
      <c r="A181" s="85" t="s">
        <v>1785</v>
      </c>
      <c r="B181" s="85">
        <v>2</v>
      </c>
      <c r="C181" s="118">
        <v>0.0028380193465044803</v>
      </c>
      <c r="D181" s="85" t="s">
        <v>1856</v>
      </c>
      <c r="E181" s="85" t="b">
        <v>0</v>
      </c>
      <c r="F181" s="85" t="b">
        <v>1</v>
      </c>
      <c r="G181" s="85" t="b">
        <v>0</v>
      </c>
    </row>
    <row r="182" spans="1:7" ht="15">
      <c r="A182" s="85" t="s">
        <v>1786</v>
      </c>
      <c r="B182" s="85">
        <v>2</v>
      </c>
      <c r="C182" s="118">
        <v>0.0028380193465044803</v>
      </c>
      <c r="D182" s="85" t="s">
        <v>1856</v>
      </c>
      <c r="E182" s="85" t="b">
        <v>0</v>
      </c>
      <c r="F182" s="85" t="b">
        <v>0</v>
      </c>
      <c r="G182" s="85" t="b">
        <v>0</v>
      </c>
    </row>
    <row r="183" spans="1:7" ht="15">
      <c r="A183" s="85" t="s">
        <v>1787</v>
      </c>
      <c r="B183" s="85">
        <v>2</v>
      </c>
      <c r="C183" s="118">
        <v>0.0028380193465044803</v>
      </c>
      <c r="D183" s="85" t="s">
        <v>1856</v>
      </c>
      <c r="E183" s="85" t="b">
        <v>0</v>
      </c>
      <c r="F183" s="85" t="b">
        <v>0</v>
      </c>
      <c r="G183" s="85" t="b">
        <v>0</v>
      </c>
    </row>
    <row r="184" spans="1:7" ht="15">
      <c r="A184" s="85" t="s">
        <v>1788</v>
      </c>
      <c r="B184" s="85">
        <v>2</v>
      </c>
      <c r="C184" s="118">
        <v>0.0028380193465044803</v>
      </c>
      <c r="D184" s="85" t="s">
        <v>1856</v>
      </c>
      <c r="E184" s="85" t="b">
        <v>0</v>
      </c>
      <c r="F184" s="85" t="b">
        <v>0</v>
      </c>
      <c r="G184" s="85" t="b">
        <v>0</v>
      </c>
    </row>
    <row r="185" spans="1:7" ht="15">
      <c r="A185" s="85" t="s">
        <v>1789</v>
      </c>
      <c r="B185" s="85">
        <v>2</v>
      </c>
      <c r="C185" s="118">
        <v>0.0028380193465044803</v>
      </c>
      <c r="D185" s="85" t="s">
        <v>1856</v>
      </c>
      <c r="E185" s="85" t="b">
        <v>0</v>
      </c>
      <c r="F185" s="85" t="b">
        <v>0</v>
      </c>
      <c r="G185" s="85" t="b">
        <v>0</v>
      </c>
    </row>
    <row r="186" spans="1:7" ht="15">
      <c r="A186" s="85" t="s">
        <v>1790</v>
      </c>
      <c r="B186" s="85">
        <v>2</v>
      </c>
      <c r="C186" s="118">
        <v>0.0028380193465044803</v>
      </c>
      <c r="D186" s="85" t="s">
        <v>1856</v>
      </c>
      <c r="E186" s="85" t="b">
        <v>0</v>
      </c>
      <c r="F186" s="85" t="b">
        <v>0</v>
      </c>
      <c r="G186" s="85" t="b">
        <v>0</v>
      </c>
    </row>
    <row r="187" spans="1:7" ht="15">
      <c r="A187" s="85" t="s">
        <v>1791</v>
      </c>
      <c r="B187" s="85">
        <v>2</v>
      </c>
      <c r="C187" s="118">
        <v>0.0028380193465044803</v>
      </c>
      <c r="D187" s="85" t="s">
        <v>1856</v>
      </c>
      <c r="E187" s="85" t="b">
        <v>0</v>
      </c>
      <c r="F187" s="85" t="b">
        <v>0</v>
      </c>
      <c r="G187" s="85" t="b">
        <v>0</v>
      </c>
    </row>
    <row r="188" spans="1:7" ht="15">
      <c r="A188" s="85" t="s">
        <v>1792</v>
      </c>
      <c r="B188" s="85">
        <v>2</v>
      </c>
      <c r="C188" s="118">
        <v>0.0028380193465044803</v>
      </c>
      <c r="D188" s="85" t="s">
        <v>1856</v>
      </c>
      <c r="E188" s="85" t="b">
        <v>0</v>
      </c>
      <c r="F188" s="85" t="b">
        <v>0</v>
      </c>
      <c r="G188" s="85" t="b">
        <v>0</v>
      </c>
    </row>
    <row r="189" spans="1:7" ht="15">
      <c r="A189" s="85" t="s">
        <v>1793</v>
      </c>
      <c r="B189" s="85">
        <v>2</v>
      </c>
      <c r="C189" s="118">
        <v>0.0028380193465044803</v>
      </c>
      <c r="D189" s="85" t="s">
        <v>1856</v>
      </c>
      <c r="E189" s="85" t="b">
        <v>0</v>
      </c>
      <c r="F189" s="85" t="b">
        <v>0</v>
      </c>
      <c r="G189" s="85" t="b">
        <v>0</v>
      </c>
    </row>
    <row r="190" spans="1:7" ht="15">
      <c r="A190" s="85" t="s">
        <v>1794</v>
      </c>
      <c r="B190" s="85">
        <v>2</v>
      </c>
      <c r="C190" s="118">
        <v>0.0028380193465044803</v>
      </c>
      <c r="D190" s="85" t="s">
        <v>1856</v>
      </c>
      <c r="E190" s="85" t="b">
        <v>0</v>
      </c>
      <c r="F190" s="85" t="b">
        <v>0</v>
      </c>
      <c r="G190" s="85" t="b">
        <v>0</v>
      </c>
    </row>
    <row r="191" spans="1:7" ht="15">
      <c r="A191" s="85" t="s">
        <v>1795</v>
      </c>
      <c r="B191" s="85">
        <v>2</v>
      </c>
      <c r="C191" s="118">
        <v>0.0028380193465044803</v>
      </c>
      <c r="D191" s="85" t="s">
        <v>1856</v>
      </c>
      <c r="E191" s="85" t="b">
        <v>0</v>
      </c>
      <c r="F191" s="85" t="b">
        <v>0</v>
      </c>
      <c r="G191" s="85" t="b">
        <v>0</v>
      </c>
    </row>
    <row r="192" spans="1:7" ht="15">
      <c r="A192" s="85" t="s">
        <v>1796</v>
      </c>
      <c r="B192" s="85">
        <v>2</v>
      </c>
      <c r="C192" s="118">
        <v>0.0028380193465044803</v>
      </c>
      <c r="D192" s="85" t="s">
        <v>1856</v>
      </c>
      <c r="E192" s="85" t="b">
        <v>0</v>
      </c>
      <c r="F192" s="85" t="b">
        <v>0</v>
      </c>
      <c r="G192" s="85" t="b">
        <v>0</v>
      </c>
    </row>
    <row r="193" spans="1:7" ht="15">
      <c r="A193" s="85" t="s">
        <v>1797</v>
      </c>
      <c r="B193" s="85">
        <v>2</v>
      </c>
      <c r="C193" s="118">
        <v>0.0028380193465044803</v>
      </c>
      <c r="D193" s="85" t="s">
        <v>1856</v>
      </c>
      <c r="E193" s="85" t="b">
        <v>0</v>
      </c>
      <c r="F193" s="85" t="b">
        <v>0</v>
      </c>
      <c r="G193" s="85" t="b">
        <v>0</v>
      </c>
    </row>
    <row r="194" spans="1:7" ht="15">
      <c r="A194" s="85" t="s">
        <v>1798</v>
      </c>
      <c r="B194" s="85">
        <v>2</v>
      </c>
      <c r="C194" s="118">
        <v>0.0028380193465044803</v>
      </c>
      <c r="D194" s="85" t="s">
        <v>1856</v>
      </c>
      <c r="E194" s="85" t="b">
        <v>0</v>
      </c>
      <c r="F194" s="85" t="b">
        <v>0</v>
      </c>
      <c r="G194" s="85" t="b">
        <v>0</v>
      </c>
    </row>
    <row r="195" spans="1:7" ht="15">
      <c r="A195" s="85" t="s">
        <v>1799</v>
      </c>
      <c r="B195" s="85">
        <v>2</v>
      </c>
      <c r="C195" s="118">
        <v>0.0028380193465044803</v>
      </c>
      <c r="D195" s="85" t="s">
        <v>1856</v>
      </c>
      <c r="E195" s="85" t="b">
        <v>0</v>
      </c>
      <c r="F195" s="85" t="b">
        <v>0</v>
      </c>
      <c r="G195" s="85" t="b">
        <v>0</v>
      </c>
    </row>
    <row r="196" spans="1:7" ht="15">
      <c r="A196" s="85" t="s">
        <v>1800</v>
      </c>
      <c r="B196" s="85">
        <v>2</v>
      </c>
      <c r="C196" s="118">
        <v>0.0028380193465044803</v>
      </c>
      <c r="D196" s="85" t="s">
        <v>1856</v>
      </c>
      <c r="E196" s="85" t="b">
        <v>0</v>
      </c>
      <c r="F196" s="85" t="b">
        <v>0</v>
      </c>
      <c r="G196" s="85" t="b">
        <v>0</v>
      </c>
    </row>
    <row r="197" spans="1:7" ht="15">
      <c r="A197" s="85" t="s">
        <v>1801</v>
      </c>
      <c r="B197" s="85">
        <v>2</v>
      </c>
      <c r="C197" s="118">
        <v>0.0028380193465044803</v>
      </c>
      <c r="D197" s="85" t="s">
        <v>1856</v>
      </c>
      <c r="E197" s="85" t="b">
        <v>0</v>
      </c>
      <c r="F197" s="85" t="b">
        <v>0</v>
      </c>
      <c r="G197" s="85" t="b">
        <v>0</v>
      </c>
    </row>
    <row r="198" spans="1:7" ht="15">
      <c r="A198" s="85" t="s">
        <v>1802</v>
      </c>
      <c r="B198" s="85">
        <v>2</v>
      </c>
      <c r="C198" s="118">
        <v>0.0028380193465044803</v>
      </c>
      <c r="D198" s="85" t="s">
        <v>1856</v>
      </c>
      <c r="E198" s="85" t="b">
        <v>0</v>
      </c>
      <c r="F198" s="85" t="b">
        <v>0</v>
      </c>
      <c r="G198" s="85" t="b">
        <v>0</v>
      </c>
    </row>
    <row r="199" spans="1:7" ht="15">
      <c r="A199" s="85" t="s">
        <v>1803</v>
      </c>
      <c r="B199" s="85">
        <v>2</v>
      </c>
      <c r="C199" s="118">
        <v>0.0028380193465044803</v>
      </c>
      <c r="D199" s="85" t="s">
        <v>1856</v>
      </c>
      <c r="E199" s="85" t="b">
        <v>0</v>
      </c>
      <c r="F199" s="85" t="b">
        <v>0</v>
      </c>
      <c r="G199" s="85" t="b">
        <v>0</v>
      </c>
    </row>
    <row r="200" spans="1:7" ht="15">
      <c r="A200" s="85" t="s">
        <v>1804</v>
      </c>
      <c r="B200" s="85">
        <v>2</v>
      </c>
      <c r="C200" s="118">
        <v>0.003332321474031543</v>
      </c>
      <c r="D200" s="85" t="s">
        <v>1856</v>
      </c>
      <c r="E200" s="85" t="b">
        <v>0</v>
      </c>
      <c r="F200" s="85" t="b">
        <v>0</v>
      </c>
      <c r="G200" s="85" t="b">
        <v>0</v>
      </c>
    </row>
    <row r="201" spans="1:7" ht="15">
      <c r="A201" s="85" t="s">
        <v>1805</v>
      </c>
      <c r="B201" s="85">
        <v>2</v>
      </c>
      <c r="C201" s="118">
        <v>0.0028380193465044803</v>
      </c>
      <c r="D201" s="85" t="s">
        <v>1856</v>
      </c>
      <c r="E201" s="85" t="b">
        <v>0</v>
      </c>
      <c r="F201" s="85" t="b">
        <v>0</v>
      </c>
      <c r="G201" s="85" t="b">
        <v>0</v>
      </c>
    </row>
    <row r="202" spans="1:7" ht="15">
      <c r="A202" s="85" t="s">
        <v>1806</v>
      </c>
      <c r="B202" s="85">
        <v>2</v>
      </c>
      <c r="C202" s="118">
        <v>0.0028380193465044803</v>
      </c>
      <c r="D202" s="85" t="s">
        <v>1856</v>
      </c>
      <c r="E202" s="85" t="b">
        <v>0</v>
      </c>
      <c r="F202" s="85" t="b">
        <v>0</v>
      </c>
      <c r="G202" s="85" t="b">
        <v>0</v>
      </c>
    </row>
    <row r="203" spans="1:7" ht="15">
      <c r="A203" s="85" t="s">
        <v>1385</v>
      </c>
      <c r="B203" s="85">
        <v>2</v>
      </c>
      <c r="C203" s="118">
        <v>0.0028380193465044803</v>
      </c>
      <c r="D203" s="85" t="s">
        <v>1856</v>
      </c>
      <c r="E203" s="85" t="b">
        <v>0</v>
      </c>
      <c r="F203" s="85" t="b">
        <v>0</v>
      </c>
      <c r="G203" s="85" t="b">
        <v>0</v>
      </c>
    </row>
    <row r="204" spans="1:7" ht="15">
      <c r="A204" s="85" t="s">
        <v>1386</v>
      </c>
      <c r="B204" s="85">
        <v>2</v>
      </c>
      <c r="C204" s="118">
        <v>0.0028380193465044803</v>
      </c>
      <c r="D204" s="85" t="s">
        <v>1856</v>
      </c>
      <c r="E204" s="85" t="b">
        <v>0</v>
      </c>
      <c r="F204" s="85" t="b">
        <v>0</v>
      </c>
      <c r="G204" s="85" t="b">
        <v>0</v>
      </c>
    </row>
    <row r="205" spans="1:7" ht="15">
      <c r="A205" s="85" t="s">
        <v>1807</v>
      </c>
      <c r="B205" s="85">
        <v>2</v>
      </c>
      <c r="C205" s="118">
        <v>0.0028380193465044803</v>
      </c>
      <c r="D205" s="85" t="s">
        <v>1856</v>
      </c>
      <c r="E205" s="85" t="b">
        <v>0</v>
      </c>
      <c r="F205" s="85" t="b">
        <v>0</v>
      </c>
      <c r="G205" s="85" t="b">
        <v>0</v>
      </c>
    </row>
    <row r="206" spans="1:7" ht="15">
      <c r="A206" s="85" t="s">
        <v>1808</v>
      </c>
      <c r="B206" s="85">
        <v>2</v>
      </c>
      <c r="C206" s="118">
        <v>0.0028380193465044803</v>
      </c>
      <c r="D206" s="85" t="s">
        <v>1856</v>
      </c>
      <c r="E206" s="85" t="b">
        <v>0</v>
      </c>
      <c r="F206" s="85" t="b">
        <v>0</v>
      </c>
      <c r="G206" s="85" t="b">
        <v>0</v>
      </c>
    </row>
    <row r="207" spans="1:7" ht="15">
      <c r="A207" s="85" t="s">
        <v>1809</v>
      </c>
      <c r="B207" s="85">
        <v>2</v>
      </c>
      <c r="C207" s="118">
        <v>0.0028380193465044803</v>
      </c>
      <c r="D207" s="85" t="s">
        <v>1856</v>
      </c>
      <c r="E207" s="85" t="b">
        <v>0</v>
      </c>
      <c r="F207" s="85" t="b">
        <v>0</v>
      </c>
      <c r="G207" s="85" t="b">
        <v>0</v>
      </c>
    </row>
    <row r="208" spans="1:7" ht="15">
      <c r="A208" s="85" t="s">
        <v>1810</v>
      </c>
      <c r="B208" s="85">
        <v>2</v>
      </c>
      <c r="C208" s="118">
        <v>0.0028380193465044803</v>
      </c>
      <c r="D208" s="85" t="s">
        <v>1856</v>
      </c>
      <c r="E208" s="85" t="b">
        <v>0</v>
      </c>
      <c r="F208" s="85" t="b">
        <v>0</v>
      </c>
      <c r="G208" s="85" t="b">
        <v>0</v>
      </c>
    </row>
    <row r="209" spans="1:7" ht="15">
      <c r="A209" s="85" t="s">
        <v>1811</v>
      </c>
      <c r="B209" s="85">
        <v>2</v>
      </c>
      <c r="C209" s="118">
        <v>0.0028380193465044803</v>
      </c>
      <c r="D209" s="85" t="s">
        <v>1856</v>
      </c>
      <c r="E209" s="85" t="b">
        <v>0</v>
      </c>
      <c r="F209" s="85" t="b">
        <v>0</v>
      </c>
      <c r="G209" s="85" t="b">
        <v>0</v>
      </c>
    </row>
    <row r="210" spans="1:7" ht="15">
      <c r="A210" s="85" t="s">
        <v>1812</v>
      </c>
      <c r="B210" s="85">
        <v>2</v>
      </c>
      <c r="C210" s="118">
        <v>0.0028380193465044803</v>
      </c>
      <c r="D210" s="85" t="s">
        <v>1856</v>
      </c>
      <c r="E210" s="85" t="b">
        <v>0</v>
      </c>
      <c r="F210" s="85" t="b">
        <v>0</v>
      </c>
      <c r="G210" s="85" t="b">
        <v>0</v>
      </c>
    </row>
    <row r="211" spans="1:7" ht="15">
      <c r="A211" s="85" t="s">
        <v>1813</v>
      </c>
      <c r="B211" s="85">
        <v>2</v>
      </c>
      <c r="C211" s="118">
        <v>0.0028380193465044803</v>
      </c>
      <c r="D211" s="85" t="s">
        <v>1856</v>
      </c>
      <c r="E211" s="85" t="b">
        <v>0</v>
      </c>
      <c r="F211" s="85" t="b">
        <v>0</v>
      </c>
      <c r="G211" s="85" t="b">
        <v>0</v>
      </c>
    </row>
    <row r="212" spans="1:7" ht="15">
      <c r="A212" s="85" t="s">
        <v>1814</v>
      </c>
      <c r="B212" s="85">
        <v>2</v>
      </c>
      <c r="C212" s="118">
        <v>0.0028380193465044803</v>
      </c>
      <c r="D212" s="85" t="s">
        <v>1856</v>
      </c>
      <c r="E212" s="85" t="b">
        <v>0</v>
      </c>
      <c r="F212" s="85" t="b">
        <v>0</v>
      </c>
      <c r="G212" s="85" t="b">
        <v>0</v>
      </c>
    </row>
    <row r="213" spans="1:7" ht="15">
      <c r="A213" s="85" t="s">
        <v>1815</v>
      </c>
      <c r="B213" s="85">
        <v>2</v>
      </c>
      <c r="C213" s="118">
        <v>0.0028380193465044803</v>
      </c>
      <c r="D213" s="85" t="s">
        <v>1856</v>
      </c>
      <c r="E213" s="85" t="b">
        <v>0</v>
      </c>
      <c r="F213" s="85" t="b">
        <v>0</v>
      </c>
      <c r="G213" s="85" t="b">
        <v>0</v>
      </c>
    </row>
    <row r="214" spans="1:7" ht="15">
      <c r="A214" s="85" t="s">
        <v>1816</v>
      </c>
      <c r="B214" s="85">
        <v>2</v>
      </c>
      <c r="C214" s="118">
        <v>0.0028380193465044803</v>
      </c>
      <c r="D214" s="85" t="s">
        <v>1856</v>
      </c>
      <c r="E214" s="85" t="b">
        <v>0</v>
      </c>
      <c r="F214" s="85" t="b">
        <v>0</v>
      </c>
      <c r="G214" s="85" t="b">
        <v>0</v>
      </c>
    </row>
    <row r="215" spans="1:7" ht="15">
      <c r="A215" s="85" t="s">
        <v>1817</v>
      </c>
      <c r="B215" s="85">
        <v>2</v>
      </c>
      <c r="C215" s="118">
        <v>0.0028380193465044803</v>
      </c>
      <c r="D215" s="85" t="s">
        <v>1856</v>
      </c>
      <c r="E215" s="85" t="b">
        <v>0</v>
      </c>
      <c r="F215" s="85" t="b">
        <v>0</v>
      </c>
      <c r="G215" s="85" t="b">
        <v>0</v>
      </c>
    </row>
    <row r="216" spans="1:7" ht="15">
      <c r="A216" s="85" t="s">
        <v>1818</v>
      </c>
      <c r="B216" s="85">
        <v>2</v>
      </c>
      <c r="C216" s="118">
        <v>0.0028380193465044803</v>
      </c>
      <c r="D216" s="85" t="s">
        <v>1856</v>
      </c>
      <c r="E216" s="85" t="b">
        <v>0</v>
      </c>
      <c r="F216" s="85" t="b">
        <v>0</v>
      </c>
      <c r="G216" s="85" t="b">
        <v>0</v>
      </c>
    </row>
    <row r="217" spans="1:7" ht="15">
      <c r="A217" s="85" t="s">
        <v>1819</v>
      </c>
      <c r="B217" s="85">
        <v>2</v>
      </c>
      <c r="C217" s="118">
        <v>0.0028380193465044803</v>
      </c>
      <c r="D217" s="85" t="s">
        <v>1856</v>
      </c>
      <c r="E217" s="85" t="b">
        <v>0</v>
      </c>
      <c r="F217" s="85" t="b">
        <v>0</v>
      </c>
      <c r="G217" s="85" t="b">
        <v>0</v>
      </c>
    </row>
    <row r="218" spans="1:7" ht="15">
      <c r="A218" s="85" t="s">
        <v>1820</v>
      </c>
      <c r="B218" s="85">
        <v>2</v>
      </c>
      <c r="C218" s="118">
        <v>0.0028380193465044803</v>
      </c>
      <c r="D218" s="85" t="s">
        <v>1856</v>
      </c>
      <c r="E218" s="85" t="b">
        <v>0</v>
      </c>
      <c r="F218" s="85" t="b">
        <v>0</v>
      </c>
      <c r="G218" s="85" t="b">
        <v>0</v>
      </c>
    </row>
    <row r="219" spans="1:7" ht="15">
      <c r="A219" s="85" t="s">
        <v>229</v>
      </c>
      <c r="B219" s="85">
        <v>2</v>
      </c>
      <c r="C219" s="118">
        <v>0.0028380193465044803</v>
      </c>
      <c r="D219" s="85" t="s">
        <v>1856</v>
      </c>
      <c r="E219" s="85" t="b">
        <v>0</v>
      </c>
      <c r="F219" s="85" t="b">
        <v>0</v>
      </c>
      <c r="G219" s="85" t="b">
        <v>0</v>
      </c>
    </row>
    <row r="220" spans="1:7" ht="15">
      <c r="A220" s="85" t="s">
        <v>1399</v>
      </c>
      <c r="B220" s="85">
        <v>2</v>
      </c>
      <c r="C220" s="118">
        <v>0.0028380193465044803</v>
      </c>
      <c r="D220" s="85" t="s">
        <v>1856</v>
      </c>
      <c r="E220" s="85" t="b">
        <v>0</v>
      </c>
      <c r="F220" s="85" t="b">
        <v>0</v>
      </c>
      <c r="G220" s="85" t="b">
        <v>0</v>
      </c>
    </row>
    <row r="221" spans="1:7" ht="15">
      <c r="A221" s="85" t="s">
        <v>1400</v>
      </c>
      <c r="B221" s="85">
        <v>2</v>
      </c>
      <c r="C221" s="118">
        <v>0.0028380193465044803</v>
      </c>
      <c r="D221" s="85" t="s">
        <v>1856</v>
      </c>
      <c r="E221" s="85" t="b">
        <v>0</v>
      </c>
      <c r="F221" s="85" t="b">
        <v>0</v>
      </c>
      <c r="G221" s="85" t="b">
        <v>0</v>
      </c>
    </row>
    <row r="222" spans="1:7" ht="15">
      <c r="A222" s="85" t="s">
        <v>1401</v>
      </c>
      <c r="B222" s="85">
        <v>2</v>
      </c>
      <c r="C222" s="118">
        <v>0.0028380193465044803</v>
      </c>
      <c r="D222" s="85" t="s">
        <v>1856</v>
      </c>
      <c r="E222" s="85" t="b">
        <v>0</v>
      </c>
      <c r="F222" s="85" t="b">
        <v>0</v>
      </c>
      <c r="G222" s="85" t="b">
        <v>0</v>
      </c>
    </row>
    <row r="223" spans="1:7" ht="15">
      <c r="A223" s="85" t="s">
        <v>1402</v>
      </c>
      <c r="B223" s="85">
        <v>2</v>
      </c>
      <c r="C223" s="118">
        <v>0.0028380193465044803</v>
      </c>
      <c r="D223" s="85" t="s">
        <v>1856</v>
      </c>
      <c r="E223" s="85" t="b">
        <v>0</v>
      </c>
      <c r="F223" s="85" t="b">
        <v>0</v>
      </c>
      <c r="G223" s="85" t="b">
        <v>0</v>
      </c>
    </row>
    <row r="224" spans="1:7" ht="15">
      <c r="A224" s="85" t="s">
        <v>1403</v>
      </c>
      <c r="B224" s="85">
        <v>2</v>
      </c>
      <c r="C224" s="118">
        <v>0.0028380193465044803</v>
      </c>
      <c r="D224" s="85" t="s">
        <v>1856</v>
      </c>
      <c r="E224" s="85" t="b">
        <v>0</v>
      </c>
      <c r="F224" s="85" t="b">
        <v>0</v>
      </c>
      <c r="G224" s="85" t="b">
        <v>0</v>
      </c>
    </row>
    <row r="225" spans="1:7" ht="15">
      <c r="A225" s="85" t="s">
        <v>1404</v>
      </c>
      <c r="B225" s="85">
        <v>2</v>
      </c>
      <c r="C225" s="118">
        <v>0.0028380193465044803</v>
      </c>
      <c r="D225" s="85" t="s">
        <v>1856</v>
      </c>
      <c r="E225" s="85" t="b">
        <v>0</v>
      </c>
      <c r="F225" s="85" t="b">
        <v>0</v>
      </c>
      <c r="G225" s="85" t="b">
        <v>0</v>
      </c>
    </row>
    <row r="226" spans="1:7" ht="15">
      <c r="A226" s="85" t="s">
        <v>1405</v>
      </c>
      <c r="B226" s="85">
        <v>2</v>
      </c>
      <c r="C226" s="118">
        <v>0.0028380193465044803</v>
      </c>
      <c r="D226" s="85" t="s">
        <v>1856</v>
      </c>
      <c r="E226" s="85" t="b">
        <v>0</v>
      </c>
      <c r="F226" s="85" t="b">
        <v>0</v>
      </c>
      <c r="G226" s="85" t="b">
        <v>0</v>
      </c>
    </row>
    <row r="227" spans="1:7" ht="15">
      <c r="A227" s="85" t="s">
        <v>1316</v>
      </c>
      <c r="B227" s="85">
        <v>2</v>
      </c>
      <c r="C227" s="118">
        <v>0.0028380193465044803</v>
      </c>
      <c r="D227" s="85" t="s">
        <v>1856</v>
      </c>
      <c r="E227" s="85" t="b">
        <v>0</v>
      </c>
      <c r="F227" s="85" t="b">
        <v>0</v>
      </c>
      <c r="G227" s="85" t="b">
        <v>0</v>
      </c>
    </row>
    <row r="228" spans="1:7" ht="15">
      <c r="A228" s="85" t="s">
        <v>1406</v>
      </c>
      <c r="B228" s="85">
        <v>2</v>
      </c>
      <c r="C228" s="118">
        <v>0.0028380193465044803</v>
      </c>
      <c r="D228" s="85" t="s">
        <v>1856</v>
      </c>
      <c r="E228" s="85" t="b">
        <v>0</v>
      </c>
      <c r="F228" s="85" t="b">
        <v>0</v>
      </c>
      <c r="G228" s="85" t="b">
        <v>0</v>
      </c>
    </row>
    <row r="229" spans="1:7" ht="15">
      <c r="A229" s="85" t="s">
        <v>1821</v>
      </c>
      <c r="B229" s="85">
        <v>2</v>
      </c>
      <c r="C229" s="118">
        <v>0.0028380193465044803</v>
      </c>
      <c r="D229" s="85" t="s">
        <v>1856</v>
      </c>
      <c r="E229" s="85" t="b">
        <v>0</v>
      </c>
      <c r="F229" s="85" t="b">
        <v>0</v>
      </c>
      <c r="G229" s="85" t="b">
        <v>0</v>
      </c>
    </row>
    <row r="230" spans="1:7" ht="15">
      <c r="A230" s="85" t="s">
        <v>1822</v>
      </c>
      <c r="B230" s="85">
        <v>2</v>
      </c>
      <c r="C230" s="118">
        <v>0.0028380193465044803</v>
      </c>
      <c r="D230" s="85" t="s">
        <v>1856</v>
      </c>
      <c r="E230" s="85" t="b">
        <v>0</v>
      </c>
      <c r="F230" s="85" t="b">
        <v>0</v>
      </c>
      <c r="G230" s="85" t="b">
        <v>0</v>
      </c>
    </row>
    <row r="231" spans="1:7" ht="15">
      <c r="A231" s="85" t="s">
        <v>1823</v>
      </c>
      <c r="B231" s="85">
        <v>2</v>
      </c>
      <c r="C231" s="118">
        <v>0.0028380193465044803</v>
      </c>
      <c r="D231" s="85" t="s">
        <v>1856</v>
      </c>
      <c r="E231" s="85" t="b">
        <v>0</v>
      </c>
      <c r="F231" s="85" t="b">
        <v>0</v>
      </c>
      <c r="G231" s="85" t="b">
        <v>0</v>
      </c>
    </row>
    <row r="232" spans="1:7" ht="15">
      <c r="A232" s="85" t="s">
        <v>1824</v>
      </c>
      <c r="B232" s="85">
        <v>2</v>
      </c>
      <c r="C232" s="118">
        <v>0.0028380193465044803</v>
      </c>
      <c r="D232" s="85" t="s">
        <v>1856</v>
      </c>
      <c r="E232" s="85" t="b">
        <v>0</v>
      </c>
      <c r="F232" s="85" t="b">
        <v>0</v>
      </c>
      <c r="G232" s="85" t="b">
        <v>0</v>
      </c>
    </row>
    <row r="233" spans="1:7" ht="15">
      <c r="A233" s="85" t="s">
        <v>1825</v>
      </c>
      <c r="B233" s="85">
        <v>2</v>
      </c>
      <c r="C233" s="118">
        <v>0.0028380193465044803</v>
      </c>
      <c r="D233" s="85" t="s">
        <v>1856</v>
      </c>
      <c r="E233" s="85" t="b">
        <v>0</v>
      </c>
      <c r="F233" s="85" t="b">
        <v>0</v>
      </c>
      <c r="G233" s="85" t="b">
        <v>0</v>
      </c>
    </row>
    <row r="234" spans="1:7" ht="15">
      <c r="A234" s="85" t="s">
        <v>1826</v>
      </c>
      <c r="B234" s="85">
        <v>2</v>
      </c>
      <c r="C234" s="118">
        <v>0.0028380193465044803</v>
      </c>
      <c r="D234" s="85" t="s">
        <v>1856</v>
      </c>
      <c r="E234" s="85" t="b">
        <v>0</v>
      </c>
      <c r="F234" s="85" t="b">
        <v>0</v>
      </c>
      <c r="G234" s="85" t="b">
        <v>0</v>
      </c>
    </row>
    <row r="235" spans="1:7" ht="15">
      <c r="A235" s="85" t="s">
        <v>1827</v>
      </c>
      <c r="B235" s="85">
        <v>2</v>
      </c>
      <c r="C235" s="118">
        <v>0.0028380193465044803</v>
      </c>
      <c r="D235" s="85" t="s">
        <v>1856</v>
      </c>
      <c r="E235" s="85" t="b">
        <v>0</v>
      </c>
      <c r="F235" s="85" t="b">
        <v>0</v>
      </c>
      <c r="G235" s="85" t="b">
        <v>0</v>
      </c>
    </row>
    <row r="236" spans="1:7" ht="15">
      <c r="A236" s="85" t="s">
        <v>1828</v>
      </c>
      <c r="B236" s="85">
        <v>2</v>
      </c>
      <c r="C236" s="118">
        <v>0.0028380193465044803</v>
      </c>
      <c r="D236" s="85" t="s">
        <v>1856</v>
      </c>
      <c r="E236" s="85" t="b">
        <v>0</v>
      </c>
      <c r="F236" s="85" t="b">
        <v>0</v>
      </c>
      <c r="G236" s="85" t="b">
        <v>0</v>
      </c>
    </row>
    <row r="237" spans="1:7" ht="15">
      <c r="A237" s="85" t="s">
        <v>1829</v>
      </c>
      <c r="B237" s="85">
        <v>2</v>
      </c>
      <c r="C237" s="118">
        <v>0.0028380193465044803</v>
      </c>
      <c r="D237" s="85" t="s">
        <v>1856</v>
      </c>
      <c r="E237" s="85" t="b">
        <v>0</v>
      </c>
      <c r="F237" s="85" t="b">
        <v>0</v>
      </c>
      <c r="G237" s="85" t="b">
        <v>0</v>
      </c>
    </row>
    <row r="238" spans="1:7" ht="15">
      <c r="A238" s="85" t="s">
        <v>1830</v>
      </c>
      <c r="B238" s="85">
        <v>2</v>
      </c>
      <c r="C238" s="118">
        <v>0.0028380193465044803</v>
      </c>
      <c r="D238" s="85" t="s">
        <v>1856</v>
      </c>
      <c r="E238" s="85" t="b">
        <v>0</v>
      </c>
      <c r="F238" s="85" t="b">
        <v>0</v>
      </c>
      <c r="G238" s="85" t="b">
        <v>0</v>
      </c>
    </row>
    <row r="239" spans="1:7" ht="15">
      <c r="A239" s="85" t="s">
        <v>1831</v>
      </c>
      <c r="B239" s="85">
        <v>2</v>
      </c>
      <c r="C239" s="118">
        <v>0.0028380193465044803</v>
      </c>
      <c r="D239" s="85" t="s">
        <v>1856</v>
      </c>
      <c r="E239" s="85" t="b">
        <v>0</v>
      </c>
      <c r="F239" s="85" t="b">
        <v>0</v>
      </c>
      <c r="G239" s="85" t="b">
        <v>0</v>
      </c>
    </row>
    <row r="240" spans="1:7" ht="15">
      <c r="A240" s="85" t="s">
        <v>1832</v>
      </c>
      <c r="B240" s="85">
        <v>2</v>
      </c>
      <c r="C240" s="118">
        <v>0.0028380193465044803</v>
      </c>
      <c r="D240" s="85" t="s">
        <v>1856</v>
      </c>
      <c r="E240" s="85" t="b">
        <v>0</v>
      </c>
      <c r="F240" s="85" t="b">
        <v>0</v>
      </c>
      <c r="G240" s="85" t="b">
        <v>0</v>
      </c>
    </row>
    <row r="241" spans="1:7" ht="15">
      <c r="A241" s="85" t="s">
        <v>1833</v>
      </c>
      <c r="B241" s="85">
        <v>2</v>
      </c>
      <c r="C241" s="118">
        <v>0.0028380193465044803</v>
      </c>
      <c r="D241" s="85" t="s">
        <v>1856</v>
      </c>
      <c r="E241" s="85" t="b">
        <v>0</v>
      </c>
      <c r="F241" s="85" t="b">
        <v>0</v>
      </c>
      <c r="G241" s="85" t="b">
        <v>0</v>
      </c>
    </row>
    <row r="242" spans="1:7" ht="15">
      <c r="A242" s="85" t="s">
        <v>1834</v>
      </c>
      <c r="B242" s="85">
        <v>2</v>
      </c>
      <c r="C242" s="118">
        <v>0.0028380193465044803</v>
      </c>
      <c r="D242" s="85" t="s">
        <v>1856</v>
      </c>
      <c r="E242" s="85" t="b">
        <v>0</v>
      </c>
      <c r="F242" s="85" t="b">
        <v>0</v>
      </c>
      <c r="G242" s="85" t="b">
        <v>0</v>
      </c>
    </row>
    <row r="243" spans="1:7" ht="15">
      <c r="A243" s="85" t="s">
        <v>1835</v>
      </c>
      <c r="B243" s="85">
        <v>2</v>
      </c>
      <c r="C243" s="118">
        <v>0.0028380193465044803</v>
      </c>
      <c r="D243" s="85" t="s">
        <v>1856</v>
      </c>
      <c r="E243" s="85" t="b">
        <v>0</v>
      </c>
      <c r="F243" s="85" t="b">
        <v>0</v>
      </c>
      <c r="G243" s="85" t="b">
        <v>0</v>
      </c>
    </row>
    <row r="244" spans="1:7" ht="15">
      <c r="A244" s="85" t="s">
        <v>1836</v>
      </c>
      <c r="B244" s="85">
        <v>2</v>
      </c>
      <c r="C244" s="118">
        <v>0.0028380193465044803</v>
      </c>
      <c r="D244" s="85" t="s">
        <v>1856</v>
      </c>
      <c r="E244" s="85" t="b">
        <v>0</v>
      </c>
      <c r="F244" s="85" t="b">
        <v>0</v>
      </c>
      <c r="G244" s="85" t="b">
        <v>0</v>
      </c>
    </row>
    <row r="245" spans="1:7" ht="15">
      <c r="A245" s="85" t="s">
        <v>1837</v>
      </c>
      <c r="B245" s="85">
        <v>2</v>
      </c>
      <c r="C245" s="118">
        <v>0.0028380193465044803</v>
      </c>
      <c r="D245" s="85" t="s">
        <v>1856</v>
      </c>
      <c r="E245" s="85" t="b">
        <v>0</v>
      </c>
      <c r="F245" s="85" t="b">
        <v>0</v>
      </c>
      <c r="G245" s="85" t="b">
        <v>0</v>
      </c>
    </row>
    <row r="246" spans="1:7" ht="15">
      <c r="A246" s="85" t="s">
        <v>1838</v>
      </c>
      <c r="B246" s="85">
        <v>2</v>
      </c>
      <c r="C246" s="118">
        <v>0.0028380193465044803</v>
      </c>
      <c r="D246" s="85" t="s">
        <v>1856</v>
      </c>
      <c r="E246" s="85" t="b">
        <v>0</v>
      </c>
      <c r="F246" s="85" t="b">
        <v>0</v>
      </c>
      <c r="G246" s="85" t="b">
        <v>0</v>
      </c>
    </row>
    <row r="247" spans="1:7" ht="15">
      <c r="A247" s="85" t="s">
        <v>1839</v>
      </c>
      <c r="B247" s="85">
        <v>2</v>
      </c>
      <c r="C247" s="118">
        <v>0.0028380193465044803</v>
      </c>
      <c r="D247" s="85" t="s">
        <v>1856</v>
      </c>
      <c r="E247" s="85" t="b">
        <v>0</v>
      </c>
      <c r="F247" s="85" t="b">
        <v>0</v>
      </c>
      <c r="G247" s="85" t="b">
        <v>0</v>
      </c>
    </row>
    <row r="248" spans="1:7" ht="15">
      <c r="A248" s="85" t="s">
        <v>1840</v>
      </c>
      <c r="B248" s="85">
        <v>2</v>
      </c>
      <c r="C248" s="118">
        <v>0.0028380193465044803</v>
      </c>
      <c r="D248" s="85" t="s">
        <v>1856</v>
      </c>
      <c r="E248" s="85" t="b">
        <v>0</v>
      </c>
      <c r="F248" s="85" t="b">
        <v>0</v>
      </c>
      <c r="G248" s="85" t="b">
        <v>0</v>
      </c>
    </row>
    <row r="249" spans="1:7" ht="15">
      <c r="A249" s="85" t="s">
        <v>1841</v>
      </c>
      <c r="B249" s="85">
        <v>2</v>
      </c>
      <c r="C249" s="118">
        <v>0.003332321474031543</v>
      </c>
      <c r="D249" s="85" t="s">
        <v>1856</v>
      </c>
      <c r="E249" s="85" t="b">
        <v>0</v>
      </c>
      <c r="F249" s="85" t="b">
        <v>0</v>
      </c>
      <c r="G249" s="85" t="b">
        <v>0</v>
      </c>
    </row>
    <row r="250" spans="1:7" ht="15">
      <c r="A250" s="85" t="s">
        <v>1842</v>
      </c>
      <c r="B250" s="85">
        <v>2</v>
      </c>
      <c r="C250" s="118">
        <v>0.0028380193465044803</v>
      </c>
      <c r="D250" s="85" t="s">
        <v>1856</v>
      </c>
      <c r="E250" s="85" t="b">
        <v>0</v>
      </c>
      <c r="F250" s="85" t="b">
        <v>0</v>
      </c>
      <c r="G250" s="85" t="b">
        <v>0</v>
      </c>
    </row>
    <row r="251" spans="1:7" ht="15">
      <c r="A251" s="85" t="s">
        <v>1843</v>
      </c>
      <c r="B251" s="85">
        <v>2</v>
      </c>
      <c r="C251" s="118">
        <v>0.0028380193465044803</v>
      </c>
      <c r="D251" s="85" t="s">
        <v>1856</v>
      </c>
      <c r="E251" s="85" t="b">
        <v>0</v>
      </c>
      <c r="F251" s="85" t="b">
        <v>0</v>
      </c>
      <c r="G251" s="85" t="b">
        <v>0</v>
      </c>
    </row>
    <row r="252" spans="1:7" ht="15">
      <c r="A252" s="85" t="s">
        <v>1844</v>
      </c>
      <c r="B252" s="85">
        <v>2</v>
      </c>
      <c r="C252" s="118">
        <v>0.0028380193465044803</v>
      </c>
      <c r="D252" s="85" t="s">
        <v>1856</v>
      </c>
      <c r="E252" s="85" t="b">
        <v>0</v>
      </c>
      <c r="F252" s="85" t="b">
        <v>0</v>
      </c>
      <c r="G252" s="85" t="b">
        <v>0</v>
      </c>
    </row>
    <row r="253" spans="1:7" ht="15">
      <c r="A253" s="85" t="s">
        <v>1845</v>
      </c>
      <c r="B253" s="85">
        <v>2</v>
      </c>
      <c r="C253" s="118">
        <v>0.0028380193465044803</v>
      </c>
      <c r="D253" s="85" t="s">
        <v>1856</v>
      </c>
      <c r="E253" s="85" t="b">
        <v>0</v>
      </c>
      <c r="F253" s="85" t="b">
        <v>0</v>
      </c>
      <c r="G253" s="85" t="b">
        <v>0</v>
      </c>
    </row>
    <row r="254" spans="1:7" ht="15">
      <c r="A254" s="85" t="s">
        <v>1846</v>
      </c>
      <c r="B254" s="85">
        <v>2</v>
      </c>
      <c r="C254" s="118">
        <v>0.0028380193465044803</v>
      </c>
      <c r="D254" s="85" t="s">
        <v>1856</v>
      </c>
      <c r="E254" s="85" t="b">
        <v>0</v>
      </c>
      <c r="F254" s="85" t="b">
        <v>0</v>
      </c>
      <c r="G254" s="85" t="b">
        <v>0</v>
      </c>
    </row>
    <row r="255" spans="1:7" ht="15">
      <c r="A255" s="85" t="s">
        <v>1847</v>
      </c>
      <c r="B255" s="85">
        <v>2</v>
      </c>
      <c r="C255" s="118">
        <v>0.0028380193465044803</v>
      </c>
      <c r="D255" s="85" t="s">
        <v>1856</v>
      </c>
      <c r="E255" s="85" t="b">
        <v>0</v>
      </c>
      <c r="F255" s="85" t="b">
        <v>0</v>
      </c>
      <c r="G255" s="85" t="b">
        <v>0</v>
      </c>
    </row>
    <row r="256" spans="1:7" ht="15">
      <c r="A256" s="85" t="s">
        <v>1848</v>
      </c>
      <c r="B256" s="85">
        <v>2</v>
      </c>
      <c r="C256" s="118">
        <v>0.0028380193465044803</v>
      </c>
      <c r="D256" s="85" t="s">
        <v>1856</v>
      </c>
      <c r="E256" s="85" t="b">
        <v>0</v>
      </c>
      <c r="F256" s="85" t="b">
        <v>0</v>
      </c>
      <c r="G256" s="85" t="b">
        <v>0</v>
      </c>
    </row>
    <row r="257" spans="1:7" ht="15">
      <c r="A257" s="85" t="s">
        <v>1849</v>
      </c>
      <c r="B257" s="85">
        <v>2</v>
      </c>
      <c r="C257" s="118">
        <v>0.0028380193465044803</v>
      </c>
      <c r="D257" s="85" t="s">
        <v>1856</v>
      </c>
      <c r="E257" s="85" t="b">
        <v>0</v>
      </c>
      <c r="F257" s="85" t="b">
        <v>0</v>
      </c>
      <c r="G257" s="85" t="b">
        <v>0</v>
      </c>
    </row>
    <row r="258" spans="1:7" ht="15">
      <c r="A258" s="85" t="s">
        <v>1850</v>
      </c>
      <c r="B258" s="85">
        <v>2</v>
      </c>
      <c r="C258" s="118">
        <v>0.0028380193465044803</v>
      </c>
      <c r="D258" s="85" t="s">
        <v>1856</v>
      </c>
      <c r="E258" s="85" t="b">
        <v>0</v>
      </c>
      <c r="F258" s="85" t="b">
        <v>0</v>
      </c>
      <c r="G258" s="85" t="b">
        <v>0</v>
      </c>
    </row>
    <row r="259" spans="1:7" ht="15">
      <c r="A259" s="85" t="s">
        <v>1851</v>
      </c>
      <c r="B259" s="85">
        <v>2</v>
      </c>
      <c r="C259" s="118">
        <v>0.0028380193465044803</v>
      </c>
      <c r="D259" s="85" t="s">
        <v>1856</v>
      </c>
      <c r="E259" s="85" t="b">
        <v>0</v>
      </c>
      <c r="F259" s="85" t="b">
        <v>0</v>
      </c>
      <c r="G259" s="85" t="b">
        <v>0</v>
      </c>
    </row>
    <row r="260" spans="1:7" ht="15">
      <c r="A260" s="85" t="s">
        <v>1852</v>
      </c>
      <c r="B260" s="85">
        <v>2</v>
      </c>
      <c r="C260" s="118">
        <v>0.0028380193465044803</v>
      </c>
      <c r="D260" s="85" t="s">
        <v>1856</v>
      </c>
      <c r="E260" s="85" t="b">
        <v>0</v>
      </c>
      <c r="F260" s="85" t="b">
        <v>0</v>
      </c>
      <c r="G260" s="85" t="b">
        <v>0</v>
      </c>
    </row>
    <row r="261" spans="1:7" ht="15">
      <c r="A261" s="85" t="s">
        <v>1853</v>
      </c>
      <c r="B261" s="85">
        <v>2</v>
      </c>
      <c r="C261" s="118">
        <v>0.0028380193465044803</v>
      </c>
      <c r="D261" s="85" t="s">
        <v>1856</v>
      </c>
      <c r="E261" s="85" t="b">
        <v>0</v>
      </c>
      <c r="F261" s="85" t="b">
        <v>0</v>
      </c>
      <c r="G261" s="85" t="b">
        <v>0</v>
      </c>
    </row>
    <row r="262" spans="1:7" ht="15">
      <c r="A262" s="85" t="s">
        <v>1377</v>
      </c>
      <c r="B262" s="85">
        <v>2</v>
      </c>
      <c r="C262" s="118">
        <v>0.003332321474031543</v>
      </c>
      <c r="D262" s="85" t="s">
        <v>1856</v>
      </c>
      <c r="E262" s="85" t="b">
        <v>0</v>
      </c>
      <c r="F262" s="85" t="b">
        <v>0</v>
      </c>
      <c r="G262" s="85" t="b">
        <v>0</v>
      </c>
    </row>
    <row r="263" spans="1:7" ht="15">
      <c r="A263" s="85" t="s">
        <v>1378</v>
      </c>
      <c r="B263" s="85">
        <v>2</v>
      </c>
      <c r="C263" s="118">
        <v>0.003332321474031543</v>
      </c>
      <c r="D263" s="85" t="s">
        <v>1856</v>
      </c>
      <c r="E263" s="85" t="b">
        <v>0</v>
      </c>
      <c r="F263" s="85" t="b">
        <v>0</v>
      </c>
      <c r="G263" s="85" t="b">
        <v>0</v>
      </c>
    </row>
    <row r="264" spans="1:7" ht="15">
      <c r="A264" s="85" t="s">
        <v>1333</v>
      </c>
      <c r="B264" s="85">
        <v>58</v>
      </c>
      <c r="C264" s="118">
        <v>0</v>
      </c>
      <c r="D264" s="85" t="s">
        <v>1200</v>
      </c>
      <c r="E264" s="85" t="b">
        <v>0</v>
      </c>
      <c r="F264" s="85" t="b">
        <v>0</v>
      </c>
      <c r="G264" s="85" t="b">
        <v>0</v>
      </c>
    </row>
    <row r="265" spans="1:7" ht="15">
      <c r="A265" s="85" t="s">
        <v>1334</v>
      </c>
      <c r="B265" s="85">
        <v>46</v>
      </c>
      <c r="C265" s="118">
        <v>0.010548581882785214</v>
      </c>
      <c r="D265" s="85" t="s">
        <v>1200</v>
      </c>
      <c r="E265" s="85" t="b">
        <v>0</v>
      </c>
      <c r="F265" s="85" t="b">
        <v>0</v>
      </c>
      <c r="G265" s="85" t="b">
        <v>0</v>
      </c>
    </row>
    <row r="266" spans="1:7" ht="15">
      <c r="A266" s="85" t="s">
        <v>1276</v>
      </c>
      <c r="B266" s="85">
        <v>29</v>
      </c>
      <c r="C266" s="118">
        <v>0.025315001830725756</v>
      </c>
      <c r="D266" s="85" t="s">
        <v>1200</v>
      </c>
      <c r="E266" s="85" t="b">
        <v>0</v>
      </c>
      <c r="F266" s="85" t="b">
        <v>0</v>
      </c>
      <c r="G266" s="85" t="b">
        <v>0</v>
      </c>
    </row>
    <row r="267" spans="1:7" ht="15">
      <c r="A267" s="85" t="s">
        <v>1335</v>
      </c>
      <c r="B267" s="85">
        <v>24</v>
      </c>
      <c r="C267" s="118">
        <v>0.02095034634266959</v>
      </c>
      <c r="D267" s="85" t="s">
        <v>1200</v>
      </c>
      <c r="E267" s="85" t="b">
        <v>0</v>
      </c>
      <c r="F267" s="85" t="b">
        <v>0</v>
      </c>
      <c r="G267" s="85" t="b">
        <v>0</v>
      </c>
    </row>
    <row r="268" spans="1:7" ht="15">
      <c r="A268" s="85" t="s">
        <v>1338</v>
      </c>
      <c r="B268" s="85">
        <v>23</v>
      </c>
      <c r="C268" s="118">
        <v>0.021045794131077274</v>
      </c>
      <c r="D268" s="85" t="s">
        <v>1200</v>
      </c>
      <c r="E268" s="85" t="b">
        <v>0</v>
      </c>
      <c r="F268" s="85" t="b">
        <v>0</v>
      </c>
      <c r="G268" s="85" t="b">
        <v>0</v>
      </c>
    </row>
    <row r="269" spans="1:7" ht="15">
      <c r="A269" s="85" t="s">
        <v>1336</v>
      </c>
      <c r="B269" s="85">
        <v>23</v>
      </c>
      <c r="C269" s="118">
        <v>0.021045794131077274</v>
      </c>
      <c r="D269" s="85" t="s">
        <v>1200</v>
      </c>
      <c r="E269" s="85" t="b">
        <v>1</v>
      </c>
      <c r="F269" s="85" t="b">
        <v>0</v>
      </c>
      <c r="G269" s="85" t="b">
        <v>0</v>
      </c>
    </row>
    <row r="270" spans="1:7" ht="15">
      <c r="A270" s="85" t="s">
        <v>1282</v>
      </c>
      <c r="B270" s="85">
        <v>16</v>
      </c>
      <c r="C270" s="118">
        <v>0.0214063502326107</v>
      </c>
      <c r="D270" s="85" t="s">
        <v>1200</v>
      </c>
      <c r="E270" s="85" t="b">
        <v>0</v>
      </c>
      <c r="F270" s="85" t="b">
        <v>0</v>
      </c>
      <c r="G270" s="85" t="b">
        <v>0</v>
      </c>
    </row>
    <row r="271" spans="1:7" ht="15">
      <c r="A271" s="85" t="s">
        <v>1271</v>
      </c>
      <c r="B271" s="85">
        <v>13</v>
      </c>
      <c r="C271" s="118">
        <v>0.021381455601961866</v>
      </c>
      <c r="D271" s="85" t="s">
        <v>1200</v>
      </c>
      <c r="E271" s="85" t="b">
        <v>0</v>
      </c>
      <c r="F271" s="85" t="b">
        <v>0</v>
      </c>
      <c r="G271" s="85" t="b">
        <v>0</v>
      </c>
    </row>
    <row r="272" spans="1:7" ht="15">
      <c r="A272" s="85" t="s">
        <v>1339</v>
      </c>
      <c r="B272" s="85">
        <v>12</v>
      </c>
      <c r="C272" s="118">
        <v>0.018703783531170273</v>
      </c>
      <c r="D272" s="85" t="s">
        <v>1200</v>
      </c>
      <c r="E272" s="85" t="b">
        <v>1</v>
      </c>
      <c r="F272" s="85" t="b">
        <v>0</v>
      </c>
      <c r="G272" s="85" t="b">
        <v>0</v>
      </c>
    </row>
    <row r="273" spans="1:7" ht="15">
      <c r="A273" s="85" t="s">
        <v>1340</v>
      </c>
      <c r="B273" s="85">
        <v>12</v>
      </c>
      <c r="C273" s="118">
        <v>0.018703783531170273</v>
      </c>
      <c r="D273" s="85" t="s">
        <v>1200</v>
      </c>
      <c r="E273" s="85" t="b">
        <v>0</v>
      </c>
      <c r="F273" s="85" t="b">
        <v>0</v>
      </c>
      <c r="G273" s="85" t="b">
        <v>0</v>
      </c>
    </row>
    <row r="274" spans="1:7" ht="15">
      <c r="A274" s="85" t="s">
        <v>1693</v>
      </c>
      <c r="B274" s="85">
        <v>12</v>
      </c>
      <c r="C274" s="118">
        <v>0.018703783531170273</v>
      </c>
      <c r="D274" s="85" t="s">
        <v>1200</v>
      </c>
      <c r="E274" s="85" t="b">
        <v>0</v>
      </c>
      <c r="F274" s="85" t="b">
        <v>0</v>
      </c>
      <c r="G274" s="85" t="b">
        <v>0</v>
      </c>
    </row>
    <row r="275" spans="1:7" ht="15">
      <c r="A275" s="85" t="s">
        <v>1283</v>
      </c>
      <c r="B275" s="85">
        <v>7</v>
      </c>
      <c r="C275" s="118">
        <v>0.01851839639099049</v>
      </c>
      <c r="D275" s="85" t="s">
        <v>1200</v>
      </c>
      <c r="E275" s="85" t="b">
        <v>0</v>
      </c>
      <c r="F275" s="85" t="b">
        <v>0</v>
      </c>
      <c r="G275" s="85" t="b">
        <v>0</v>
      </c>
    </row>
    <row r="276" spans="1:7" ht="15">
      <c r="A276" s="85" t="s">
        <v>1279</v>
      </c>
      <c r="B276" s="85">
        <v>6</v>
      </c>
      <c r="C276" s="118">
        <v>0.013466196945502874</v>
      </c>
      <c r="D276" s="85" t="s">
        <v>1200</v>
      </c>
      <c r="E276" s="85" t="b">
        <v>0</v>
      </c>
      <c r="F276" s="85" t="b">
        <v>0</v>
      </c>
      <c r="G276" s="85" t="b">
        <v>0</v>
      </c>
    </row>
    <row r="277" spans="1:7" ht="15">
      <c r="A277" s="85" t="s">
        <v>1696</v>
      </c>
      <c r="B277" s="85">
        <v>6</v>
      </c>
      <c r="C277" s="118">
        <v>0.013466196945502874</v>
      </c>
      <c r="D277" s="85" t="s">
        <v>1200</v>
      </c>
      <c r="E277" s="85" t="b">
        <v>0</v>
      </c>
      <c r="F277" s="85" t="b">
        <v>0</v>
      </c>
      <c r="G277" s="85" t="b">
        <v>0</v>
      </c>
    </row>
    <row r="278" spans="1:7" ht="15">
      <c r="A278" s="85" t="s">
        <v>1698</v>
      </c>
      <c r="B278" s="85">
        <v>5</v>
      </c>
      <c r="C278" s="118">
        <v>0.012123667303267863</v>
      </c>
      <c r="D278" s="85" t="s">
        <v>1200</v>
      </c>
      <c r="E278" s="85" t="b">
        <v>0</v>
      </c>
      <c r="F278" s="85" t="b">
        <v>0</v>
      </c>
      <c r="G278" s="85" t="b">
        <v>0</v>
      </c>
    </row>
    <row r="279" spans="1:7" ht="15">
      <c r="A279" s="85" t="s">
        <v>1694</v>
      </c>
      <c r="B279" s="85">
        <v>5</v>
      </c>
      <c r="C279" s="118">
        <v>0.012123667303267863</v>
      </c>
      <c r="D279" s="85" t="s">
        <v>1200</v>
      </c>
      <c r="E279" s="85" t="b">
        <v>0</v>
      </c>
      <c r="F279" s="85" t="b">
        <v>0</v>
      </c>
      <c r="G279" s="85" t="b">
        <v>0</v>
      </c>
    </row>
    <row r="280" spans="1:7" ht="15">
      <c r="A280" s="85" t="s">
        <v>248</v>
      </c>
      <c r="B280" s="85">
        <v>5</v>
      </c>
      <c r="C280" s="118">
        <v>0.012123667303267863</v>
      </c>
      <c r="D280" s="85" t="s">
        <v>1200</v>
      </c>
      <c r="E280" s="85" t="b">
        <v>0</v>
      </c>
      <c r="F280" s="85" t="b">
        <v>0</v>
      </c>
      <c r="G280" s="85" t="b">
        <v>0</v>
      </c>
    </row>
    <row r="281" spans="1:7" ht="15">
      <c r="A281" s="85" t="s">
        <v>1708</v>
      </c>
      <c r="B281" s="85">
        <v>4</v>
      </c>
      <c r="C281" s="118">
        <v>0.010581940794851707</v>
      </c>
      <c r="D281" s="85" t="s">
        <v>1200</v>
      </c>
      <c r="E281" s="85" t="b">
        <v>0</v>
      </c>
      <c r="F281" s="85" t="b">
        <v>0</v>
      </c>
      <c r="G281" s="85" t="b">
        <v>0</v>
      </c>
    </row>
    <row r="282" spans="1:7" ht="15">
      <c r="A282" s="85" t="s">
        <v>1705</v>
      </c>
      <c r="B282" s="85">
        <v>4</v>
      </c>
      <c r="C282" s="118">
        <v>0.010581940794851707</v>
      </c>
      <c r="D282" s="85" t="s">
        <v>1200</v>
      </c>
      <c r="E282" s="85" t="b">
        <v>0</v>
      </c>
      <c r="F282" s="85" t="b">
        <v>0</v>
      </c>
      <c r="G282" s="85" t="b">
        <v>0</v>
      </c>
    </row>
    <row r="283" spans="1:7" ht="15">
      <c r="A283" s="85" t="s">
        <v>1709</v>
      </c>
      <c r="B283" s="85">
        <v>4</v>
      </c>
      <c r="C283" s="118">
        <v>0.011720334750280408</v>
      </c>
      <c r="D283" s="85" t="s">
        <v>1200</v>
      </c>
      <c r="E283" s="85" t="b">
        <v>0</v>
      </c>
      <c r="F283" s="85" t="b">
        <v>0</v>
      </c>
      <c r="G283" s="85" t="b">
        <v>0</v>
      </c>
    </row>
    <row r="284" spans="1:7" ht="15">
      <c r="A284" s="85" t="s">
        <v>1697</v>
      </c>
      <c r="B284" s="85">
        <v>4</v>
      </c>
      <c r="C284" s="118">
        <v>0.011720334750280408</v>
      </c>
      <c r="D284" s="85" t="s">
        <v>1200</v>
      </c>
      <c r="E284" s="85" t="b">
        <v>0</v>
      </c>
      <c r="F284" s="85" t="b">
        <v>0</v>
      </c>
      <c r="G284" s="85" t="b">
        <v>0</v>
      </c>
    </row>
    <row r="285" spans="1:7" ht="15">
      <c r="A285" s="85" t="s">
        <v>1752</v>
      </c>
      <c r="B285" s="85">
        <v>3</v>
      </c>
      <c r="C285" s="118">
        <v>0.008790251062710306</v>
      </c>
      <c r="D285" s="85" t="s">
        <v>1200</v>
      </c>
      <c r="E285" s="85" t="b">
        <v>0</v>
      </c>
      <c r="F285" s="85" t="b">
        <v>0</v>
      </c>
      <c r="G285" s="85" t="b">
        <v>0</v>
      </c>
    </row>
    <row r="286" spans="1:7" ht="15">
      <c r="A286" s="85" t="s">
        <v>1710</v>
      </c>
      <c r="B286" s="85">
        <v>3</v>
      </c>
      <c r="C286" s="118">
        <v>0.008790251062710306</v>
      </c>
      <c r="D286" s="85" t="s">
        <v>1200</v>
      </c>
      <c r="E286" s="85" t="b">
        <v>0</v>
      </c>
      <c r="F286" s="85" t="b">
        <v>0</v>
      </c>
      <c r="G286" s="85" t="b">
        <v>0</v>
      </c>
    </row>
    <row r="287" spans="1:7" ht="15">
      <c r="A287" s="85" t="s">
        <v>1749</v>
      </c>
      <c r="B287" s="85">
        <v>3</v>
      </c>
      <c r="C287" s="118">
        <v>0.008790251062710306</v>
      </c>
      <c r="D287" s="85" t="s">
        <v>1200</v>
      </c>
      <c r="E287" s="85" t="b">
        <v>0</v>
      </c>
      <c r="F287" s="85" t="b">
        <v>0</v>
      </c>
      <c r="G287" s="85" t="b">
        <v>0</v>
      </c>
    </row>
    <row r="288" spans="1:7" ht="15">
      <c r="A288" s="85" t="s">
        <v>1750</v>
      </c>
      <c r="B288" s="85">
        <v>3</v>
      </c>
      <c r="C288" s="118">
        <v>0.008790251062710306</v>
      </c>
      <c r="D288" s="85" t="s">
        <v>1200</v>
      </c>
      <c r="E288" s="85" t="b">
        <v>0</v>
      </c>
      <c r="F288" s="85" t="b">
        <v>0</v>
      </c>
      <c r="G288" s="85" t="b">
        <v>0</v>
      </c>
    </row>
    <row r="289" spans="1:7" ht="15">
      <c r="A289" s="85" t="s">
        <v>1751</v>
      </c>
      <c r="B289" s="85">
        <v>3</v>
      </c>
      <c r="C289" s="118">
        <v>0.008790251062710306</v>
      </c>
      <c r="D289" s="85" t="s">
        <v>1200</v>
      </c>
      <c r="E289" s="85" t="b">
        <v>0</v>
      </c>
      <c r="F289" s="85" t="b">
        <v>0</v>
      </c>
      <c r="G289" s="85" t="b">
        <v>0</v>
      </c>
    </row>
    <row r="290" spans="1:7" ht="15">
      <c r="A290" s="85" t="s">
        <v>1753</v>
      </c>
      <c r="B290" s="85">
        <v>2</v>
      </c>
      <c r="C290" s="118">
        <v>0.006662405457398433</v>
      </c>
      <c r="D290" s="85" t="s">
        <v>1200</v>
      </c>
      <c r="E290" s="85" t="b">
        <v>0</v>
      </c>
      <c r="F290" s="85" t="b">
        <v>0</v>
      </c>
      <c r="G290" s="85" t="b">
        <v>0</v>
      </c>
    </row>
    <row r="291" spans="1:7" ht="15">
      <c r="A291" s="85" t="s">
        <v>1728</v>
      </c>
      <c r="B291" s="85">
        <v>2</v>
      </c>
      <c r="C291" s="118">
        <v>0.006662405457398433</v>
      </c>
      <c r="D291" s="85" t="s">
        <v>1200</v>
      </c>
      <c r="E291" s="85" t="b">
        <v>0</v>
      </c>
      <c r="F291" s="85" t="b">
        <v>0</v>
      </c>
      <c r="G291" s="85" t="b">
        <v>0</v>
      </c>
    </row>
    <row r="292" spans="1:7" ht="15">
      <c r="A292" s="85" t="s">
        <v>1839</v>
      </c>
      <c r="B292" s="85">
        <v>2</v>
      </c>
      <c r="C292" s="118">
        <v>0.006662405457398433</v>
      </c>
      <c r="D292" s="85" t="s">
        <v>1200</v>
      </c>
      <c r="E292" s="85" t="b">
        <v>0</v>
      </c>
      <c r="F292" s="85" t="b">
        <v>0</v>
      </c>
      <c r="G292" s="85" t="b">
        <v>0</v>
      </c>
    </row>
    <row r="293" spans="1:7" ht="15">
      <c r="A293" s="85" t="s">
        <v>1747</v>
      </c>
      <c r="B293" s="85">
        <v>2</v>
      </c>
      <c r="C293" s="118">
        <v>0.006662405457398433</v>
      </c>
      <c r="D293" s="85" t="s">
        <v>1200</v>
      </c>
      <c r="E293" s="85" t="b">
        <v>0</v>
      </c>
      <c r="F293" s="85" t="b">
        <v>0</v>
      </c>
      <c r="G293" s="85" t="b">
        <v>0</v>
      </c>
    </row>
    <row r="294" spans="1:7" ht="15">
      <c r="A294" s="85" t="s">
        <v>1748</v>
      </c>
      <c r="B294" s="85">
        <v>2</v>
      </c>
      <c r="C294" s="118">
        <v>0.006662405457398433</v>
      </c>
      <c r="D294" s="85" t="s">
        <v>1200</v>
      </c>
      <c r="E294" s="85" t="b">
        <v>0</v>
      </c>
      <c r="F294" s="85" t="b">
        <v>0</v>
      </c>
      <c r="G294" s="85" t="b">
        <v>0</v>
      </c>
    </row>
    <row r="295" spans="1:7" ht="15">
      <c r="A295" s="85" t="s">
        <v>1273</v>
      </c>
      <c r="B295" s="85">
        <v>2</v>
      </c>
      <c r="C295" s="118">
        <v>0.006662405457398433</v>
      </c>
      <c r="D295" s="85" t="s">
        <v>1200</v>
      </c>
      <c r="E295" s="85" t="b">
        <v>0</v>
      </c>
      <c r="F295" s="85" t="b">
        <v>0</v>
      </c>
      <c r="G295" s="85" t="b">
        <v>0</v>
      </c>
    </row>
    <row r="296" spans="1:7" ht="15">
      <c r="A296" s="85" t="s">
        <v>1275</v>
      </c>
      <c r="B296" s="85">
        <v>2</v>
      </c>
      <c r="C296" s="118">
        <v>0.006662405457398433</v>
      </c>
      <c r="D296" s="85" t="s">
        <v>1200</v>
      </c>
      <c r="E296" s="85" t="b">
        <v>0</v>
      </c>
      <c r="F296" s="85" t="b">
        <v>0</v>
      </c>
      <c r="G296" s="85" t="b">
        <v>0</v>
      </c>
    </row>
    <row r="297" spans="1:7" ht="15">
      <c r="A297" s="85" t="s">
        <v>1837</v>
      </c>
      <c r="B297" s="85">
        <v>2</v>
      </c>
      <c r="C297" s="118">
        <v>0.006662405457398433</v>
      </c>
      <c r="D297" s="85" t="s">
        <v>1200</v>
      </c>
      <c r="E297" s="85" t="b">
        <v>0</v>
      </c>
      <c r="F297" s="85" t="b">
        <v>0</v>
      </c>
      <c r="G297" s="85" t="b">
        <v>0</v>
      </c>
    </row>
    <row r="298" spans="1:7" ht="15">
      <c r="A298" s="85" t="s">
        <v>1838</v>
      </c>
      <c r="B298" s="85">
        <v>2</v>
      </c>
      <c r="C298" s="118">
        <v>0.006662405457398433</v>
      </c>
      <c r="D298" s="85" t="s">
        <v>1200</v>
      </c>
      <c r="E298" s="85" t="b">
        <v>0</v>
      </c>
      <c r="F298" s="85" t="b">
        <v>0</v>
      </c>
      <c r="G298" s="85" t="b">
        <v>0</v>
      </c>
    </row>
    <row r="299" spans="1:7" ht="15">
      <c r="A299" s="85" t="s">
        <v>1836</v>
      </c>
      <c r="B299" s="85">
        <v>2</v>
      </c>
      <c r="C299" s="118">
        <v>0.006662405457398433</v>
      </c>
      <c r="D299" s="85" t="s">
        <v>1200</v>
      </c>
      <c r="E299" s="85" t="b">
        <v>0</v>
      </c>
      <c r="F299" s="85" t="b">
        <v>0</v>
      </c>
      <c r="G299" s="85" t="b">
        <v>0</v>
      </c>
    </row>
    <row r="300" spans="1:7" ht="15">
      <c r="A300" s="85" t="s">
        <v>1302</v>
      </c>
      <c r="B300" s="85">
        <v>2</v>
      </c>
      <c r="C300" s="118">
        <v>0.006662405457398433</v>
      </c>
      <c r="D300" s="85" t="s">
        <v>1200</v>
      </c>
      <c r="E300" s="85" t="b">
        <v>0</v>
      </c>
      <c r="F300" s="85" t="b">
        <v>0</v>
      </c>
      <c r="G300" s="85" t="b">
        <v>0</v>
      </c>
    </row>
    <row r="301" spans="1:7" ht="15">
      <c r="A301" s="85" t="s">
        <v>1840</v>
      </c>
      <c r="B301" s="85">
        <v>2</v>
      </c>
      <c r="C301" s="118">
        <v>0.006662405457398433</v>
      </c>
      <c r="D301" s="85" t="s">
        <v>1200</v>
      </c>
      <c r="E301" s="85" t="b">
        <v>0</v>
      </c>
      <c r="F301" s="85" t="b">
        <v>0</v>
      </c>
      <c r="G301" s="85" t="b">
        <v>0</v>
      </c>
    </row>
    <row r="302" spans="1:7" ht="15">
      <c r="A302" s="85" t="s">
        <v>1841</v>
      </c>
      <c r="B302" s="85">
        <v>2</v>
      </c>
      <c r="C302" s="118">
        <v>0.008033840517371013</v>
      </c>
      <c r="D302" s="85" t="s">
        <v>1200</v>
      </c>
      <c r="E302" s="85" t="b">
        <v>0</v>
      </c>
      <c r="F302" s="85" t="b">
        <v>0</v>
      </c>
      <c r="G302" s="85" t="b">
        <v>0</v>
      </c>
    </row>
    <row r="303" spans="1:7" ht="15">
      <c r="A303" s="85" t="s">
        <v>1756</v>
      </c>
      <c r="B303" s="85">
        <v>2</v>
      </c>
      <c r="C303" s="118">
        <v>0.006662405457398433</v>
      </c>
      <c r="D303" s="85" t="s">
        <v>1200</v>
      </c>
      <c r="E303" s="85" t="b">
        <v>0</v>
      </c>
      <c r="F303" s="85" t="b">
        <v>0</v>
      </c>
      <c r="G303" s="85" t="b">
        <v>0</v>
      </c>
    </row>
    <row r="304" spans="1:7" ht="15">
      <c r="A304" s="85" t="s">
        <v>247</v>
      </c>
      <c r="B304" s="85">
        <v>2</v>
      </c>
      <c r="C304" s="118">
        <v>0.006662405457398433</v>
      </c>
      <c r="D304" s="85" t="s">
        <v>1200</v>
      </c>
      <c r="E304" s="85" t="b">
        <v>0</v>
      </c>
      <c r="F304" s="85" t="b">
        <v>0</v>
      </c>
      <c r="G304" s="85" t="b">
        <v>0</v>
      </c>
    </row>
    <row r="305" spans="1:7" ht="15">
      <c r="A305" s="85" t="s">
        <v>263</v>
      </c>
      <c r="B305" s="85">
        <v>2</v>
      </c>
      <c r="C305" s="118">
        <v>0.006662405457398433</v>
      </c>
      <c r="D305" s="85" t="s">
        <v>1200</v>
      </c>
      <c r="E305" s="85" t="b">
        <v>0</v>
      </c>
      <c r="F305" s="85" t="b">
        <v>0</v>
      </c>
      <c r="G305" s="85" t="b">
        <v>0</v>
      </c>
    </row>
    <row r="306" spans="1:7" ht="15">
      <c r="A306" s="85" t="s">
        <v>250</v>
      </c>
      <c r="B306" s="85">
        <v>7</v>
      </c>
      <c r="C306" s="118">
        <v>0.009957233788614073</v>
      </c>
      <c r="D306" s="85" t="s">
        <v>1201</v>
      </c>
      <c r="E306" s="85" t="b">
        <v>0</v>
      </c>
      <c r="F306" s="85" t="b">
        <v>0</v>
      </c>
      <c r="G306" s="85" t="b">
        <v>0</v>
      </c>
    </row>
    <row r="307" spans="1:7" ht="15">
      <c r="A307" s="85" t="s">
        <v>1342</v>
      </c>
      <c r="B307" s="85">
        <v>6</v>
      </c>
      <c r="C307" s="118">
        <v>0.010660066727720414</v>
      </c>
      <c r="D307" s="85" t="s">
        <v>1201</v>
      </c>
      <c r="E307" s="85" t="b">
        <v>0</v>
      </c>
      <c r="F307" s="85" t="b">
        <v>0</v>
      </c>
      <c r="G307" s="85" t="b">
        <v>0</v>
      </c>
    </row>
    <row r="308" spans="1:7" ht="15">
      <c r="A308" s="85" t="s">
        <v>1333</v>
      </c>
      <c r="B308" s="85">
        <v>6</v>
      </c>
      <c r="C308" s="118">
        <v>0.010660066727720414</v>
      </c>
      <c r="D308" s="85" t="s">
        <v>1201</v>
      </c>
      <c r="E308" s="85" t="b">
        <v>0</v>
      </c>
      <c r="F308" s="85" t="b">
        <v>0</v>
      </c>
      <c r="G308" s="85" t="b">
        <v>0</v>
      </c>
    </row>
    <row r="309" spans="1:7" ht="15">
      <c r="A309" s="85" t="s">
        <v>1276</v>
      </c>
      <c r="B309" s="85">
        <v>5</v>
      </c>
      <c r="C309" s="118">
        <v>0.010978130898698887</v>
      </c>
      <c r="D309" s="85" t="s">
        <v>1201</v>
      </c>
      <c r="E309" s="85" t="b">
        <v>0</v>
      </c>
      <c r="F309" s="85" t="b">
        <v>0</v>
      </c>
      <c r="G309" s="85" t="b">
        <v>0</v>
      </c>
    </row>
    <row r="310" spans="1:7" ht="15">
      <c r="A310" s="85" t="s">
        <v>1343</v>
      </c>
      <c r="B310" s="85">
        <v>4</v>
      </c>
      <c r="C310" s="118">
        <v>0.01083351028526718</v>
      </c>
      <c r="D310" s="85" t="s">
        <v>1201</v>
      </c>
      <c r="E310" s="85" t="b">
        <v>0</v>
      </c>
      <c r="F310" s="85" t="b">
        <v>0</v>
      </c>
      <c r="G310" s="85" t="b">
        <v>0</v>
      </c>
    </row>
    <row r="311" spans="1:7" ht="15">
      <c r="A311" s="85" t="s">
        <v>1344</v>
      </c>
      <c r="B311" s="85">
        <v>4</v>
      </c>
      <c r="C311" s="118">
        <v>0.01083351028526718</v>
      </c>
      <c r="D311" s="85" t="s">
        <v>1201</v>
      </c>
      <c r="E311" s="85" t="b">
        <v>0</v>
      </c>
      <c r="F311" s="85" t="b">
        <v>0</v>
      </c>
      <c r="G311" s="85" t="b">
        <v>0</v>
      </c>
    </row>
    <row r="312" spans="1:7" ht="15">
      <c r="A312" s="85" t="s">
        <v>1345</v>
      </c>
      <c r="B312" s="85">
        <v>4</v>
      </c>
      <c r="C312" s="118">
        <v>0.01083351028526718</v>
      </c>
      <c r="D312" s="85" t="s">
        <v>1201</v>
      </c>
      <c r="E312" s="85" t="b">
        <v>0</v>
      </c>
      <c r="F312" s="85" t="b">
        <v>0</v>
      </c>
      <c r="G312" s="85" t="b">
        <v>0</v>
      </c>
    </row>
    <row r="313" spans="1:7" ht="15">
      <c r="A313" s="85" t="s">
        <v>1346</v>
      </c>
      <c r="B313" s="85">
        <v>4</v>
      </c>
      <c r="C313" s="118">
        <v>0.01083351028526718</v>
      </c>
      <c r="D313" s="85" t="s">
        <v>1201</v>
      </c>
      <c r="E313" s="85" t="b">
        <v>0</v>
      </c>
      <c r="F313" s="85" t="b">
        <v>0</v>
      </c>
      <c r="G313" s="85" t="b">
        <v>0</v>
      </c>
    </row>
    <row r="314" spans="1:7" ht="15">
      <c r="A314" s="85" t="s">
        <v>1347</v>
      </c>
      <c r="B314" s="85">
        <v>4</v>
      </c>
      <c r="C314" s="118">
        <v>0.01083351028526718</v>
      </c>
      <c r="D314" s="85" t="s">
        <v>1201</v>
      </c>
      <c r="E314" s="85" t="b">
        <v>0</v>
      </c>
      <c r="F314" s="85" t="b">
        <v>0</v>
      </c>
      <c r="G314" s="85" t="b">
        <v>0</v>
      </c>
    </row>
    <row r="315" spans="1:7" ht="15">
      <c r="A315" s="85" t="s">
        <v>1348</v>
      </c>
      <c r="B315" s="85">
        <v>4</v>
      </c>
      <c r="C315" s="118">
        <v>0.01083351028526718</v>
      </c>
      <c r="D315" s="85" t="s">
        <v>1201</v>
      </c>
      <c r="E315" s="85" t="b">
        <v>0</v>
      </c>
      <c r="F315" s="85" t="b">
        <v>0</v>
      </c>
      <c r="G315" s="85" t="b">
        <v>0</v>
      </c>
    </row>
    <row r="316" spans="1:7" ht="15">
      <c r="A316" s="85" t="s">
        <v>1275</v>
      </c>
      <c r="B316" s="85">
        <v>4</v>
      </c>
      <c r="C316" s="118">
        <v>0.01083351028526718</v>
      </c>
      <c r="D316" s="85" t="s">
        <v>1201</v>
      </c>
      <c r="E316" s="85" t="b">
        <v>0</v>
      </c>
      <c r="F316" s="85" t="b">
        <v>0</v>
      </c>
      <c r="G316" s="85" t="b">
        <v>0</v>
      </c>
    </row>
    <row r="317" spans="1:7" ht="15">
      <c r="A317" s="85" t="s">
        <v>1699</v>
      </c>
      <c r="B317" s="85">
        <v>4</v>
      </c>
      <c r="C317" s="118">
        <v>0.01083351028526718</v>
      </c>
      <c r="D317" s="85" t="s">
        <v>1201</v>
      </c>
      <c r="E317" s="85" t="b">
        <v>0</v>
      </c>
      <c r="F317" s="85" t="b">
        <v>0</v>
      </c>
      <c r="G317" s="85" t="b">
        <v>0</v>
      </c>
    </row>
    <row r="318" spans="1:7" ht="15">
      <c r="A318" s="85" t="s">
        <v>1700</v>
      </c>
      <c r="B318" s="85">
        <v>4</v>
      </c>
      <c r="C318" s="118">
        <v>0.01083351028526718</v>
      </c>
      <c r="D318" s="85" t="s">
        <v>1201</v>
      </c>
      <c r="E318" s="85" t="b">
        <v>0</v>
      </c>
      <c r="F318" s="85" t="b">
        <v>0</v>
      </c>
      <c r="G318" s="85" t="b">
        <v>0</v>
      </c>
    </row>
    <row r="319" spans="1:7" ht="15">
      <c r="A319" s="85" t="s">
        <v>1694</v>
      </c>
      <c r="B319" s="85">
        <v>4</v>
      </c>
      <c r="C319" s="118">
        <v>0.01083351028526718</v>
      </c>
      <c r="D319" s="85" t="s">
        <v>1201</v>
      </c>
      <c r="E319" s="85" t="b">
        <v>0</v>
      </c>
      <c r="F319" s="85" t="b">
        <v>0</v>
      </c>
      <c r="G319" s="85" t="b">
        <v>0</v>
      </c>
    </row>
    <row r="320" spans="1:7" ht="15">
      <c r="A320" s="85" t="s">
        <v>1283</v>
      </c>
      <c r="B320" s="85">
        <v>4</v>
      </c>
      <c r="C320" s="118">
        <v>0.017204515484504877</v>
      </c>
      <c r="D320" s="85" t="s">
        <v>1201</v>
      </c>
      <c r="E320" s="85" t="b">
        <v>0</v>
      </c>
      <c r="F320" s="85" t="b">
        <v>0</v>
      </c>
      <c r="G320" s="85" t="b">
        <v>0</v>
      </c>
    </row>
    <row r="321" spans="1:7" ht="15">
      <c r="A321" s="85" t="s">
        <v>1726</v>
      </c>
      <c r="B321" s="85">
        <v>3</v>
      </c>
      <c r="C321" s="118">
        <v>0.010108287263288482</v>
      </c>
      <c r="D321" s="85" t="s">
        <v>1201</v>
      </c>
      <c r="E321" s="85" t="b">
        <v>0</v>
      </c>
      <c r="F321" s="85" t="b">
        <v>0</v>
      </c>
      <c r="G321" s="85" t="b">
        <v>0</v>
      </c>
    </row>
    <row r="322" spans="1:7" ht="15">
      <c r="A322" s="85" t="s">
        <v>1719</v>
      </c>
      <c r="B322" s="85">
        <v>3</v>
      </c>
      <c r="C322" s="118">
        <v>0.010108287263288482</v>
      </c>
      <c r="D322" s="85" t="s">
        <v>1201</v>
      </c>
      <c r="E322" s="85" t="b">
        <v>0</v>
      </c>
      <c r="F322" s="85" t="b">
        <v>0</v>
      </c>
      <c r="G322" s="85" t="b">
        <v>0</v>
      </c>
    </row>
    <row r="323" spans="1:7" ht="15">
      <c r="A323" s="85" t="s">
        <v>1720</v>
      </c>
      <c r="B323" s="85">
        <v>3</v>
      </c>
      <c r="C323" s="118">
        <v>0.010108287263288482</v>
      </c>
      <c r="D323" s="85" t="s">
        <v>1201</v>
      </c>
      <c r="E323" s="85" t="b">
        <v>0</v>
      </c>
      <c r="F323" s="85" t="b">
        <v>0</v>
      </c>
      <c r="G323" s="85" t="b">
        <v>0</v>
      </c>
    </row>
    <row r="324" spans="1:7" ht="15">
      <c r="A324" s="85" t="s">
        <v>1721</v>
      </c>
      <c r="B324" s="85">
        <v>3</v>
      </c>
      <c r="C324" s="118">
        <v>0.010108287263288482</v>
      </c>
      <c r="D324" s="85" t="s">
        <v>1201</v>
      </c>
      <c r="E324" s="85" t="b">
        <v>0</v>
      </c>
      <c r="F324" s="85" t="b">
        <v>0</v>
      </c>
      <c r="G324" s="85" t="b">
        <v>0</v>
      </c>
    </row>
    <row r="325" spans="1:7" ht="15">
      <c r="A325" s="85" t="s">
        <v>1722</v>
      </c>
      <c r="B325" s="85">
        <v>3</v>
      </c>
      <c r="C325" s="118">
        <v>0.010108287263288482</v>
      </c>
      <c r="D325" s="85" t="s">
        <v>1201</v>
      </c>
      <c r="E325" s="85" t="b">
        <v>0</v>
      </c>
      <c r="F325" s="85" t="b">
        <v>0</v>
      </c>
      <c r="G325" s="85" t="b">
        <v>0</v>
      </c>
    </row>
    <row r="326" spans="1:7" ht="15">
      <c r="A326" s="85" t="s">
        <v>1723</v>
      </c>
      <c r="B326" s="85">
        <v>3</v>
      </c>
      <c r="C326" s="118">
        <v>0.010108287263288482</v>
      </c>
      <c r="D326" s="85" t="s">
        <v>1201</v>
      </c>
      <c r="E326" s="85" t="b">
        <v>0</v>
      </c>
      <c r="F326" s="85" t="b">
        <v>0</v>
      </c>
      <c r="G326" s="85" t="b">
        <v>0</v>
      </c>
    </row>
    <row r="327" spans="1:7" ht="15">
      <c r="A327" s="85" t="s">
        <v>1724</v>
      </c>
      <c r="B327" s="85">
        <v>3</v>
      </c>
      <c r="C327" s="118">
        <v>0.010108287263288482</v>
      </c>
      <c r="D327" s="85" t="s">
        <v>1201</v>
      </c>
      <c r="E327" s="85" t="b">
        <v>1</v>
      </c>
      <c r="F327" s="85" t="b">
        <v>0</v>
      </c>
      <c r="G327" s="85" t="b">
        <v>0</v>
      </c>
    </row>
    <row r="328" spans="1:7" ht="15">
      <c r="A328" s="85" t="s">
        <v>1695</v>
      </c>
      <c r="B328" s="85">
        <v>3</v>
      </c>
      <c r="C328" s="118">
        <v>0.010108287263288482</v>
      </c>
      <c r="D328" s="85" t="s">
        <v>1201</v>
      </c>
      <c r="E328" s="85" t="b">
        <v>0</v>
      </c>
      <c r="F328" s="85" t="b">
        <v>0</v>
      </c>
      <c r="G328" s="85" t="b">
        <v>0</v>
      </c>
    </row>
    <row r="329" spans="1:7" ht="15">
      <c r="A329" s="85" t="s">
        <v>1725</v>
      </c>
      <c r="B329" s="85">
        <v>3</v>
      </c>
      <c r="C329" s="118">
        <v>0.010108287263288482</v>
      </c>
      <c r="D329" s="85" t="s">
        <v>1201</v>
      </c>
      <c r="E329" s="85" t="b">
        <v>0</v>
      </c>
      <c r="F329" s="85" t="b">
        <v>0</v>
      </c>
      <c r="G329" s="85" t="b">
        <v>0</v>
      </c>
    </row>
    <row r="330" spans="1:7" ht="15">
      <c r="A330" s="85" t="s">
        <v>1804</v>
      </c>
      <c r="B330" s="85">
        <v>2</v>
      </c>
      <c r="C330" s="118">
        <v>0.011787760341871288</v>
      </c>
      <c r="D330" s="85" t="s">
        <v>1201</v>
      </c>
      <c r="E330" s="85" t="b">
        <v>0</v>
      </c>
      <c r="F330" s="85" t="b">
        <v>0</v>
      </c>
      <c r="G330" s="85" t="b">
        <v>0</v>
      </c>
    </row>
    <row r="331" spans="1:7" ht="15">
      <c r="A331" s="85" t="s">
        <v>1711</v>
      </c>
      <c r="B331" s="85">
        <v>2</v>
      </c>
      <c r="C331" s="118">
        <v>0.008602257742252439</v>
      </c>
      <c r="D331" s="85" t="s">
        <v>1201</v>
      </c>
      <c r="E331" s="85" t="b">
        <v>0</v>
      </c>
      <c r="F331" s="85" t="b">
        <v>0</v>
      </c>
      <c r="G331" s="85" t="b">
        <v>0</v>
      </c>
    </row>
    <row r="332" spans="1:7" ht="15">
      <c r="A332" s="85" t="s">
        <v>1788</v>
      </c>
      <c r="B332" s="85">
        <v>2</v>
      </c>
      <c r="C332" s="118">
        <v>0.008602257742252439</v>
      </c>
      <c r="D332" s="85" t="s">
        <v>1201</v>
      </c>
      <c r="E332" s="85" t="b">
        <v>0</v>
      </c>
      <c r="F332" s="85" t="b">
        <v>0</v>
      </c>
      <c r="G332" s="85" t="b">
        <v>0</v>
      </c>
    </row>
    <row r="333" spans="1:7" ht="15">
      <c r="A333" s="85" t="s">
        <v>1702</v>
      </c>
      <c r="B333" s="85">
        <v>2</v>
      </c>
      <c r="C333" s="118">
        <v>0.008602257742252439</v>
      </c>
      <c r="D333" s="85" t="s">
        <v>1201</v>
      </c>
      <c r="E333" s="85" t="b">
        <v>1</v>
      </c>
      <c r="F333" s="85" t="b">
        <v>0</v>
      </c>
      <c r="G333" s="85" t="b">
        <v>0</v>
      </c>
    </row>
    <row r="334" spans="1:7" ht="15">
      <c r="A334" s="85" t="s">
        <v>1789</v>
      </c>
      <c r="B334" s="85">
        <v>2</v>
      </c>
      <c r="C334" s="118">
        <v>0.008602257742252439</v>
      </c>
      <c r="D334" s="85" t="s">
        <v>1201</v>
      </c>
      <c r="E334" s="85" t="b">
        <v>0</v>
      </c>
      <c r="F334" s="85" t="b">
        <v>0</v>
      </c>
      <c r="G334" s="85" t="b">
        <v>0</v>
      </c>
    </row>
    <row r="335" spans="1:7" ht="15">
      <c r="A335" s="85" t="s">
        <v>1790</v>
      </c>
      <c r="B335" s="85">
        <v>2</v>
      </c>
      <c r="C335" s="118">
        <v>0.008602257742252439</v>
      </c>
      <c r="D335" s="85" t="s">
        <v>1201</v>
      </c>
      <c r="E335" s="85" t="b">
        <v>0</v>
      </c>
      <c r="F335" s="85" t="b">
        <v>0</v>
      </c>
      <c r="G335" s="85" t="b">
        <v>0</v>
      </c>
    </row>
    <row r="336" spans="1:7" ht="15">
      <c r="A336" s="85" t="s">
        <v>1791</v>
      </c>
      <c r="B336" s="85">
        <v>2</v>
      </c>
      <c r="C336" s="118">
        <v>0.008602257742252439</v>
      </c>
      <c r="D336" s="85" t="s">
        <v>1201</v>
      </c>
      <c r="E336" s="85" t="b">
        <v>0</v>
      </c>
      <c r="F336" s="85" t="b">
        <v>0</v>
      </c>
      <c r="G336" s="85" t="b">
        <v>0</v>
      </c>
    </row>
    <row r="337" spans="1:7" ht="15">
      <c r="A337" s="85" t="s">
        <v>1792</v>
      </c>
      <c r="B337" s="85">
        <v>2</v>
      </c>
      <c r="C337" s="118">
        <v>0.008602257742252439</v>
      </c>
      <c r="D337" s="85" t="s">
        <v>1201</v>
      </c>
      <c r="E337" s="85" t="b">
        <v>0</v>
      </c>
      <c r="F337" s="85" t="b">
        <v>0</v>
      </c>
      <c r="G337" s="85" t="b">
        <v>0</v>
      </c>
    </row>
    <row r="338" spans="1:7" ht="15">
      <c r="A338" s="85" t="s">
        <v>1793</v>
      </c>
      <c r="B338" s="85">
        <v>2</v>
      </c>
      <c r="C338" s="118">
        <v>0.008602257742252439</v>
      </c>
      <c r="D338" s="85" t="s">
        <v>1201</v>
      </c>
      <c r="E338" s="85" t="b">
        <v>0</v>
      </c>
      <c r="F338" s="85" t="b">
        <v>0</v>
      </c>
      <c r="G338" s="85" t="b">
        <v>0</v>
      </c>
    </row>
    <row r="339" spans="1:7" ht="15">
      <c r="A339" s="85" t="s">
        <v>1794</v>
      </c>
      <c r="B339" s="85">
        <v>2</v>
      </c>
      <c r="C339" s="118">
        <v>0.008602257742252439</v>
      </c>
      <c r="D339" s="85" t="s">
        <v>1201</v>
      </c>
      <c r="E339" s="85" t="b">
        <v>0</v>
      </c>
      <c r="F339" s="85" t="b">
        <v>0</v>
      </c>
      <c r="G339" s="85" t="b">
        <v>0</v>
      </c>
    </row>
    <row r="340" spans="1:7" ht="15">
      <c r="A340" s="85" t="s">
        <v>1795</v>
      </c>
      <c r="B340" s="85">
        <v>2</v>
      </c>
      <c r="C340" s="118">
        <v>0.008602257742252439</v>
      </c>
      <c r="D340" s="85" t="s">
        <v>1201</v>
      </c>
      <c r="E340" s="85" t="b">
        <v>0</v>
      </c>
      <c r="F340" s="85" t="b">
        <v>0</v>
      </c>
      <c r="G340" s="85" t="b">
        <v>0</v>
      </c>
    </row>
    <row r="341" spans="1:7" ht="15">
      <c r="A341" s="85" t="s">
        <v>1796</v>
      </c>
      <c r="B341" s="85">
        <v>2</v>
      </c>
      <c r="C341" s="118">
        <v>0.008602257742252439</v>
      </c>
      <c r="D341" s="85" t="s">
        <v>1201</v>
      </c>
      <c r="E341" s="85" t="b">
        <v>0</v>
      </c>
      <c r="F341" s="85" t="b">
        <v>0</v>
      </c>
      <c r="G341" s="85" t="b">
        <v>0</v>
      </c>
    </row>
    <row r="342" spans="1:7" ht="15">
      <c r="A342" s="85" t="s">
        <v>1797</v>
      </c>
      <c r="B342" s="85">
        <v>2</v>
      </c>
      <c r="C342" s="118">
        <v>0.008602257742252439</v>
      </c>
      <c r="D342" s="85" t="s">
        <v>1201</v>
      </c>
      <c r="E342" s="85" t="b">
        <v>0</v>
      </c>
      <c r="F342" s="85" t="b">
        <v>0</v>
      </c>
      <c r="G342" s="85" t="b">
        <v>0</v>
      </c>
    </row>
    <row r="343" spans="1:7" ht="15">
      <c r="A343" s="85" t="s">
        <v>1798</v>
      </c>
      <c r="B343" s="85">
        <v>2</v>
      </c>
      <c r="C343" s="118">
        <v>0.008602257742252439</v>
      </c>
      <c r="D343" s="85" t="s">
        <v>1201</v>
      </c>
      <c r="E343" s="85" t="b">
        <v>0</v>
      </c>
      <c r="F343" s="85" t="b">
        <v>0</v>
      </c>
      <c r="G343" s="85" t="b">
        <v>0</v>
      </c>
    </row>
    <row r="344" spans="1:7" ht="15">
      <c r="A344" s="85" t="s">
        <v>1799</v>
      </c>
      <c r="B344" s="85">
        <v>2</v>
      </c>
      <c r="C344" s="118">
        <v>0.008602257742252439</v>
      </c>
      <c r="D344" s="85" t="s">
        <v>1201</v>
      </c>
      <c r="E344" s="85" t="b">
        <v>0</v>
      </c>
      <c r="F344" s="85" t="b">
        <v>0</v>
      </c>
      <c r="G344" s="85" t="b">
        <v>0</v>
      </c>
    </row>
    <row r="345" spans="1:7" ht="15">
      <c r="A345" s="85" t="s">
        <v>1800</v>
      </c>
      <c r="B345" s="85">
        <v>2</v>
      </c>
      <c r="C345" s="118">
        <v>0.008602257742252439</v>
      </c>
      <c r="D345" s="85" t="s">
        <v>1201</v>
      </c>
      <c r="E345" s="85" t="b">
        <v>0</v>
      </c>
      <c r="F345" s="85" t="b">
        <v>0</v>
      </c>
      <c r="G345" s="85" t="b">
        <v>0</v>
      </c>
    </row>
    <row r="346" spans="1:7" ht="15">
      <c r="A346" s="85" t="s">
        <v>1801</v>
      </c>
      <c r="B346" s="85">
        <v>2</v>
      </c>
      <c r="C346" s="118">
        <v>0.008602257742252439</v>
      </c>
      <c r="D346" s="85" t="s">
        <v>1201</v>
      </c>
      <c r="E346" s="85" t="b">
        <v>0</v>
      </c>
      <c r="F346" s="85" t="b">
        <v>0</v>
      </c>
      <c r="G346" s="85" t="b">
        <v>0</v>
      </c>
    </row>
    <row r="347" spans="1:7" ht="15">
      <c r="A347" s="85" t="s">
        <v>1354</v>
      </c>
      <c r="B347" s="85">
        <v>2</v>
      </c>
      <c r="C347" s="118">
        <v>0.008602257742252439</v>
      </c>
      <c r="D347" s="85" t="s">
        <v>1201</v>
      </c>
      <c r="E347" s="85" t="b">
        <v>0</v>
      </c>
      <c r="F347" s="85" t="b">
        <v>0</v>
      </c>
      <c r="G347" s="85" t="b">
        <v>0</v>
      </c>
    </row>
    <row r="348" spans="1:7" ht="15">
      <c r="A348" s="85" t="s">
        <v>1802</v>
      </c>
      <c r="B348" s="85">
        <v>2</v>
      </c>
      <c r="C348" s="118">
        <v>0.008602257742252439</v>
      </c>
      <c r="D348" s="85" t="s">
        <v>1201</v>
      </c>
      <c r="E348" s="85" t="b">
        <v>0</v>
      </c>
      <c r="F348" s="85" t="b">
        <v>0</v>
      </c>
      <c r="G348" s="85" t="b">
        <v>0</v>
      </c>
    </row>
    <row r="349" spans="1:7" ht="15">
      <c r="A349" s="85" t="s">
        <v>1703</v>
      </c>
      <c r="B349" s="85">
        <v>2</v>
      </c>
      <c r="C349" s="118">
        <v>0.008602257742252439</v>
      </c>
      <c r="D349" s="85" t="s">
        <v>1201</v>
      </c>
      <c r="E349" s="85" t="b">
        <v>0</v>
      </c>
      <c r="F349" s="85" t="b">
        <v>0</v>
      </c>
      <c r="G349" s="85" t="b">
        <v>0</v>
      </c>
    </row>
    <row r="350" spans="1:7" ht="15">
      <c r="A350" s="85" t="s">
        <v>1803</v>
      </c>
      <c r="B350" s="85">
        <v>2</v>
      </c>
      <c r="C350" s="118">
        <v>0.008602257742252439</v>
      </c>
      <c r="D350" s="85" t="s">
        <v>1201</v>
      </c>
      <c r="E350" s="85" t="b">
        <v>0</v>
      </c>
      <c r="F350" s="85" t="b">
        <v>0</v>
      </c>
      <c r="G350" s="85" t="b">
        <v>0</v>
      </c>
    </row>
    <row r="351" spans="1:7" ht="15">
      <c r="A351" s="85" t="s">
        <v>1704</v>
      </c>
      <c r="B351" s="85">
        <v>2</v>
      </c>
      <c r="C351" s="118">
        <v>0.008602257742252439</v>
      </c>
      <c r="D351" s="85" t="s">
        <v>1201</v>
      </c>
      <c r="E351" s="85" t="b">
        <v>0</v>
      </c>
      <c r="F351" s="85" t="b">
        <v>0</v>
      </c>
      <c r="G351" s="85" t="b">
        <v>0</v>
      </c>
    </row>
    <row r="352" spans="1:7" ht="15">
      <c r="A352" s="85" t="s">
        <v>1787</v>
      </c>
      <c r="B352" s="85">
        <v>2</v>
      </c>
      <c r="C352" s="118">
        <v>0.008602257742252439</v>
      </c>
      <c r="D352" s="85" t="s">
        <v>1201</v>
      </c>
      <c r="E352" s="85" t="b">
        <v>0</v>
      </c>
      <c r="F352" s="85" t="b">
        <v>0</v>
      </c>
      <c r="G352" s="85" t="b">
        <v>0</v>
      </c>
    </row>
    <row r="353" spans="1:7" ht="15">
      <c r="A353" s="85" t="s">
        <v>1350</v>
      </c>
      <c r="B353" s="85">
        <v>4</v>
      </c>
      <c r="C353" s="118">
        <v>0</v>
      </c>
      <c r="D353" s="85" t="s">
        <v>1202</v>
      </c>
      <c r="E353" s="85" t="b">
        <v>0</v>
      </c>
      <c r="F353" s="85" t="b">
        <v>0</v>
      </c>
      <c r="G353" s="85" t="b">
        <v>0</v>
      </c>
    </row>
    <row r="354" spans="1:7" ht="15">
      <c r="A354" s="85" t="s">
        <v>1351</v>
      </c>
      <c r="B354" s="85">
        <v>4</v>
      </c>
      <c r="C354" s="118">
        <v>0</v>
      </c>
      <c r="D354" s="85" t="s">
        <v>1202</v>
      </c>
      <c r="E354" s="85" t="b">
        <v>0</v>
      </c>
      <c r="F354" s="85" t="b">
        <v>1</v>
      </c>
      <c r="G354" s="85" t="b">
        <v>0</v>
      </c>
    </row>
    <row r="355" spans="1:7" ht="15">
      <c r="A355" s="85" t="s">
        <v>1352</v>
      </c>
      <c r="B355" s="85">
        <v>4</v>
      </c>
      <c r="C355" s="118">
        <v>0</v>
      </c>
      <c r="D355" s="85" t="s">
        <v>1202</v>
      </c>
      <c r="E355" s="85" t="b">
        <v>0</v>
      </c>
      <c r="F355" s="85" t="b">
        <v>0</v>
      </c>
      <c r="G355" s="85" t="b">
        <v>0</v>
      </c>
    </row>
    <row r="356" spans="1:7" ht="15">
      <c r="A356" s="85" t="s">
        <v>1353</v>
      </c>
      <c r="B356" s="85">
        <v>4</v>
      </c>
      <c r="C356" s="118">
        <v>0</v>
      </c>
      <c r="D356" s="85" t="s">
        <v>1202</v>
      </c>
      <c r="E356" s="85" t="b">
        <v>0</v>
      </c>
      <c r="F356" s="85" t="b">
        <v>0</v>
      </c>
      <c r="G356" s="85" t="b">
        <v>0</v>
      </c>
    </row>
    <row r="357" spans="1:7" ht="15">
      <c r="A357" s="85" t="s">
        <v>1354</v>
      </c>
      <c r="B357" s="85">
        <v>4</v>
      </c>
      <c r="C357" s="118">
        <v>0</v>
      </c>
      <c r="D357" s="85" t="s">
        <v>1202</v>
      </c>
      <c r="E357" s="85" t="b">
        <v>0</v>
      </c>
      <c r="F357" s="85" t="b">
        <v>0</v>
      </c>
      <c r="G357" s="85" t="b">
        <v>0</v>
      </c>
    </row>
    <row r="358" spans="1:7" ht="15">
      <c r="A358" s="85" t="s">
        <v>1355</v>
      </c>
      <c r="B358" s="85">
        <v>4</v>
      </c>
      <c r="C358" s="118">
        <v>0</v>
      </c>
      <c r="D358" s="85" t="s">
        <v>1202</v>
      </c>
      <c r="E358" s="85" t="b">
        <v>0</v>
      </c>
      <c r="F358" s="85" t="b">
        <v>0</v>
      </c>
      <c r="G358" s="85" t="b">
        <v>0</v>
      </c>
    </row>
    <row r="359" spans="1:7" ht="15">
      <c r="A359" s="85" t="s">
        <v>1356</v>
      </c>
      <c r="B359" s="85">
        <v>4</v>
      </c>
      <c r="C359" s="118">
        <v>0</v>
      </c>
      <c r="D359" s="85" t="s">
        <v>1202</v>
      </c>
      <c r="E359" s="85" t="b">
        <v>0</v>
      </c>
      <c r="F359" s="85" t="b">
        <v>0</v>
      </c>
      <c r="G359" s="85" t="b">
        <v>0</v>
      </c>
    </row>
    <row r="360" spans="1:7" ht="15">
      <c r="A360" s="85" t="s">
        <v>1357</v>
      </c>
      <c r="B360" s="85">
        <v>4</v>
      </c>
      <c r="C360" s="118">
        <v>0</v>
      </c>
      <c r="D360" s="85" t="s">
        <v>1202</v>
      </c>
      <c r="E360" s="85" t="b">
        <v>0</v>
      </c>
      <c r="F360" s="85" t="b">
        <v>0</v>
      </c>
      <c r="G360" s="85" t="b">
        <v>0</v>
      </c>
    </row>
    <row r="361" spans="1:7" ht="15">
      <c r="A361" s="85" t="s">
        <v>253</v>
      </c>
      <c r="B361" s="85">
        <v>4</v>
      </c>
      <c r="C361" s="118">
        <v>0</v>
      </c>
      <c r="D361" s="85" t="s">
        <v>1202</v>
      </c>
      <c r="E361" s="85" t="b">
        <v>0</v>
      </c>
      <c r="F361" s="85" t="b">
        <v>0</v>
      </c>
      <c r="G361" s="85" t="b">
        <v>0</v>
      </c>
    </row>
    <row r="362" spans="1:7" ht="15">
      <c r="A362" s="85" t="s">
        <v>220</v>
      </c>
      <c r="B362" s="85">
        <v>3</v>
      </c>
      <c r="C362" s="118">
        <v>0.008148178474454343</v>
      </c>
      <c r="D362" s="85" t="s">
        <v>1202</v>
      </c>
      <c r="E362" s="85" t="b">
        <v>0</v>
      </c>
      <c r="F362" s="85" t="b">
        <v>0</v>
      </c>
      <c r="G362" s="85" t="b">
        <v>0</v>
      </c>
    </row>
    <row r="363" spans="1:7" ht="15">
      <c r="A363" s="85" t="s">
        <v>1333</v>
      </c>
      <c r="B363" s="85">
        <v>8</v>
      </c>
      <c r="C363" s="118">
        <v>0.003222206138417719</v>
      </c>
      <c r="D363" s="85" t="s">
        <v>1203</v>
      </c>
      <c r="E363" s="85" t="b">
        <v>0</v>
      </c>
      <c r="F363" s="85" t="b">
        <v>0</v>
      </c>
      <c r="G363" s="85" t="b">
        <v>0</v>
      </c>
    </row>
    <row r="364" spans="1:7" ht="15">
      <c r="A364" s="85" t="s">
        <v>1359</v>
      </c>
      <c r="B364" s="85">
        <v>7</v>
      </c>
      <c r="C364" s="118">
        <v>0.006015836897444697</v>
      </c>
      <c r="D364" s="85" t="s">
        <v>1203</v>
      </c>
      <c r="E364" s="85" t="b">
        <v>0</v>
      </c>
      <c r="F364" s="85" t="b">
        <v>0</v>
      </c>
      <c r="G364" s="85" t="b">
        <v>0</v>
      </c>
    </row>
    <row r="365" spans="1:7" ht="15">
      <c r="A365" s="85" t="s">
        <v>224</v>
      </c>
      <c r="B365" s="85">
        <v>5</v>
      </c>
      <c r="C365" s="118">
        <v>0.010050098626114412</v>
      </c>
      <c r="D365" s="85" t="s">
        <v>1203</v>
      </c>
      <c r="E365" s="85" t="b">
        <v>0</v>
      </c>
      <c r="F365" s="85" t="b">
        <v>0</v>
      </c>
      <c r="G365" s="85" t="b">
        <v>0</v>
      </c>
    </row>
    <row r="366" spans="1:7" ht="15">
      <c r="A366" s="85" t="s">
        <v>1360</v>
      </c>
      <c r="B366" s="85">
        <v>5</v>
      </c>
      <c r="C366" s="118">
        <v>0.010050098626114412</v>
      </c>
      <c r="D366" s="85" t="s">
        <v>1203</v>
      </c>
      <c r="E366" s="85" t="b">
        <v>0</v>
      </c>
      <c r="F366" s="85" t="b">
        <v>0</v>
      </c>
      <c r="G366" s="85" t="b">
        <v>0</v>
      </c>
    </row>
    <row r="367" spans="1:7" ht="15">
      <c r="A367" s="85" t="s">
        <v>1361</v>
      </c>
      <c r="B367" s="85">
        <v>5</v>
      </c>
      <c r="C367" s="118">
        <v>0.010050098626114412</v>
      </c>
      <c r="D367" s="85" t="s">
        <v>1203</v>
      </c>
      <c r="E367" s="85" t="b">
        <v>0</v>
      </c>
      <c r="F367" s="85" t="b">
        <v>0</v>
      </c>
      <c r="G367" s="85" t="b">
        <v>0</v>
      </c>
    </row>
    <row r="368" spans="1:7" ht="15">
      <c r="A368" s="85" t="s">
        <v>254</v>
      </c>
      <c r="B368" s="85">
        <v>4</v>
      </c>
      <c r="C368" s="118">
        <v>0.011092362775161022</v>
      </c>
      <c r="D368" s="85" t="s">
        <v>1203</v>
      </c>
      <c r="E368" s="85" t="b">
        <v>0</v>
      </c>
      <c r="F368" s="85" t="b">
        <v>0</v>
      </c>
      <c r="G368" s="85" t="b">
        <v>0</v>
      </c>
    </row>
    <row r="369" spans="1:7" ht="15">
      <c r="A369" s="85" t="s">
        <v>1362</v>
      </c>
      <c r="B369" s="85">
        <v>4</v>
      </c>
      <c r="C369" s="118">
        <v>0.011092362775161022</v>
      </c>
      <c r="D369" s="85" t="s">
        <v>1203</v>
      </c>
      <c r="E369" s="85" t="b">
        <v>0</v>
      </c>
      <c r="F369" s="85" t="b">
        <v>0</v>
      </c>
      <c r="G369" s="85" t="b">
        <v>0</v>
      </c>
    </row>
    <row r="370" spans="1:7" ht="15">
      <c r="A370" s="85" t="s">
        <v>1363</v>
      </c>
      <c r="B370" s="85">
        <v>3</v>
      </c>
      <c r="C370" s="118">
        <v>0.011270580820149506</v>
      </c>
      <c r="D370" s="85" t="s">
        <v>1203</v>
      </c>
      <c r="E370" s="85" t="b">
        <v>0</v>
      </c>
      <c r="F370" s="85" t="b">
        <v>0</v>
      </c>
      <c r="G370" s="85" t="b">
        <v>0</v>
      </c>
    </row>
    <row r="371" spans="1:7" ht="15">
      <c r="A371" s="85" t="s">
        <v>1364</v>
      </c>
      <c r="B371" s="85">
        <v>3</v>
      </c>
      <c r="C371" s="118">
        <v>0.011270580820149506</v>
      </c>
      <c r="D371" s="85" t="s">
        <v>1203</v>
      </c>
      <c r="E371" s="85" t="b">
        <v>0</v>
      </c>
      <c r="F371" s="85" t="b">
        <v>0</v>
      </c>
      <c r="G371" s="85" t="b">
        <v>0</v>
      </c>
    </row>
    <row r="372" spans="1:7" ht="15">
      <c r="A372" s="85" t="s">
        <v>1365</v>
      </c>
      <c r="B372" s="85">
        <v>3</v>
      </c>
      <c r="C372" s="118">
        <v>0.011270580820149506</v>
      </c>
      <c r="D372" s="85" t="s">
        <v>1203</v>
      </c>
      <c r="E372" s="85" t="b">
        <v>0</v>
      </c>
      <c r="F372" s="85" t="b">
        <v>0</v>
      </c>
      <c r="G372" s="85" t="b">
        <v>0</v>
      </c>
    </row>
    <row r="373" spans="1:7" ht="15">
      <c r="A373" s="85" t="s">
        <v>1713</v>
      </c>
      <c r="B373" s="85">
        <v>3</v>
      </c>
      <c r="C373" s="118">
        <v>0.011270580820149506</v>
      </c>
      <c r="D373" s="85" t="s">
        <v>1203</v>
      </c>
      <c r="E373" s="85" t="b">
        <v>0</v>
      </c>
      <c r="F373" s="85" t="b">
        <v>0</v>
      </c>
      <c r="G373" s="85" t="b">
        <v>0</v>
      </c>
    </row>
    <row r="374" spans="1:7" ht="15">
      <c r="A374" s="85" t="s">
        <v>1714</v>
      </c>
      <c r="B374" s="85">
        <v>3</v>
      </c>
      <c r="C374" s="118">
        <v>0.011270580820149506</v>
      </c>
      <c r="D374" s="85" t="s">
        <v>1203</v>
      </c>
      <c r="E374" s="85" t="b">
        <v>0</v>
      </c>
      <c r="F374" s="85" t="b">
        <v>0</v>
      </c>
      <c r="G374" s="85" t="b">
        <v>0</v>
      </c>
    </row>
    <row r="375" spans="1:7" ht="15">
      <c r="A375" s="85" t="s">
        <v>1701</v>
      </c>
      <c r="B375" s="85">
        <v>3</v>
      </c>
      <c r="C375" s="118">
        <v>0.011270580820149506</v>
      </c>
      <c r="D375" s="85" t="s">
        <v>1203</v>
      </c>
      <c r="E375" s="85" t="b">
        <v>0</v>
      </c>
      <c r="F375" s="85" t="b">
        <v>0</v>
      </c>
      <c r="G375" s="85" t="b">
        <v>0</v>
      </c>
    </row>
    <row r="376" spans="1:7" ht="15">
      <c r="A376" s="85" t="s">
        <v>1715</v>
      </c>
      <c r="B376" s="85">
        <v>3</v>
      </c>
      <c r="C376" s="118">
        <v>0.011270580820149506</v>
      </c>
      <c r="D376" s="85" t="s">
        <v>1203</v>
      </c>
      <c r="E376" s="85" t="b">
        <v>0</v>
      </c>
      <c r="F376" s="85" t="b">
        <v>0</v>
      </c>
      <c r="G376" s="85" t="b">
        <v>0</v>
      </c>
    </row>
    <row r="377" spans="1:7" ht="15">
      <c r="A377" s="85" t="s">
        <v>1716</v>
      </c>
      <c r="B377" s="85">
        <v>3</v>
      </c>
      <c r="C377" s="118">
        <v>0.011270580820149506</v>
      </c>
      <c r="D377" s="85" t="s">
        <v>1203</v>
      </c>
      <c r="E377" s="85" t="b">
        <v>0</v>
      </c>
      <c r="F377" s="85" t="b">
        <v>0</v>
      </c>
      <c r="G377" s="85" t="b">
        <v>0</v>
      </c>
    </row>
    <row r="378" spans="1:7" ht="15">
      <c r="A378" s="85" t="s">
        <v>1760</v>
      </c>
      <c r="B378" s="85">
        <v>2</v>
      </c>
      <c r="C378" s="118">
        <v>0.010286811240556594</v>
      </c>
      <c r="D378" s="85" t="s">
        <v>1203</v>
      </c>
      <c r="E378" s="85" t="b">
        <v>0</v>
      </c>
      <c r="F378" s="85" t="b">
        <v>0</v>
      </c>
      <c r="G378" s="85" t="b">
        <v>0</v>
      </c>
    </row>
    <row r="379" spans="1:7" ht="15">
      <c r="A379" s="85" t="s">
        <v>1761</v>
      </c>
      <c r="B379" s="85">
        <v>2</v>
      </c>
      <c r="C379" s="118">
        <v>0.010286811240556594</v>
      </c>
      <c r="D379" s="85" t="s">
        <v>1203</v>
      </c>
      <c r="E379" s="85" t="b">
        <v>0</v>
      </c>
      <c r="F379" s="85" t="b">
        <v>0</v>
      </c>
      <c r="G379" s="85" t="b">
        <v>0</v>
      </c>
    </row>
    <row r="380" spans="1:7" ht="15">
      <c r="A380" s="85" t="s">
        <v>1762</v>
      </c>
      <c r="B380" s="85">
        <v>2</v>
      </c>
      <c r="C380" s="118">
        <v>0.010286811240556594</v>
      </c>
      <c r="D380" s="85" t="s">
        <v>1203</v>
      </c>
      <c r="E380" s="85" t="b">
        <v>0</v>
      </c>
      <c r="F380" s="85" t="b">
        <v>0</v>
      </c>
      <c r="G380" s="85" t="b">
        <v>0</v>
      </c>
    </row>
    <row r="381" spans="1:7" ht="15">
      <c r="A381" s="85" t="s">
        <v>1763</v>
      </c>
      <c r="B381" s="85">
        <v>2</v>
      </c>
      <c r="C381" s="118">
        <v>0.010286811240556594</v>
      </c>
      <c r="D381" s="85" t="s">
        <v>1203</v>
      </c>
      <c r="E381" s="85" t="b">
        <v>0</v>
      </c>
      <c r="F381" s="85" t="b">
        <v>0</v>
      </c>
      <c r="G381" s="85" t="b">
        <v>0</v>
      </c>
    </row>
    <row r="382" spans="1:7" ht="15">
      <c r="A382" s="85" t="s">
        <v>1764</v>
      </c>
      <c r="B382" s="85">
        <v>2</v>
      </c>
      <c r="C382" s="118">
        <v>0.010286811240556594</v>
      </c>
      <c r="D382" s="85" t="s">
        <v>1203</v>
      </c>
      <c r="E382" s="85" t="b">
        <v>0</v>
      </c>
      <c r="F382" s="85" t="b">
        <v>0</v>
      </c>
      <c r="G382" s="85" t="b">
        <v>0</v>
      </c>
    </row>
    <row r="383" spans="1:7" ht="15">
      <c r="A383" s="85" t="s">
        <v>1765</v>
      </c>
      <c r="B383" s="85">
        <v>2</v>
      </c>
      <c r="C383" s="118">
        <v>0.010286811240556594</v>
      </c>
      <c r="D383" s="85" t="s">
        <v>1203</v>
      </c>
      <c r="E383" s="85" t="b">
        <v>0</v>
      </c>
      <c r="F383" s="85" t="b">
        <v>0</v>
      </c>
      <c r="G383" s="85" t="b">
        <v>0</v>
      </c>
    </row>
    <row r="384" spans="1:7" ht="15">
      <c r="A384" s="85" t="s">
        <v>1766</v>
      </c>
      <c r="B384" s="85">
        <v>2</v>
      </c>
      <c r="C384" s="118">
        <v>0.010286811240556594</v>
      </c>
      <c r="D384" s="85" t="s">
        <v>1203</v>
      </c>
      <c r="E384" s="85" t="b">
        <v>0</v>
      </c>
      <c r="F384" s="85" t="b">
        <v>0</v>
      </c>
      <c r="G384" s="85" t="b">
        <v>0</v>
      </c>
    </row>
    <row r="385" spans="1:7" ht="15">
      <c r="A385" s="85" t="s">
        <v>1777</v>
      </c>
      <c r="B385" s="85">
        <v>2</v>
      </c>
      <c r="C385" s="118">
        <v>0.010286811240556594</v>
      </c>
      <c r="D385" s="85" t="s">
        <v>1203</v>
      </c>
      <c r="E385" s="85" t="b">
        <v>0</v>
      </c>
      <c r="F385" s="85" t="b">
        <v>0</v>
      </c>
      <c r="G385" s="85" t="b">
        <v>0</v>
      </c>
    </row>
    <row r="386" spans="1:7" ht="15">
      <c r="A386" s="85" t="s">
        <v>1778</v>
      </c>
      <c r="B386" s="85">
        <v>2</v>
      </c>
      <c r="C386" s="118">
        <v>0.010286811240556594</v>
      </c>
      <c r="D386" s="85" t="s">
        <v>1203</v>
      </c>
      <c r="E386" s="85" t="b">
        <v>0</v>
      </c>
      <c r="F386" s="85" t="b">
        <v>0</v>
      </c>
      <c r="G386" s="85" t="b">
        <v>0</v>
      </c>
    </row>
    <row r="387" spans="1:7" ht="15">
      <c r="A387" s="85" t="s">
        <v>1779</v>
      </c>
      <c r="B387" s="85">
        <v>2</v>
      </c>
      <c r="C387" s="118">
        <v>0.010286811240556594</v>
      </c>
      <c r="D387" s="85" t="s">
        <v>1203</v>
      </c>
      <c r="E387" s="85" t="b">
        <v>0</v>
      </c>
      <c r="F387" s="85" t="b">
        <v>0</v>
      </c>
      <c r="G387" s="85" t="b">
        <v>0</v>
      </c>
    </row>
    <row r="388" spans="1:7" ht="15">
      <c r="A388" s="85" t="s">
        <v>1780</v>
      </c>
      <c r="B388" s="85">
        <v>2</v>
      </c>
      <c r="C388" s="118">
        <v>0.010286811240556594</v>
      </c>
      <c r="D388" s="85" t="s">
        <v>1203</v>
      </c>
      <c r="E388" s="85" t="b">
        <v>0</v>
      </c>
      <c r="F388" s="85" t="b">
        <v>0</v>
      </c>
      <c r="G388" s="85" t="b">
        <v>0</v>
      </c>
    </row>
    <row r="389" spans="1:7" ht="15">
      <c r="A389" s="85" t="s">
        <v>1781</v>
      </c>
      <c r="B389" s="85">
        <v>2</v>
      </c>
      <c r="C389" s="118">
        <v>0.010286811240556594</v>
      </c>
      <c r="D389" s="85" t="s">
        <v>1203</v>
      </c>
      <c r="E389" s="85" t="b">
        <v>0</v>
      </c>
      <c r="F389" s="85" t="b">
        <v>0</v>
      </c>
      <c r="G389" s="85" t="b">
        <v>0</v>
      </c>
    </row>
    <row r="390" spans="1:7" ht="15">
      <c r="A390" s="85" t="s">
        <v>1782</v>
      </c>
      <c r="B390" s="85">
        <v>2</v>
      </c>
      <c r="C390" s="118">
        <v>0.010286811240556594</v>
      </c>
      <c r="D390" s="85" t="s">
        <v>1203</v>
      </c>
      <c r="E390" s="85" t="b">
        <v>0</v>
      </c>
      <c r="F390" s="85" t="b">
        <v>0</v>
      </c>
      <c r="G390" s="85" t="b">
        <v>0</v>
      </c>
    </row>
    <row r="391" spans="1:7" ht="15">
      <c r="A391" s="85" t="s">
        <v>1783</v>
      </c>
      <c r="B391" s="85">
        <v>2</v>
      </c>
      <c r="C391" s="118">
        <v>0.010286811240556594</v>
      </c>
      <c r="D391" s="85" t="s">
        <v>1203</v>
      </c>
      <c r="E391" s="85" t="b">
        <v>0</v>
      </c>
      <c r="F391" s="85" t="b">
        <v>0</v>
      </c>
      <c r="G391" s="85" t="b">
        <v>0</v>
      </c>
    </row>
    <row r="392" spans="1:7" ht="15">
      <c r="A392" s="85" t="s">
        <v>1784</v>
      </c>
      <c r="B392" s="85">
        <v>2</v>
      </c>
      <c r="C392" s="118">
        <v>0.010286811240556594</v>
      </c>
      <c r="D392" s="85" t="s">
        <v>1203</v>
      </c>
      <c r="E392" s="85" t="b">
        <v>0</v>
      </c>
      <c r="F392" s="85" t="b">
        <v>0</v>
      </c>
      <c r="G392" s="85" t="b">
        <v>0</v>
      </c>
    </row>
    <row r="393" spans="1:7" ht="15">
      <c r="A393" s="85" t="s">
        <v>1785</v>
      </c>
      <c r="B393" s="85">
        <v>2</v>
      </c>
      <c r="C393" s="118">
        <v>0.010286811240556594</v>
      </c>
      <c r="D393" s="85" t="s">
        <v>1203</v>
      </c>
      <c r="E393" s="85" t="b">
        <v>0</v>
      </c>
      <c r="F393" s="85" t="b">
        <v>1</v>
      </c>
      <c r="G393" s="85" t="b">
        <v>0</v>
      </c>
    </row>
    <row r="394" spans="1:7" ht="15">
      <c r="A394" s="85" t="s">
        <v>1786</v>
      </c>
      <c r="B394" s="85">
        <v>2</v>
      </c>
      <c r="C394" s="118">
        <v>0.010286811240556594</v>
      </c>
      <c r="D394" s="85" t="s">
        <v>1203</v>
      </c>
      <c r="E394" s="85" t="b">
        <v>0</v>
      </c>
      <c r="F394" s="85" t="b">
        <v>0</v>
      </c>
      <c r="G394" s="85" t="b">
        <v>0</v>
      </c>
    </row>
    <row r="395" spans="1:7" ht="15">
      <c r="A395" s="85" t="s">
        <v>1767</v>
      </c>
      <c r="B395" s="85">
        <v>2</v>
      </c>
      <c r="C395" s="118">
        <v>0.010286811240556594</v>
      </c>
      <c r="D395" s="85" t="s">
        <v>1203</v>
      </c>
      <c r="E395" s="85" t="b">
        <v>0</v>
      </c>
      <c r="F395" s="85" t="b">
        <v>0</v>
      </c>
      <c r="G395" s="85" t="b">
        <v>0</v>
      </c>
    </row>
    <row r="396" spans="1:7" ht="15">
      <c r="A396" s="85" t="s">
        <v>1768</v>
      </c>
      <c r="B396" s="85">
        <v>2</v>
      </c>
      <c r="C396" s="118">
        <v>0.010286811240556594</v>
      </c>
      <c r="D396" s="85" t="s">
        <v>1203</v>
      </c>
      <c r="E396" s="85" t="b">
        <v>1</v>
      </c>
      <c r="F396" s="85" t="b">
        <v>0</v>
      </c>
      <c r="G396" s="85" t="b">
        <v>0</v>
      </c>
    </row>
    <row r="397" spans="1:7" ht="15">
      <c r="A397" s="85" t="s">
        <v>1769</v>
      </c>
      <c r="B397" s="85">
        <v>2</v>
      </c>
      <c r="C397" s="118">
        <v>0.010286811240556594</v>
      </c>
      <c r="D397" s="85" t="s">
        <v>1203</v>
      </c>
      <c r="E397" s="85" t="b">
        <v>0</v>
      </c>
      <c r="F397" s="85" t="b">
        <v>0</v>
      </c>
      <c r="G397" s="85" t="b">
        <v>0</v>
      </c>
    </row>
    <row r="398" spans="1:7" ht="15">
      <c r="A398" s="85" t="s">
        <v>1408</v>
      </c>
      <c r="B398" s="85">
        <v>2</v>
      </c>
      <c r="C398" s="118">
        <v>0.010286811240556594</v>
      </c>
      <c r="D398" s="85" t="s">
        <v>1203</v>
      </c>
      <c r="E398" s="85" t="b">
        <v>0</v>
      </c>
      <c r="F398" s="85" t="b">
        <v>0</v>
      </c>
      <c r="G398" s="85" t="b">
        <v>0</v>
      </c>
    </row>
    <row r="399" spans="1:7" ht="15">
      <c r="A399" s="85" t="s">
        <v>1770</v>
      </c>
      <c r="B399" s="85">
        <v>2</v>
      </c>
      <c r="C399" s="118">
        <v>0.010286811240556594</v>
      </c>
      <c r="D399" s="85" t="s">
        <v>1203</v>
      </c>
      <c r="E399" s="85" t="b">
        <v>0</v>
      </c>
      <c r="F399" s="85" t="b">
        <v>0</v>
      </c>
      <c r="G399" s="85" t="b">
        <v>0</v>
      </c>
    </row>
    <row r="400" spans="1:7" ht="15">
      <c r="A400" s="85" t="s">
        <v>1771</v>
      </c>
      <c r="B400" s="85">
        <v>2</v>
      </c>
      <c r="C400" s="118">
        <v>0.010286811240556594</v>
      </c>
      <c r="D400" s="85" t="s">
        <v>1203</v>
      </c>
      <c r="E400" s="85" t="b">
        <v>0</v>
      </c>
      <c r="F400" s="85" t="b">
        <v>0</v>
      </c>
      <c r="G400" s="85" t="b">
        <v>0</v>
      </c>
    </row>
    <row r="401" spans="1:7" ht="15">
      <c r="A401" s="85" t="s">
        <v>1772</v>
      </c>
      <c r="B401" s="85">
        <v>2</v>
      </c>
      <c r="C401" s="118">
        <v>0.010286811240556594</v>
      </c>
      <c r="D401" s="85" t="s">
        <v>1203</v>
      </c>
      <c r="E401" s="85" t="b">
        <v>0</v>
      </c>
      <c r="F401" s="85" t="b">
        <v>0</v>
      </c>
      <c r="G401" s="85" t="b">
        <v>0</v>
      </c>
    </row>
    <row r="402" spans="1:7" ht="15">
      <c r="A402" s="85" t="s">
        <v>1717</v>
      </c>
      <c r="B402" s="85">
        <v>2</v>
      </c>
      <c r="C402" s="118">
        <v>0.010286811240556594</v>
      </c>
      <c r="D402" s="85" t="s">
        <v>1203</v>
      </c>
      <c r="E402" s="85" t="b">
        <v>0</v>
      </c>
      <c r="F402" s="85" t="b">
        <v>0</v>
      </c>
      <c r="G402" s="85" t="b">
        <v>0</v>
      </c>
    </row>
    <row r="403" spans="1:7" ht="15">
      <c r="A403" s="85" t="s">
        <v>1773</v>
      </c>
      <c r="B403" s="85">
        <v>2</v>
      </c>
      <c r="C403" s="118">
        <v>0.010286811240556594</v>
      </c>
      <c r="D403" s="85" t="s">
        <v>1203</v>
      </c>
      <c r="E403" s="85" t="b">
        <v>0</v>
      </c>
      <c r="F403" s="85" t="b">
        <v>0</v>
      </c>
      <c r="G403" s="85" t="b">
        <v>0</v>
      </c>
    </row>
    <row r="404" spans="1:7" ht="15">
      <c r="A404" s="85" t="s">
        <v>1774</v>
      </c>
      <c r="B404" s="85">
        <v>2</v>
      </c>
      <c r="C404" s="118">
        <v>0.010286811240556594</v>
      </c>
      <c r="D404" s="85" t="s">
        <v>1203</v>
      </c>
      <c r="E404" s="85" t="b">
        <v>0</v>
      </c>
      <c r="F404" s="85" t="b">
        <v>0</v>
      </c>
      <c r="G404" s="85" t="b">
        <v>0</v>
      </c>
    </row>
    <row r="405" spans="1:7" ht="15">
      <c r="A405" s="85" t="s">
        <v>1718</v>
      </c>
      <c r="B405" s="85">
        <v>2</v>
      </c>
      <c r="C405" s="118">
        <v>0.010286811240556594</v>
      </c>
      <c r="D405" s="85" t="s">
        <v>1203</v>
      </c>
      <c r="E405" s="85" t="b">
        <v>0</v>
      </c>
      <c r="F405" s="85" t="b">
        <v>0</v>
      </c>
      <c r="G405" s="85" t="b">
        <v>0</v>
      </c>
    </row>
    <row r="406" spans="1:7" ht="15">
      <c r="A406" s="85" t="s">
        <v>1775</v>
      </c>
      <c r="B406" s="85">
        <v>2</v>
      </c>
      <c r="C406" s="118">
        <v>0.010286811240556594</v>
      </c>
      <c r="D406" s="85" t="s">
        <v>1203</v>
      </c>
      <c r="E406" s="85" t="b">
        <v>0</v>
      </c>
      <c r="F406" s="85" t="b">
        <v>0</v>
      </c>
      <c r="G406" s="85" t="b">
        <v>0</v>
      </c>
    </row>
    <row r="407" spans="1:7" ht="15">
      <c r="A407" s="85" t="s">
        <v>1776</v>
      </c>
      <c r="B407" s="85">
        <v>2</v>
      </c>
      <c r="C407" s="118">
        <v>0.010286811240556594</v>
      </c>
      <c r="D407" s="85" t="s">
        <v>1203</v>
      </c>
      <c r="E407" s="85" t="b">
        <v>0</v>
      </c>
      <c r="F407" s="85" t="b">
        <v>0</v>
      </c>
      <c r="G407" s="85" t="b">
        <v>0</v>
      </c>
    </row>
    <row r="408" spans="1:7" ht="15">
      <c r="A408" s="85" t="s">
        <v>1712</v>
      </c>
      <c r="B408" s="85">
        <v>2</v>
      </c>
      <c r="C408" s="118">
        <v>0.010286811240556594</v>
      </c>
      <c r="D408" s="85" t="s">
        <v>1203</v>
      </c>
      <c r="E408" s="85" t="b">
        <v>0</v>
      </c>
      <c r="F408" s="85" t="b">
        <v>0</v>
      </c>
      <c r="G408" s="85" t="b">
        <v>0</v>
      </c>
    </row>
    <row r="409" spans="1:7" ht="15">
      <c r="A409" s="85" t="s">
        <v>1367</v>
      </c>
      <c r="B409" s="85">
        <v>5</v>
      </c>
      <c r="C409" s="118">
        <v>0.005892259503154759</v>
      </c>
      <c r="D409" s="85" t="s">
        <v>1204</v>
      </c>
      <c r="E409" s="85" t="b">
        <v>0</v>
      </c>
      <c r="F409" s="85" t="b">
        <v>0</v>
      </c>
      <c r="G409" s="85" t="b">
        <v>0</v>
      </c>
    </row>
    <row r="410" spans="1:7" ht="15">
      <c r="A410" s="85" t="s">
        <v>1368</v>
      </c>
      <c r="B410" s="85">
        <v>5</v>
      </c>
      <c r="C410" s="118">
        <v>0.005892259503154759</v>
      </c>
      <c r="D410" s="85" t="s">
        <v>1204</v>
      </c>
      <c r="E410" s="85" t="b">
        <v>0</v>
      </c>
      <c r="F410" s="85" t="b">
        <v>0</v>
      </c>
      <c r="G410" s="85" t="b">
        <v>0</v>
      </c>
    </row>
    <row r="411" spans="1:7" ht="15">
      <c r="A411" s="85" t="s">
        <v>235</v>
      </c>
      <c r="B411" s="85">
        <v>4</v>
      </c>
      <c r="C411" s="118">
        <v>0.007839937054396595</v>
      </c>
      <c r="D411" s="85" t="s">
        <v>1204</v>
      </c>
      <c r="E411" s="85" t="b">
        <v>0</v>
      </c>
      <c r="F411" s="85" t="b">
        <v>0</v>
      </c>
      <c r="G411" s="85" t="b">
        <v>0</v>
      </c>
    </row>
    <row r="412" spans="1:7" ht="15">
      <c r="A412" s="85" t="s">
        <v>1369</v>
      </c>
      <c r="B412" s="85">
        <v>3</v>
      </c>
      <c r="C412" s="118">
        <v>0.008902664160353091</v>
      </c>
      <c r="D412" s="85" t="s">
        <v>1204</v>
      </c>
      <c r="E412" s="85" t="b">
        <v>0</v>
      </c>
      <c r="F412" s="85" t="b">
        <v>0</v>
      </c>
      <c r="G412" s="85" t="b">
        <v>0</v>
      </c>
    </row>
    <row r="413" spans="1:7" ht="15">
      <c r="A413" s="85" t="s">
        <v>1370</v>
      </c>
      <c r="B413" s="85">
        <v>3</v>
      </c>
      <c r="C413" s="118">
        <v>0.008902664160353091</v>
      </c>
      <c r="D413" s="85" t="s">
        <v>1204</v>
      </c>
      <c r="E413" s="85" t="b">
        <v>0</v>
      </c>
      <c r="F413" s="85" t="b">
        <v>0</v>
      </c>
      <c r="G413" s="85" t="b">
        <v>0</v>
      </c>
    </row>
    <row r="414" spans="1:7" ht="15">
      <c r="A414" s="85" t="s">
        <v>1371</v>
      </c>
      <c r="B414" s="85">
        <v>3</v>
      </c>
      <c r="C414" s="118">
        <v>0.008902664160353091</v>
      </c>
      <c r="D414" s="85" t="s">
        <v>1204</v>
      </c>
      <c r="E414" s="85" t="b">
        <v>0</v>
      </c>
      <c r="F414" s="85" t="b">
        <v>0</v>
      </c>
      <c r="G414" s="85" t="b">
        <v>0</v>
      </c>
    </row>
    <row r="415" spans="1:7" ht="15">
      <c r="A415" s="85" t="s">
        <v>1372</v>
      </c>
      <c r="B415" s="85">
        <v>3</v>
      </c>
      <c r="C415" s="118">
        <v>0.008902664160353091</v>
      </c>
      <c r="D415" s="85" t="s">
        <v>1204</v>
      </c>
      <c r="E415" s="85" t="b">
        <v>0</v>
      </c>
      <c r="F415" s="85" t="b">
        <v>0</v>
      </c>
      <c r="G415" s="85" t="b">
        <v>0</v>
      </c>
    </row>
    <row r="416" spans="1:7" ht="15">
      <c r="A416" s="85" t="s">
        <v>1373</v>
      </c>
      <c r="B416" s="85">
        <v>3</v>
      </c>
      <c r="C416" s="118">
        <v>0.008902664160353091</v>
      </c>
      <c r="D416" s="85" t="s">
        <v>1204</v>
      </c>
      <c r="E416" s="85" t="b">
        <v>1</v>
      </c>
      <c r="F416" s="85" t="b">
        <v>0</v>
      </c>
      <c r="G416" s="85" t="b">
        <v>0</v>
      </c>
    </row>
    <row r="417" spans="1:7" ht="15">
      <c r="A417" s="85" t="s">
        <v>1374</v>
      </c>
      <c r="B417" s="85">
        <v>3</v>
      </c>
      <c r="C417" s="118">
        <v>0.008902664160353091</v>
      </c>
      <c r="D417" s="85" t="s">
        <v>1204</v>
      </c>
      <c r="E417" s="85" t="b">
        <v>1</v>
      </c>
      <c r="F417" s="85" t="b">
        <v>0</v>
      </c>
      <c r="G417" s="85" t="b">
        <v>0</v>
      </c>
    </row>
    <row r="418" spans="1:7" ht="15">
      <c r="A418" s="85" t="s">
        <v>1375</v>
      </c>
      <c r="B418" s="85">
        <v>3</v>
      </c>
      <c r="C418" s="118">
        <v>0.008902664160353091</v>
      </c>
      <c r="D418" s="85" t="s">
        <v>1204</v>
      </c>
      <c r="E418" s="85" t="b">
        <v>0</v>
      </c>
      <c r="F418" s="85" t="b">
        <v>0</v>
      </c>
      <c r="G418" s="85" t="b">
        <v>0</v>
      </c>
    </row>
    <row r="419" spans="1:7" ht="15">
      <c r="A419" s="85" t="s">
        <v>1729</v>
      </c>
      <c r="B419" s="85">
        <v>3</v>
      </c>
      <c r="C419" s="118">
        <v>0.008902664160353091</v>
      </c>
      <c r="D419" s="85" t="s">
        <v>1204</v>
      </c>
      <c r="E419" s="85" t="b">
        <v>0</v>
      </c>
      <c r="F419" s="85" t="b">
        <v>0</v>
      </c>
      <c r="G419" s="85" t="b">
        <v>0</v>
      </c>
    </row>
    <row r="420" spans="1:7" ht="15">
      <c r="A420" s="85" t="s">
        <v>1730</v>
      </c>
      <c r="B420" s="85">
        <v>3</v>
      </c>
      <c r="C420" s="118">
        <v>0.008902664160353091</v>
      </c>
      <c r="D420" s="85" t="s">
        <v>1204</v>
      </c>
      <c r="E420" s="85" t="b">
        <v>0</v>
      </c>
      <c r="F420" s="85" t="b">
        <v>0</v>
      </c>
      <c r="G420" s="85" t="b">
        <v>0</v>
      </c>
    </row>
    <row r="421" spans="1:7" ht="15">
      <c r="A421" s="85" t="s">
        <v>1731</v>
      </c>
      <c r="B421" s="85">
        <v>3</v>
      </c>
      <c r="C421" s="118">
        <v>0.008902664160353091</v>
      </c>
      <c r="D421" s="85" t="s">
        <v>1204</v>
      </c>
      <c r="E421" s="85" t="b">
        <v>0</v>
      </c>
      <c r="F421" s="85" t="b">
        <v>0</v>
      </c>
      <c r="G421" s="85" t="b">
        <v>0</v>
      </c>
    </row>
    <row r="422" spans="1:7" ht="15">
      <c r="A422" s="85" t="s">
        <v>1732</v>
      </c>
      <c r="B422" s="85">
        <v>3</v>
      </c>
      <c r="C422" s="118">
        <v>0.008902664160353091</v>
      </c>
      <c r="D422" s="85" t="s">
        <v>1204</v>
      </c>
      <c r="E422" s="85" t="b">
        <v>0</v>
      </c>
      <c r="F422" s="85" t="b">
        <v>0</v>
      </c>
      <c r="G422" s="85" t="b">
        <v>0</v>
      </c>
    </row>
    <row r="423" spans="1:7" ht="15">
      <c r="A423" s="85" t="s">
        <v>1333</v>
      </c>
      <c r="B423" s="85">
        <v>3</v>
      </c>
      <c r="C423" s="118">
        <v>0.008902664160353091</v>
      </c>
      <c r="D423" s="85" t="s">
        <v>1204</v>
      </c>
      <c r="E423" s="85" t="b">
        <v>0</v>
      </c>
      <c r="F423" s="85" t="b">
        <v>0</v>
      </c>
      <c r="G423" s="85" t="b">
        <v>0</v>
      </c>
    </row>
    <row r="424" spans="1:7" ht="15">
      <c r="A424" s="85" t="s">
        <v>1744</v>
      </c>
      <c r="B424" s="85">
        <v>3</v>
      </c>
      <c r="C424" s="118">
        <v>0.008902664160353091</v>
      </c>
      <c r="D424" s="85" t="s">
        <v>1204</v>
      </c>
      <c r="E424" s="85" t="b">
        <v>0</v>
      </c>
      <c r="F424" s="85" t="b">
        <v>0</v>
      </c>
      <c r="G424" s="85" t="b">
        <v>0</v>
      </c>
    </row>
    <row r="425" spans="1:7" ht="15">
      <c r="A425" s="85" t="s">
        <v>1745</v>
      </c>
      <c r="B425" s="85">
        <v>3</v>
      </c>
      <c r="C425" s="118">
        <v>0.008902664160353091</v>
      </c>
      <c r="D425" s="85" t="s">
        <v>1204</v>
      </c>
      <c r="E425" s="85" t="b">
        <v>0</v>
      </c>
      <c r="F425" s="85" t="b">
        <v>0</v>
      </c>
      <c r="G425" s="85" t="b">
        <v>0</v>
      </c>
    </row>
    <row r="426" spans="1:7" ht="15">
      <c r="A426" s="85" t="s">
        <v>1746</v>
      </c>
      <c r="B426" s="85">
        <v>3</v>
      </c>
      <c r="C426" s="118">
        <v>0.008902664160353091</v>
      </c>
      <c r="D426" s="85" t="s">
        <v>1204</v>
      </c>
      <c r="E426" s="85" t="b">
        <v>1</v>
      </c>
      <c r="F426" s="85" t="b">
        <v>0</v>
      </c>
      <c r="G426" s="85" t="b">
        <v>0</v>
      </c>
    </row>
    <row r="427" spans="1:7" ht="15">
      <c r="A427" s="85" t="s">
        <v>1300</v>
      </c>
      <c r="B427" s="85">
        <v>3</v>
      </c>
      <c r="C427" s="118">
        <v>0.013162936556861508</v>
      </c>
      <c r="D427" s="85" t="s">
        <v>1204</v>
      </c>
      <c r="E427" s="85" t="b">
        <v>0</v>
      </c>
      <c r="F427" s="85" t="b">
        <v>0</v>
      </c>
      <c r="G427" s="85" t="b">
        <v>0</v>
      </c>
    </row>
    <row r="428" spans="1:7" ht="15">
      <c r="A428" s="85" t="s">
        <v>1806</v>
      </c>
      <c r="B428" s="85">
        <v>2</v>
      </c>
      <c r="C428" s="118">
        <v>0.008775291037907671</v>
      </c>
      <c r="D428" s="85" t="s">
        <v>1204</v>
      </c>
      <c r="E428" s="85" t="b">
        <v>0</v>
      </c>
      <c r="F428" s="85" t="b">
        <v>0</v>
      </c>
      <c r="G428" s="85" t="b">
        <v>0</v>
      </c>
    </row>
    <row r="429" spans="1:7" ht="15">
      <c r="A429" s="85" t="s">
        <v>1843</v>
      </c>
      <c r="B429" s="85">
        <v>2</v>
      </c>
      <c r="C429" s="118">
        <v>0.008775291037907671</v>
      </c>
      <c r="D429" s="85" t="s">
        <v>1204</v>
      </c>
      <c r="E429" s="85" t="b">
        <v>0</v>
      </c>
      <c r="F429" s="85" t="b">
        <v>0</v>
      </c>
      <c r="G429" s="85" t="b">
        <v>0</v>
      </c>
    </row>
    <row r="430" spans="1:7" ht="15">
      <c r="A430" s="85" t="s">
        <v>1844</v>
      </c>
      <c r="B430" s="85">
        <v>2</v>
      </c>
      <c r="C430" s="118">
        <v>0.008775291037907671</v>
      </c>
      <c r="D430" s="85" t="s">
        <v>1204</v>
      </c>
      <c r="E430" s="85" t="b">
        <v>0</v>
      </c>
      <c r="F430" s="85" t="b">
        <v>0</v>
      </c>
      <c r="G430" s="85" t="b">
        <v>0</v>
      </c>
    </row>
    <row r="431" spans="1:7" ht="15">
      <c r="A431" s="85" t="s">
        <v>1846</v>
      </c>
      <c r="B431" s="85">
        <v>2</v>
      </c>
      <c r="C431" s="118">
        <v>0.008775291037907671</v>
      </c>
      <c r="D431" s="85" t="s">
        <v>1204</v>
      </c>
      <c r="E431" s="85" t="b">
        <v>0</v>
      </c>
      <c r="F431" s="85" t="b">
        <v>0</v>
      </c>
      <c r="G431" s="85" t="b">
        <v>0</v>
      </c>
    </row>
    <row r="432" spans="1:7" ht="15">
      <c r="A432" s="85" t="s">
        <v>1847</v>
      </c>
      <c r="B432" s="85">
        <v>2</v>
      </c>
      <c r="C432" s="118">
        <v>0.008775291037907671</v>
      </c>
      <c r="D432" s="85" t="s">
        <v>1204</v>
      </c>
      <c r="E432" s="85" t="b">
        <v>0</v>
      </c>
      <c r="F432" s="85" t="b">
        <v>0</v>
      </c>
      <c r="G432" s="85" t="b">
        <v>0</v>
      </c>
    </row>
    <row r="433" spans="1:7" ht="15">
      <c r="A433" s="85" t="s">
        <v>1702</v>
      </c>
      <c r="B433" s="85">
        <v>2</v>
      </c>
      <c r="C433" s="118">
        <v>0.008775291037907671</v>
      </c>
      <c r="D433" s="85" t="s">
        <v>1204</v>
      </c>
      <c r="E433" s="85" t="b">
        <v>1</v>
      </c>
      <c r="F433" s="85" t="b">
        <v>0</v>
      </c>
      <c r="G433" s="85" t="b">
        <v>0</v>
      </c>
    </row>
    <row r="434" spans="1:7" ht="15">
      <c r="A434" s="85" t="s">
        <v>1848</v>
      </c>
      <c r="B434" s="85">
        <v>2</v>
      </c>
      <c r="C434" s="118">
        <v>0.008775291037907671</v>
      </c>
      <c r="D434" s="85" t="s">
        <v>1204</v>
      </c>
      <c r="E434" s="85" t="b">
        <v>0</v>
      </c>
      <c r="F434" s="85" t="b">
        <v>0</v>
      </c>
      <c r="G434" s="85" t="b">
        <v>0</v>
      </c>
    </row>
    <row r="435" spans="1:7" ht="15">
      <c r="A435" s="85" t="s">
        <v>1849</v>
      </c>
      <c r="B435" s="85">
        <v>2</v>
      </c>
      <c r="C435" s="118">
        <v>0.008775291037907671</v>
      </c>
      <c r="D435" s="85" t="s">
        <v>1204</v>
      </c>
      <c r="E435" s="85" t="b">
        <v>0</v>
      </c>
      <c r="F435" s="85" t="b">
        <v>0</v>
      </c>
      <c r="G435" s="85" t="b">
        <v>0</v>
      </c>
    </row>
    <row r="436" spans="1:7" ht="15">
      <c r="A436" s="85" t="s">
        <v>1850</v>
      </c>
      <c r="B436" s="85">
        <v>2</v>
      </c>
      <c r="C436" s="118">
        <v>0.008775291037907671</v>
      </c>
      <c r="D436" s="85" t="s">
        <v>1204</v>
      </c>
      <c r="E436" s="85" t="b">
        <v>0</v>
      </c>
      <c r="F436" s="85" t="b">
        <v>0</v>
      </c>
      <c r="G436" s="85" t="b">
        <v>0</v>
      </c>
    </row>
    <row r="437" spans="1:7" ht="15">
      <c r="A437" s="85" t="s">
        <v>1851</v>
      </c>
      <c r="B437" s="85">
        <v>2</v>
      </c>
      <c r="C437" s="118">
        <v>0.008775291037907671</v>
      </c>
      <c r="D437" s="85" t="s">
        <v>1204</v>
      </c>
      <c r="E437" s="85" t="b">
        <v>0</v>
      </c>
      <c r="F437" s="85" t="b">
        <v>0</v>
      </c>
      <c r="G437" s="85" t="b">
        <v>0</v>
      </c>
    </row>
    <row r="438" spans="1:7" ht="15">
      <c r="A438" s="85" t="s">
        <v>1852</v>
      </c>
      <c r="B438" s="85">
        <v>2</v>
      </c>
      <c r="C438" s="118">
        <v>0.008775291037907671</v>
      </c>
      <c r="D438" s="85" t="s">
        <v>1204</v>
      </c>
      <c r="E438" s="85" t="b">
        <v>0</v>
      </c>
      <c r="F438" s="85" t="b">
        <v>0</v>
      </c>
      <c r="G438" s="85" t="b">
        <v>0</v>
      </c>
    </row>
    <row r="439" spans="1:7" ht="15">
      <c r="A439" s="85" t="s">
        <v>1853</v>
      </c>
      <c r="B439" s="85">
        <v>2</v>
      </c>
      <c r="C439" s="118">
        <v>0.008775291037907671</v>
      </c>
      <c r="D439" s="85" t="s">
        <v>1204</v>
      </c>
      <c r="E439" s="85" t="b">
        <v>0</v>
      </c>
      <c r="F439" s="85" t="b">
        <v>0</v>
      </c>
      <c r="G439" s="85" t="b">
        <v>0</v>
      </c>
    </row>
    <row r="440" spans="1:7" ht="15">
      <c r="A440" s="85" t="s">
        <v>1821</v>
      </c>
      <c r="B440" s="85">
        <v>2</v>
      </c>
      <c r="C440" s="118">
        <v>0.008775291037907671</v>
      </c>
      <c r="D440" s="85" t="s">
        <v>1204</v>
      </c>
      <c r="E440" s="85" t="b">
        <v>0</v>
      </c>
      <c r="F440" s="85" t="b">
        <v>0</v>
      </c>
      <c r="G440" s="85" t="b">
        <v>0</v>
      </c>
    </row>
    <row r="441" spans="1:7" ht="15">
      <c r="A441" s="85" t="s">
        <v>1822</v>
      </c>
      <c r="B441" s="85">
        <v>2</v>
      </c>
      <c r="C441" s="118">
        <v>0.008775291037907671</v>
      </c>
      <c r="D441" s="85" t="s">
        <v>1204</v>
      </c>
      <c r="E441" s="85" t="b">
        <v>0</v>
      </c>
      <c r="F441" s="85" t="b">
        <v>0</v>
      </c>
      <c r="G441" s="85" t="b">
        <v>0</v>
      </c>
    </row>
    <row r="442" spans="1:7" ht="15">
      <c r="A442" s="85" t="s">
        <v>1823</v>
      </c>
      <c r="B442" s="85">
        <v>2</v>
      </c>
      <c r="C442" s="118">
        <v>0.008775291037907671</v>
      </c>
      <c r="D442" s="85" t="s">
        <v>1204</v>
      </c>
      <c r="E442" s="85" t="b">
        <v>0</v>
      </c>
      <c r="F442" s="85" t="b">
        <v>0</v>
      </c>
      <c r="G442" s="85" t="b">
        <v>0</v>
      </c>
    </row>
    <row r="443" spans="1:7" ht="15">
      <c r="A443" s="85" t="s">
        <v>1824</v>
      </c>
      <c r="B443" s="85">
        <v>2</v>
      </c>
      <c r="C443" s="118">
        <v>0.008775291037907671</v>
      </c>
      <c r="D443" s="85" t="s">
        <v>1204</v>
      </c>
      <c r="E443" s="85" t="b">
        <v>0</v>
      </c>
      <c r="F443" s="85" t="b">
        <v>0</v>
      </c>
      <c r="G443" s="85" t="b">
        <v>0</v>
      </c>
    </row>
    <row r="444" spans="1:7" ht="15">
      <c r="A444" s="85" t="s">
        <v>1825</v>
      </c>
      <c r="B444" s="85">
        <v>2</v>
      </c>
      <c r="C444" s="118">
        <v>0.008775291037907671</v>
      </c>
      <c r="D444" s="85" t="s">
        <v>1204</v>
      </c>
      <c r="E444" s="85" t="b">
        <v>0</v>
      </c>
      <c r="F444" s="85" t="b">
        <v>0</v>
      </c>
      <c r="G444" s="85" t="b">
        <v>0</v>
      </c>
    </row>
    <row r="445" spans="1:7" ht="15">
      <c r="A445" s="85" t="s">
        <v>1826</v>
      </c>
      <c r="B445" s="85">
        <v>2</v>
      </c>
      <c r="C445" s="118">
        <v>0.008775291037907671</v>
      </c>
      <c r="D445" s="85" t="s">
        <v>1204</v>
      </c>
      <c r="E445" s="85" t="b">
        <v>0</v>
      </c>
      <c r="F445" s="85" t="b">
        <v>0</v>
      </c>
      <c r="G445" s="85" t="b">
        <v>0</v>
      </c>
    </row>
    <row r="446" spans="1:7" ht="15">
      <c r="A446" s="85" t="s">
        <v>1707</v>
      </c>
      <c r="B446" s="85">
        <v>2</v>
      </c>
      <c r="C446" s="118">
        <v>0.008775291037907671</v>
      </c>
      <c r="D446" s="85" t="s">
        <v>1204</v>
      </c>
      <c r="E446" s="85" t="b">
        <v>0</v>
      </c>
      <c r="F446" s="85" t="b">
        <v>0</v>
      </c>
      <c r="G446" s="85" t="b">
        <v>0</v>
      </c>
    </row>
    <row r="447" spans="1:7" ht="15">
      <c r="A447" s="85" t="s">
        <v>1704</v>
      </c>
      <c r="B447" s="85">
        <v>2</v>
      </c>
      <c r="C447" s="118">
        <v>0.008775291037907671</v>
      </c>
      <c r="D447" s="85" t="s">
        <v>1204</v>
      </c>
      <c r="E447" s="85" t="b">
        <v>0</v>
      </c>
      <c r="F447" s="85" t="b">
        <v>0</v>
      </c>
      <c r="G447" s="85" t="b">
        <v>0</v>
      </c>
    </row>
    <row r="448" spans="1:7" ht="15">
      <c r="A448" s="85" t="s">
        <v>1333</v>
      </c>
      <c r="B448" s="85">
        <v>4</v>
      </c>
      <c r="C448" s="118">
        <v>0</v>
      </c>
      <c r="D448" s="85" t="s">
        <v>1205</v>
      </c>
      <c r="E448" s="85" t="b">
        <v>0</v>
      </c>
      <c r="F448" s="85" t="b">
        <v>0</v>
      </c>
      <c r="G448" s="85" t="b">
        <v>0</v>
      </c>
    </row>
    <row r="449" spans="1:7" ht="15">
      <c r="A449" s="85" t="s">
        <v>1377</v>
      </c>
      <c r="B449" s="85">
        <v>2</v>
      </c>
      <c r="C449" s="118">
        <v>0.020408813265354656</v>
      </c>
      <c r="D449" s="85" t="s">
        <v>1205</v>
      </c>
      <c r="E449" s="85" t="b">
        <v>0</v>
      </c>
      <c r="F449" s="85" t="b">
        <v>0</v>
      </c>
      <c r="G449" s="85" t="b">
        <v>0</v>
      </c>
    </row>
    <row r="450" spans="1:7" ht="15">
      <c r="A450" s="85" t="s">
        <v>1378</v>
      </c>
      <c r="B450" s="85">
        <v>2</v>
      </c>
      <c r="C450" s="118">
        <v>0.020408813265354656</v>
      </c>
      <c r="D450" s="85" t="s">
        <v>1205</v>
      </c>
      <c r="E450" s="85" t="b">
        <v>0</v>
      </c>
      <c r="F450" s="85" t="b">
        <v>0</v>
      </c>
      <c r="G450" s="85" t="b">
        <v>0</v>
      </c>
    </row>
    <row r="451" spans="1:7" ht="15">
      <c r="A451" s="85" t="s">
        <v>1302</v>
      </c>
      <c r="B451" s="85">
        <v>3</v>
      </c>
      <c r="C451" s="118">
        <v>0</v>
      </c>
      <c r="D451" s="85" t="s">
        <v>1206</v>
      </c>
      <c r="E451" s="85" t="b">
        <v>0</v>
      </c>
      <c r="F451" s="85" t="b">
        <v>0</v>
      </c>
      <c r="G451" s="85" t="b">
        <v>0</v>
      </c>
    </row>
    <row r="452" spans="1:7" ht="15">
      <c r="A452" s="85" t="s">
        <v>1271</v>
      </c>
      <c r="B452" s="85">
        <v>3</v>
      </c>
      <c r="C452" s="118">
        <v>0.008385298050270535</v>
      </c>
      <c r="D452" s="85" t="s">
        <v>1206</v>
      </c>
      <c r="E452" s="85" t="b">
        <v>0</v>
      </c>
      <c r="F452" s="85" t="b">
        <v>0</v>
      </c>
      <c r="G452" s="85" t="b">
        <v>0</v>
      </c>
    </row>
    <row r="453" spans="1:7" ht="15">
      <c r="A453" s="85" t="s">
        <v>1333</v>
      </c>
      <c r="B453" s="85">
        <v>2</v>
      </c>
      <c r="C453" s="118">
        <v>0.005590198700180357</v>
      </c>
      <c r="D453" s="85" t="s">
        <v>1206</v>
      </c>
      <c r="E453" s="85" t="b">
        <v>0</v>
      </c>
      <c r="F453" s="85" t="b">
        <v>0</v>
      </c>
      <c r="G453" s="85" t="b">
        <v>0</v>
      </c>
    </row>
    <row r="454" spans="1:7" ht="15">
      <c r="A454" s="85" t="s">
        <v>1380</v>
      </c>
      <c r="B454" s="85">
        <v>2</v>
      </c>
      <c r="C454" s="118">
        <v>0.015146706499036901</v>
      </c>
      <c r="D454" s="85" t="s">
        <v>1206</v>
      </c>
      <c r="E454" s="85" t="b">
        <v>0</v>
      </c>
      <c r="F454" s="85" t="b">
        <v>0</v>
      </c>
      <c r="G454" s="85" t="b">
        <v>0</v>
      </c>
    </row>
    <row r="455" spans="1:7" ht="15">
      <c r="A455" s="85" t="s">
        <v>1381</v>
      </c>
      <c r="B455" s="85">
        <v>2</v>
      </c>
      <c r="C455" s="118">
        <v>0.015146706499036901</v>
      </c>
      <c r="D455" s="85" t="s">
        <v>1206</v>
      </c>
      <c r="E455" s="85" t="b">
        <v>0</v>
      </c>
      <c r="F455" s="85" t="b">
        <v>0</v>
      </c>
      <c r="G455" s="85" t="b">
        <v>0</v>
      </c>
    </row>
    <row r="456" spans="1:7" ht="15">
      <c r="A456" s="85" t="s">
        <v>1382</v>
      </c>
      <c r="B456" s="85">
        <v>2</v>
      </c>
      <c r="C456" s="118">
        <v>0.005590198700180357</v>
      </c>
      <c r="D456" s="85" t="s">
        <v>1206</v>
      </c>
      <c r="E456" s="85" t="b">
        <v>0</v>
      </c>
      <c r="F456" s="85" t="b">
        <v>0</v>
      </c>
      <c r="G456" s="85" t="b">
        <v>0</v>
      </c>
    </row>
    <row r="457" spans="1:7" ht="15">
      <c r="A457" s="85" t="s">
        <v>1383</v>
      </c>
      <c r="B457" s="85">
        <v>2</v>
      </c>
      <c r="C457" s="118">
        <v>0.005590198700180357</v>
      </c>
      <c r="D457" s="85" t="s">
        <v>1206</v>
      </c>
      <c r="E457" s="85" t="b">
        <v>0</v>
      </c>
      <c r="F457" s="85" t="b">
        <v>0</v>
      </c>
      <c r="G457" s="85" t="b">
        <v>0</v>
      </c>
    </row>
    <row r="458" spans="1:7" ht="15">
      <c r="A458" s="85" t="s">
        <v>1384</v>
      </c>
      <c r="B458" s="85">
        <v>2</v>
      </c>
      <c r="C458" s="118">
        <v>0.005590198700180357</v>
      </c>
      <c r="D458" s="85" t="s">
        <v>1206</v>
      </c>
      <c r="E458" s="85" t="b">
        <v>0</v>
      </c>
      <c r="F458" s="85" t="b">
        <v>0</v>
      </c>
      <c r="G458" s="85" t="b">
        <v>0</v>
      </c>
    </row>
    <row r="459" spans="1:7" ht="15">
      <c r="A459" s="85" t="s">
        <v>1385</v>
      </c>
      <c r="B459" s="85">
        <v>2</v>
      </c>
      <c r="C459" s="118">
        <v>0.005590198700180357</v>
      </c>
      <c r="D459" s="85" t="s">
        <v>1206</v>
      </c>
      <c r="E459" s="85" t="b">
        <v>0</v>
      </c>
      <c r="F459" s="85" t="b">
        <v>0</v>
      </c>
      <c r="G459" s="85" t="b">
        <v>0</v>
      </c>
    </row>
    <row r="460" spans="1:7" ht="15">
      <c r="A460" s="85" t="s">
        <v>1386</v>
      </c>
      <c r="B460" s="85">
        <v>2</v>
      </c>
      <c r="C460" s="118">
        <v>0.005590198700180357</v>
      </c>
      <c r="D460" s="85" t="s">
        <v>1206</v>
      </c>
      <c r="E460" s="85" t="b">
        <v>0</v>
      </c>
      <c r="F460" s="85" t="b">
        <v>0</v>
      </c>
      <c r="G460" s="85" t="b">
        <v>0</v>
      </c>
    </row>
    <row r="461" spans="1:7" ht="15">
      <c r="A461" s="85" t="s">
        <v>1807</v>
      </c>
      <c r="B461" s="85">
        <v>2</v>
      </c>
      <c r="C461" s="118">
        <v>0.005590198700180357</v>
      </c>
      <c r="D461" s="85" t="s">
        <v>1206</v>
      </c>
      <c r="E461" s="85" t="b">
        <v>0</v>
      </c>
      <c r="F461" s="85" t="b">
        <v>0</v>
      </c>
      <c r="G461" s="85" t="b">
        <v>0</v>
      </c>
    </row>
    <row r="462" spans="1:7" ht="15">
      <c r="A462" s="85" t="s">
        <v>1808</v>
      </c>
      <c r="B462" s="85">
        <v>2</v>
      </c>
      <c r="C462" s="118">
        <v>0.005590198700180357</v>
      </c>
      <c r="D462" s="85" t="s">
        <v>1206</v>
      </c>
      <c r="E462" s="85" t="b">
        <v>0</v>
      </c>
      <c r="F462" s="85" t="b">
        <v>0</v>
      </c>
      <c r="G462" s="85" t="b">
        <v>0</v>
      </c>
    </row>
    <row r="463" spans="1:7" ht="15">
      <c r="A463" s="85" t="s">
        <v>1809</v>
      </c>
      <c r="B463" s="85">
        <v>2</v>
      </c>
      <c r="C463" s="118">
        <v>0.005590198700180357</v>
      </c>
      <c r="D463" s="85" t="s">
        <v>1206</v>
      </c>
      <c r="E463" s="85" t="b">
        <v>0</v>
      </c>
      <c r="F463" s="85" t="b">
        <v>0</v>
      </c>
      <c r="G463" s="85" t="b">
        <v>0</v>
      </c>
    </row>
    <row r="464" spans="1:7" ht="15">
      <c r="A464" s="85" t="s">
        <v>1810</v>
      </c>
      <c r="B464" s="85">
        <v>2</v>
      </c>
      <c r="C464" s="118">
        <v>0.005590198700180357</v>
      </c>
      <c r="D464" s="85" t="s">
        <v>1206</v>
      </c>
      <c r="E464" s="85" t="b">
        <v>0</v>
      </c>
      <c r="F464" s="85" t="b">
        <v>0</v>
      </c>
      <c r="G464" s="85" t="b">
        <v>0</v>
      </c>
    </row>
    <row r="465" spans="1:7" ht="15">
      <c r="A465" s="85" t="s">
        <v>1811</v>
      </c>
      <c r="B465" s="85">
        <v>2</v>
      </c>
      <c r="C465" s="118">
        <v>0.005590198700180357</v>
      </c>
      <c r="D465" s="85" t="s">
        <v>1206</v>
      </c>
      <c r="E465" s="85" t="b">
        <v>0</v>
      </c>
      <c r="F465" s="85" t="b">
        <v>0</v>
      </c>
      <c r="G465" s="85" t="b">
        <v>0</v>
      </c>
    </row>
    <row r="466" spans="1:7" ht="15">
      <c r="A466" s="85" t="s">
        <v>1812</v>
      </c>
      <c r="B466" s="85">
        <v>2</v>
      </c>
      <c r="C466" s="118">
        <v>0.005590198700180357</v>
      </c>
      <c r="D466" s="85" t="s">
        <v>1206</v>
      </c>
      <c r="E466" s="85" t="b">
        <v>0</v>
      </c>
      <c r="F466" s="85" t="b">
        <v>0</v>
      </c>
      <c r="G466" s="85" t="b">
        <v>0</v>
      </c>
    </row>
    <row r="467" spans="1:7" ht="15">
      <c r="A467" s="85" t="s">
        <v>1695</v>
      </c>
      <c r="B467" s="85">
        <v>2</v>
      </c>
      <c r="C467" s="118">
        <v>0.005590198700180357</v>
      </c>
      <c r="D467" s="85" t="s">
        <v>1206</v>
      </c>
      <c r="E467" s="85" t="b">
        <v>0</v>
      </c>
      <c r="F467" s="85" t="b">
        <v>0</v>
      </c>
      <c r="G467" s="85" t="b">
        <v>0</v>
      </c>
    </row>
    <row r="468" spans="1:7" ht="15">
      <c r="A468" s="85" t="s">
        <v>1813</v>
      </c>
      <c r="B468" s="85">
        <v>2</v>
      </c>
      <c r="C468" s="118">
        <v>0.005590198700180357</v>
      </c>
      <c r="D468" s="85" t="s">
        <v>1206</v>
      </c>
      <c r="E468" s="85" t="b">
        <v>0</v>
      </c>
      <c r="F468" s="85" t="b">
        <v>0</v>
      </c>
      <c r="G468" s="85" t="b">
        <v>0</v>
      </c>
    </row>
    <row r="469" spans="1:7" ht="15">
      <c r="A469" s="85" t="s">
        <v>1388</v>
      </c>
      <c r="B469" s="85">
        <v>3</v>
      </c>
      <c r="C469" s="118">
        <v>0</v>
      </c>
      <c r="D469" s="85" t="s">
        <v>1207</v>
      </c>
      <c r="E469" s="85" t="b">
        <v>0</v>
      </c>
      <c r="F469" s="85" t="b">
        <v>0</v>
      </c>
      <c r="G469" s="85" t="b">
        <v>0</v>
      </c>
    </row>
    <row r="470" spans="1:7" ht="15">
      <c r="A470" s="85" t="s">
        <v>1389</v>
      </c>
      <c r="B470" s="85">
        <v>3</v>
      </c>
      <c r="C470" s="118">
        <v>0</v>
      </c>
      <c r="D470" s="85" t="s">
        <v>1207</v>
      </c>
      <c r="E470" s="85" t="b">
        <v>0</v>
      </c>
      <c r="F470" s="85" t="b">
        <v>0</v>
      </c>
      <c r="G470" s="85" t="b">
        <v>0</v>
      </c>
    </row>
    <row r="471" spans="1:7" ht="15">
      <c r="A471" s="85" t="s">
        <v>1390</v>
      </c>
      <c r="B471" s="85">
        <v>3</v>
      </c>
      <c r="C471" s="118">
        <v>0</v>
      </c>
      <c r="D471" s="85" t="s">
        <v>1207</v>
      </c>
      <c r="E471" s="85" t="b">
        <v>0</v>
      </c>
      <c r="F471" s="85" t="b">
        <v>0</v>
      </c>
      <c r="G471" s="85" t="b">
        <v>0</v>
      </c>
    </row>
    <row r="472" spans="1:7" ht="15">
      <c r="A472" s="85" t="s">
        <v>1391</v>
      </c>
      <c r="B472" s="85">
        <v>3</v>
      </c>
      <c r="C472" s="118">
        <v>0</v>
      </c>
      <c r="D472" s="85" t="s">
        <v>1207</v>
      </c>
      <c r="E472" s="85" t="b">
        <v>0</v>
      </c>
      <c r="F472" s="85" t="b">
        <v>0</v>
      </c>
      <c r="G472" s="85" t="b">
        <v>0</v>
      </c>
    </row>
    <row r="473" spans="1:7" ht="15">
      <c r="A473" s="85" t="s">
        <v>1392</v>
      </c>
      <c r="B473" s="85">
        <v>3</v>
      </c>
      <c r="C473" s="118">
        <v>0</v>
      </c>
      <c r="D473" s="85" t="s">
        <v>1207</v>
      </c>
      <c r="E473" s="85" t="b">
        <v>0</v>
      </c>
      <c r="F473" s="85" t="b">
        <v>0</v>
      </c>
      <c r="G473" s="85" t="b">
        <v>0</v>
      </c>
    </row>
    <row r="474" spans="1:7" ht="15">
      <c r="A474" s="85" t="s">
        <v>1393</v>
      </c>
      <c r="B474" s="85">
        <v>3</v>
      </c>
      <c r="C474" s="118">
        <v>0</v>
      </c>
      <c r="D474" s="85" t="s">
        <v>1207</v>
      </c>
      <c r="E474" s="85" t="b">
        <v>0</v>
      </c>
      <c r="F474" s="85" t="b">
        <v>0</v>
      </c>
      <c r="G474" s="85" t="b">
        <v>0</v>
      </c>
    </row>
    <row r="475" spans="1:7" ht="15">
      <c r="A475" s="85" t="s">
        <v>1394</v>
      </c>
      <c r="B475" s="85">
        <v>3</v>
      </c>
      <c r="C475" s="118">
        <v>0</v>
      </c>
      <c r="D475" s="85" t="s">
        <v>1207</v>
      </c>
      <c r="E475" s="85" t="b">
        <v>0</v>
      </c>
      <c r="F475" s="85" t="b">
        <v>0</v>
      </c>
      <c r="G475" s="85" t="b">
        <v>0</v>
      </c>
    </row>
    <row r="476" spans="1:7" ht="15">
      <c r="A476" s="85" t="s">
        <v>1395</v>
      </c>
      <c r="B476" s="85">
        <v>3</v>
      </c>
      <c r="C476" s="118">
        <v>0</v>
      </c>
      <c r="D476" s="85" t="s">
        <v>1207</v>
      </c>
      <c r="E476" s="85" t="b">
        <v>0</v>
      </c>
      <c r="F476" s="85" t="b">
        <v>0</v>
      </c>
      <c r="G476" s="85" t="b">
        <v>0</v>
      </c>
    </row>
    <row r="477" spans="1:7" ht="15">
      <c r="A477" s="85" t="s">
        <v>1396</v>
      </c>
      <c r="B477" s="85">
        <v>3</v>
      </c>
      <c r="C477" s="118">
        <v>0</v>
      </c>
      <c r="D477" s="85" t="s">
        <v>1207</v>
      </c>
      <c r="E477" s="85" t="b">
        <v>1</v>
      </c>
      <c r="F477" s="85" t="b">
        <v>0</v>
      </c>
      <c r="G477" s="85" t="b">
        <v>0</v>
      </c>
    </row>
    <row r="478" spans="1:7" ht="15">
      <c r="A478" s="85" t="s">
        <v>1397</v>
      </c>
      <c r="B478" s="85">
        <v>3</v>
      </c>
      <c r="C478" s="118">
        <v>0</v>
      </c>
      <c r="D478" s="85" t="s">
        <v>1207</v>
      </c>
      <c r="E478" s="85" t="b">
        <v>0</v>
      </c>
      <c r="F478" s="85" t="b">
        <v>0</v>
      </c>
      <c r="G478" s="85" t="b">
        <v>0</v>
      </c>
    </row>
    <row r="479" spans="1:7" ht="15">
      <c r="A479" s="85" t="s">
        <v>1706</v>
      </c>
      <c r="B479" s="85">
        <v>3</v>
      </c>
      <c r="C479" s="118">
        <v>0</v>
      </c>
      <c r="D479" s="85" t="s">
        <v>1207</v>
      </c>
      <c r="E479" s="85" t="b">
        <v>0</v>
      </c>
      <c r="F479" s="85" t="b">
        <v>0</v>
      </c>
      <c r="G479" s="85" t="b">
        <v>0</v>
      </c>
    </row>
    <row r="480" spans="1:7" ht="15">
      <c r="A480" s="85" t="s">
        <v>1733</v>
      </c>
      <c r="B480" s="85">
        <v>3</v>
      </c>
      <c r="C480" s="118">
        <v>0</v>
      </c>
      <c r="D480" s="85" t="s">
        <v>1207</v>
      </c>
      <c r="E480" s="85" t="b">
        <v>0</v>
      </c>
      <c r="F480" s="85" t="b">
        <v>0</v>
      </c>
      <c r="G480" s="85" t="b">
        <v>0</v>
      </c>
    </row>
    <row r="481" spans="1:7" ht="15">
      <c r="A481" s="85" t="s">
        <v>1734</v>
      </c>
      <c r="B481" s="85">
        <v>3</v>
      </c>
      <c r="C481" s="118">
        <v>0</v>
      </c>
      <c r="D481" s="85" t="s">
        <v>1207</v>
      </c>
      <c r="E481" s="85" t="b">
        <v>1</v>
      </c>
      <c r="F481" s="85" t="b">
        <v>0</v>
      </c>
      <c r="G481" s="85" t="b">
        <v>0</v>
      </c>
    </row>
    <row r="482" spans="1:7" ht="15">
      <c r="A482" s="85" t="s">
        <v>1735</v>
      </c>
      <c r="B482" s="85">
        <v>3</v>
      </c>
      <c r="C482" s="118">
        <v>0</v>
      </c>
      <c r="D482" s="85" t="s">
        <v>1207</v>
      </c>
      <c r="E482" s="85" t="b">
        <v>0</v>
      </c>
      <c r="F482" s="85" t="b">
        <v>0</v>
      </c>
      <c r="G482" s="85" t="b">
        <v>0</v>
      </c>
    </row>
    <row r="483" spans="1:7" ht="15">
      <c r="A483" s="85" t="s">
        <v>1736</v>
      </c>
      <c r="B483" s="85">
        <v>3</v>
      </c>
      <c r="C483" s="118">
        <v>0</v>
      </c>
      <c r="D483" s="85" t="s">
        <v>1207</v>
      </c>
      <c r="E483" s="85" t="b">
        <v>0</v>
      </c>
      <c r="F483" s="85" t="b">
        <v>0</v>
      </c>
      <c r="G483" s="85" t="b">
        <v>0</v>
      </c>
    </row>
    <row r="484" spans="1:7" ht="15">
      <c r="A484" s="85" t="s">
        <v>1737</v>
      </c>
      <c r="B484" s="85">
        <v>3</v>
      </c>
      <c r="C484" s="118">
        <v>0</v>
      </c>
      <c r="D484" s="85" t="s">
        <v>1207</v>
      </c>
      <c r="E484" s="85" t="b">
        <v>0</v>
      </c>
      <c r="F484" s="85" t="b">
        <v>1</v>
      </c>
      <c r="G484" s="85" t="b">
        <v>0</v>
      </c>
    </row>
    <row r="485" spans="1:7" ht="15">
      <c r="A485" s="85" t="s">
        <v>1738</v>
      </c>
      <c r="B485" s="85">
        <v>3</v>
      </c>
      <c r="C485" s="118">
        <v>0</v>
      </c>
      <c r="D485" s="85" t="s">
        <v>1207</v>
      </c>
      <c r="E485" s="85" t="b">
        <v>0</v>
      </c>
      <c r="F485" s="85" t="b">
        <v>0</v>
      </c>
      <c r="G485" s="85" t="b">
        <v>0</v>
      </c>
    </row>
    <row r="486" spans="1:7" ht="15">
      <c r="A486" s="85" t="s">
        <v>1739</v>
      </c>
      <c r="B486" s="85">
        <v>3</v>
      </c>
      <c r="C486" s="118">
        <v>0</v>
      </c>
      <c r="D486" s="85" t="s">
        <v>1207</v>
      </c>
      <c r="E486" s="85" t="b">
        <v>0</v>
      </c>
      <c r="F486" s="85" t="b">
        <v>0</v>
      </c>
      <c r="G486" s="85" t="b">
        <v>0</v>
      </c>
    </row>
    <row r="487" spans="1:7" ht="15">
      <c r="A487" s="85" t="s">
        <v>1740</v>
      </c>
      <c r="B487" s="85">
        <v>3</v>
      </c>
      <c r="C487" s="118">
        <v>0</v>
      </c>
      <c r="D487" s="85" t="s">
        <v>1207</v>
      </c>
      <c r="E487" s="85" t="b">
        <v>0</v>
      </c>
      <c r="F487" s="85" t="b">
        <v>0</v>
      </c>
      <c r="G487" s="85" t="b">
        <v>0</v>
      </c>
    </row>
    <row r="488" spans="1:7" ht="15">
      <c r="A488" s="85" t="s">
        <v>1741</v>
      </c>
      <c r="B488" s="85">
        <v>3</v>
      </c>
      <c r="C488" s="118">
        <v>0</v>
      </c>
      <c r="D488" s="85" t="s">
        <v>1207</v>
      </c>
      <c r="E488" s="85" t="b">
        <v>0</v>
      </c>
      <c r="F488" s="85" t="b">
        <v>1</v>
      </c>
      <c r="G488" s="85" t="b">
        <v>0</v>
      </c>
    </row>
    <row r="489" spans="1:7" ht="15">
      <c r="A489" s="85" t="s">
        <v>1742</v>
      </c>
      <c r="B489" s="85">
        <v>3</v>
      </c>
      <c r="C489" s="118">
        <v>0</v>
      </c>
      <c r="D489" s="85" t="s">
        <v>1207</v>
      </c>
      <c r="E489" s="85" t="b">
        <v>0</v>
      </c>
      <c r="F489" s="85" t="b">
        <v>0</v>
      </c>
      <c r="G489" s="85" t="b">
        <v>0</v>
      </c>
    </row>
    <row r="490" spans="1:7" ht="15">
      <c r="A490" s="85" t="s">
        <v>1743</v>
      </c>
      <c r="B490" s="85">
        <v>3</v>
      </c>
      <c r="C490" s="118">
        <v>0</v>
      </c>
      <c r="D490" s="85" t="s">
        <v>1207</v>
      </c>
      <c r="E490" s="85" t="b">
        <v>0</v>
      </c>
      <c r="F490" s="85" t="b">
        <v>0</v>
      </c>
      <c r="G490" s="85" t="b">
        <v>0</v>
      </c>
    </row>
    <row r="491" spans="1:7" ht="15">
      <c r="A491" s="85" t="s">
        <v>1333</v>
      </c>
      <c r="B491" s="85">
        <v>3</v>
      </c>
      <c r="C491" s="118">
        <v>0</v>
      </c>
      <c r="D491" s="85" t="s">
        <v>1207</v>
      </c>
      <c r="E491" s="85" t="b">
        <v>0</v>
      </c>
      <c r="F491" s="85" t="b">
        <v>0</v>
      </c>
      <c r="G491" s="85" t="b">
        <v>0</v>
      </c>
    </row>
    <row r="492" spans="1:7" ht="15">
      <c r="A492" s="85" t="s">
        <v>229</v>
      </c>
      <c r="B492" s="85">
        <v>2</v>
      </c>
      <c r="C492" s="118">
        <v>0.004960317156498063</v>
      </c>
      <c r="D492" s="85" t="s">
        <v>1207</v>
      </c>
      <c r="E492" s="85" t="b">
        <v>0</v>
      </c>
      <c r="F492" s="85" t="b">
        <v>0</v>
      </c>
      <c r="G492" s="85" t="b">
        <v>0</v>
      </c>
    </row>
    <row r="493" spans="1:7" ht="15">
      <c r="A493" s="85" t="s">
        <v>1399</v>
      </c>
      <c r="B493" s="85">
        <v>2</v>
      </c>
      <c r="C493" s="118">
        <v>0</v>
      </c>
      <c r="D493" s="85" t="s">
        <v>1208</v>
      </c>
      <c r="E493" s="85" t="b">
        <v>0</v>
      </c>
      <c r="F493" s="85" t="b">
        <v>0</v>
      </c>
      <c r="G493" s="85" t="b">
        <v>0</v>
      </c>
    </row>
    <row r="494" spans="1:7" ht="15">
      <c r="A494" s="85" t="s">
        <v>1400</v>
      </c>
      <c r="B494" s="85">
        <v>2</v>
      </c>
      <c r="C494" s="118">
        <v>0</v>
      </c>
      <c r="D494" s="85" t="s">
        <v>1208</v>
      </c>
      <c r="E494" s="85" t="b">
        <v>0</v>
      </c>
      <c r="F494" s="85" t="b">
        <v>0</v>
      </c>
      <c r="G494" s="85" t="b">
        <v>0</v>
      </c>
    </row>
    <row r="495" spans="1:7" ht="15">
      <c r="A495" s="85" t="s">
        <v>1401</v>
      </c>
      <c r="B495" s="85">
        <v>2</v>
      </c>
      <c r="C495" s="118">
        <v>0</v>
      </c>
      <c r="D495" s="85" t="s">
        <v>1208</v>
      </c>
      <c r="E495" s="85" t="b">
        <v>0</v>
      </c>
      <c r="F495" s="85" t="b">
        <v>0</v>
      </c>
      <c r="G495" s="85" t="b">
        <v>0</v>
      </c>
    </row>
    <row r="496" spans="1:7" ht="15">
      <c r="A496" s="85" t="s">
        <v>1334</v>
      </c>
      <c r="B496" s="85">
        <v>2</v>
      </c>
      <c r="C496" s="118">
        <v>0</v>
      </c>
      <c r="D496" s="85" t="s">
        <v>1208</v>
      </c>
      <c r="E496" s="85" t="b">
        <v>0</v>
      </c>
      <c r="F496" s="85" t="b">
        <v>0</v>
      </c>
      <c r="G496" s="85" t="b">
        <v>0</v>
      </c>
    </row>
    <row r="497" spans="1:7" ht="15">
      <c r="A497" s="85" t="s">
        <v>1402</v>
      </c>
      <c r="B497" s="85">
        <v>2</v>
      </c>
      <c r="C497" s="118">
        <v>0</v>
      </c>
      <c r="D497" s="85" t="s">
        <v>1208</v>
      </c>
      <c r="E497" s="85" t="b">
        <v>0</v>
      </c>
      <c r="F497" s="85" t="b">
        <v>0</v>
      </c>
      <c r="G497" s="85" t="b">
        <v>0</v>
      </c>
    </row>
    <row r="498" spans="1:7" ht="15">
      <c r="A498" s="85" t="s">
        <v>1403</v>
      </c>
      <c r="B498" s="85">
        <v>2</v>
      </c>
      <c r="C498" s="118">
        <v>0</v>
      </c>
      <c r="D498" s="85" t="s">
        <v>1208</v>
      </c>
      <c r="E498" s="85" t="b">
        <v>0</v>
      </c>
      <c r="F498" s="85" t="b">
        <v>0</v>
      </c>
      <c r="G498" s="85" t="b">
        <v>0</v>
      </c>
    </row>
    <row r="499" spans="1:7" ht="15">
      <c r="A499" s="85" t="s">
        <v>1404</v>
      </c>
      <c r="B499" s="85">
        <v>2</v>
      </c>
      <c r="C499" s="118">
        <v>0</v>
      </c>
      <c r="D499" s="85" t="s">
        <v>1208</v>
      </c>
      <c r="E499" s="85" t="b">
        <v>0</v>
      </c>
      <c r="F499" s="85" t="b">
        <v>0</v>
      </c>
      <c r="G499" s="85" t="b">
        <v>0</v>
      </c>
    </row>
    <row r="500" spans="1:7" ht="15">
      <c r="A500" s="85" t="s">
        <v>1405</v>
      </c>
      <c r="B500" s="85">
        <v>2</v>
      </c>
      <c r="C500" s="118">
        <v>0</v>
      </c>
      <c r="D500" s="85" t="s">
        <v>1208</v>
      </c>
      <c r="E500" s="85" t="b">
        <v>0</v>
      </c>
      <c r="F500" s="85" t="b">
        <v>0</v>
      </c>
      <c r="G500" s="85" t="b">
        <v>0</v>
      </c>
    </row>
    <row r="501" spans="1:7" ht="15">
      <c r="A501" s="85" t="s">
        <v>1316</v>
      </c>
      <c r="B501" s="85">
        <v>2</v>
      </c>
      <c r="C501" s="118">
        <v>0</v>
      </c>
      <c r="D501" s="85" t="s">
        <v>1208</v>
      </c>
      <c r="E501" s="85" t="b">
        <v>0</v>
      </c>
      <c r="F501" s="85" t="b">
        <v>0</v>
      </c>
      <c r="G501" s="85" t="b">
        <v>0</v>
      </c>
    </row>
    <row r="502" spans="1:7" ht="15">
      <c r="A502" s="85" t="s">
        <v>1406</v>
      </c>
      <c r="B502" s="85">
        <v>2</v>
      </c>
      <c r="C502" s="118">
        <v>0</v>
      </c>
      <c r="D502" s="85" t="s">
        <v>1208</v>
      </c>
      <c r="E502" s="85" t="b">
        <v>0</v>
      </c>
      <c r="F502" s="85" t="b">
        <v>0</v>
      </c>
      <c r="G502" s="85" t="b">
        <v>0</v>
      </c>
    </row>
    <row r="503" spans="1:7" ht="15">
      <c r="A503" s="85" t="s">
        <v>1707</v>
      </c>
      <c r="B503" s="85">
        <v>2</v>
      </c>
      <c r="C503" s="118">
        <v>0</v>
      </c>
      <c r="D503" s="85" t="s">
        <v>1208</v>
      </c>
      <c r="E503" s="85" t="b">
        <v>0</v>
      </c>
      <c r="F503" s="85" t="b">
        <v>0</v>
      </c>
      <c r="G503" s="85" t="b">
        <v>0</v>
      </c>
    </row>
    <row r="504" spans="1:7" ht="15">
      <c r="A504" s="85" t="s">
        <v>1408</v>
      </c>
      <c r="B504" s="85">
        <v>4</v>
      </c>
      <c r="C504" s="118">
        <v>0</v>
      </c>
      <c r="D504" s="85" t="s">
        <v>1209</v>
      </c>
      <c r="E504" s="85" t="b">
        <v>0</v>
      </c>
      <c r="F504" s="85" t="b">
        <v>0</v>
      </c>
      <c r="G504" s="85" t="b">
        <v>0</v>
      </c>
    </row>
    <row r="505" spans="1:7" ht="15">
      <c r="A505" s="85" t="s">
        <v>1409</v>
      </c>
      <c r="B505" s="85">
        <v>4</v>
      </c>
      <c r="C505" s="118">
        <v>0</v>
      </c>
      <c r="D505" s="85" t="s">
        <v>1209</v>
      </c>
      <c r="E505" s="85" t="b">
        <v>0</v>
      </c>
      <c r="F505" s="85" t="b">
        <v>0</v>
      </c>
      <c r="G505" s="85" t="b">
        <v>0</v>
      </c>
    </row>
    <row r="506" spans="1:7" ht="15">
      <c r="A506" s="85" t="s">
        <v>1410</v>
      </c>
      <c r="B506" s="85">
        <v>3</v>
      </c>
      <c r="C506" s="118">
        <v>0</v>
      </c>
      <c r="D506" s="85" t="s">
        <v>1209</v>
      </c>
      <c r="E506" s="85" t="b">
        <v>0</v>
      </c>
      <c r="F506" s="85" t="b">
        <v>0</v>
      </c>
      <c r="G506" s="85" t="b">
        <v>0</v>
      </c>
    </row>
    <row r="507" spans="1:7" ht="15">
      <c r="A507" s="85" t="s">
        <v>1411</v>
      </c>
      <c r="B507" s="85">
        <v>2</v>
      </c>
      <c r="C507" s="118">
        <v>0</v>
      </c>
      <c r="D507" s="85" t="s">
        <v>1209</v>
      </c>
      <c r="E507" s="85" t="b">
        <v>0</v>
      </c>
      <c r="F507" s="85" t="b">
        <v>0</v>
      </c>
      <c r="G507" s="85" t="b">
        <v>0</v>
      </c>
    </row>
    <row r="508" spans="1:7" ht="15">
      <c r="A508" s="85" t="s">
        <v>1412</v>
      </c>
      <c r="B508" s="85">
        <v>2</v>
      </c>
      <c r="C508" s="118">
        <v>0</v>
      </c>
      <c r="D508" s="85" t="s">
        <v>1209</v>
      </c>
      <c r="E508" s="85" t="b">
        <v>0</v>
      </c>
      <c r="F508" s="85" t="b">
        <v>0</v>
      </c>
      <c r="G508" s="85" t="b">
        <v>0</v>
      </c>
    </row>
    <row r="509" spans="1:7" ht="15">
      <c r="A509" s="85" t="s">
        <v>1413</v>
      </c>
      <c r="B509" s="85">
        <v>2</v>
      </c>
      <c r="C509" s="118">
        <v>0</v>
      </c>
      <c r="D509" s="85" t="s">
        <v>1209</v>
      </c>
      <c r="E509" s="85" t="b">
        <v>0</v>
      </c>
      <c r="F509" s="85" t="b">
        <v>0</v>
      </c>
      <c r="G509" s="85" t="b">
        <v>0</v>
      </c>
    </row>
    <row r="510" spans="1:7" ht="15">
      <c r="A510" s="85" t="s">
        <v>1414</v>
      </c>
      <c r="B510" s="85">
        <v>2</v>
      </c>
      <c r="C510" s="118">
        <v>0</v>
      </c>
      <c r="D510" s="85" t="s">
        <v>1209</v>
      </c>
      <c r="E510" s="85" t="b">
        <v>0</v>
      </c>
      <c r="F510" s="85" t="b">
        <v>0</v>
      </c>
      <c r="G510" s="85" t="b">
        <v>0</v>
      </c>
    </row>
    <row r="511" spans="1:7" ht="15">
      <c r="A511" s="85" t="s">
        <v>1415</v>
      </c>
      <c r="B511" s="85">
        <v>2</v>
      </c>
      <c r="C511" s="118">
        <v>0</v>
      </c>
      <c r="D511" s="85" t="s">
        <v>1209</v>
      </c>
      <c r="E511" s="85" t="b">
        <v>0</v>
      </c>
      <c r="F511" s="85" t="b">
        <v>0</v>
      </c>
      <c r="G511" s="85" t="b">
        <v>0</v>
      </c>
    </row>
    <row r="512" spans="1:7" ht="15">
      <c r="A512" s="85" t="s">
        <v>1416</v>
      </c>
      <c r="B512" s="85">
        <v>2</v>
      </c>
      <c r="C512" s="118">
        <v>0</v>
      </c>
      <c r="D512" s="85" t="s">
        <v>1209</v>
      </c>
      <c r="E512" s="85" t="b">
        <v>0</v>
      </c>
      <c r="F512" s="85" t="b">
        <v>0</v>
      </c>
      <c r="G512" s="85" t="b">
        <v>0</v>
      </c>
    </row>
    <row r="513" spans="1:7" ht="15">
      <c r="A513" s="85" t="s">
        <v>1417</v>
      </c>
      <c r="B513" s="85">
        <v>2</v>
      </c>
      <c r="C513" s="118">
        <v>0</v>
      </c>
      <c r="D513" s="85" t="s">
        <v>1209</v>
      </c>
      <c r="E513" s="85" t="b">
        <v>0</v>
      </c>
      <c r="F513" s="85" t="b">
        <v>0</v>
      </c>
      <c r="G513" s="85" t="b">
        <v>0</v>
      </c>
    </row>
    <row r="514" spans="1:7" ht="15">
      <c r="A514" s="85" t="s">
        <v>1758</v>
      </c>
      <c r="B514" s="85">
        <v>2</v>
      </c>
      <c r="C514" s="118">
        <v>0</v>
      </c>
      <c r="D514" s="85" t="s">
        <v>1209</v>
      </c>
      <c r="E514" s="85" t="b">
        <v>0</v>
      </c>
      <c r="F514" s="85" t="b">
        <v>0</v>
      </c>
      <c r="G514" s="85" t="b">
        <v>0</v>
      </c>
    </row>
    <row r="515" spans="1:7" ht="15">
      <c r="A515" s="85" t="s">
        <v>1759</v>
      </c>
      <c r="B515" s="85">
        <v>2</v>
      </c>
      <c r="C515" s="118">
        <v>0</v>
      </c>
      <c r="D515" s="85" t="s">
        <v>1209</v>
      </c>
      <c r="E515" s="85" t="b">
        <v>0</v>
      </c>
      <c r="F515" s="85" t="b">
        <v>0</v>
      </c>
      <c r="G515" s="85" t="b">
        <v>0</v>
      </c>
    </row>
    <row r="516" spans="1:7" ht="15">
      <c r="A516" s="85" t="s">
        <v>1362</v>
      </c>
      <c r="B516" s="85">
        <v>2</v>
      </c>
      <c r="C516" s="118">
        <v>0</v>
      </c>
      <c r="D516" s="85" t="s">
        <v>1209</v>
      </c>
      <c r="E516" s="85" t="b">
        <v>0</v>
      </c>
      <c r="F516" s="85" t="b">
        <v>0</v>
      </c>
      <c r="G516" s="85" t="b">
        <v>0</v>
      </c>
    </row>
    <row r="517" spans="1:7" ht="15">
      <c r="A517" s="85" t="s">
        <v>1827</v>
      </c>
      <c r="B517" s="85">
        <v>2</v>
      </c>
      <c r="C517" s="118">
        <v>0</v>
      </c>
      <c r="D517" s="85" t="s">
        <v>1210</v>
      </c>
      <c r="E517" s="85" t="b">
        <v>0</v>
      </c>
      <c r="F517" s="85" t="b">
        <v>0</v>
      </c>
      <c r="G517" s="85" t="b">
        <v>0</v>
      </c>
    </row>
    <row r="518" spans="1:7" ht="15">
      <c r="A518" s="85" t="s">
        <v>1828</v>
      </c>
      <c r="B518" s="85">
        <v>2</v>
      </c>
      <c r="C518" s="118">
        <v>0</v>
      </c>
      <c r="D518" s="85" t="s">
        <v>1210</v>
      </c>
      <c r="E518" s="85" t="b">
        <v>0</v>
      </c>
      <c r="F518" s="85" t="b">
        <v>0</v>
      </c>
      <c r="G518" s="85" t="b">
        <v>0</v>
      </c>
    </row>
    <row r="519" spans="1:7" ht="15">
      <c r="A519" s="85" t="s">
        <v>1829</v>
      </c>
      <c r="B519" s="85">
        <v>2</v>
      </c>
      <c r="C519" s="118">
        <v>0</v>
      </c>
      <c r="D519" s="85" t="s">
        <v>1210</v>
      </c>
      <c r="E519" s="85" t="b">
        <v>0</v>
      </c>
      <c r="F519" s="85" t="b">
        <v>0</v>
      </c>
      <c r="G519" s="85" t="b">
        <v>0</v>
      </c>
    </row>
    <row r="520" spans="1:7" ht="15">
      <c r="A520" s="85" t="s">
        <v>1727</v>
      </c>
      <c r="B520" s="85">
        <v>2</v>
      </c>
      <c r="C520" s="118">
        <v>0</v>
      </c>
      <c r="D520" s="85" t="s">
        <v>1210</v>
      </c>
      <c r="E520" s="85" t="b">
        <v>0</v>
      </c>
      <c r="F520" s="85" t="b">
        <v>0</v>
      </c>
      <c r="G520" s="85" t="b">
        <v>0</v>
      </c>
    </row>
    <row r="521" spans="1:7" ht="15">
      <c r="A521" s="85" t="s">
        <v>1830</v>
      </c>
      <c r="B521" s="85">
        <v>2</v>
      </c>
      <c r="C521" s="118">
        <v>0</v>
      </c>
      <c r="D521" s="85" t="s">
        <v>1210</v>
      </c>
      <c r="E521" s="85" t="b">
        <v>0</v>
      </c>
      <c r="F521" s="85" t="b">
        <v>0</v>
      </c>
      <c r="G521" s="85" t="b">
        <v>0</v>
      </c>
    </row>
    <row r="522" spans="1:7" ht="15">
      <c r="A522" s="85" t="s">
        <v>1831</v>
      </c>
      <c r="B522" s="85">
        <v>2</v>
      </c>
      <c r="C522" s="118">
        <v>0</v>
      </c>
      <c r="D522" s="85" t="s">
        <v>1210</v>
      </c>
      <c r="E522" s="85" t="b">
        <v>0</v>
      </c>
      <c r="F522" s="85" t="b">
        <v>0</v>
      </c>
      <c r="G522" s="85" t="b">
        <v>0</v>
      </c>
    </row>
    <row r="523" spans="1:7" ht="15">
      <c r="A523" s="85" t="s">
        <v>1832</v>
      </c>
      <c r="B523" s="85">
        <v>2</v>
      </c>
      <c r="C523" s="118">
        <v>0</v>
      </c>
      <c r="D523" s="85" t="s">
        <v>1210</v>
      </c>
      <c r="E523" s="85" t="b">
        <v>0</v>
      </c>
      <c r="F523" s="85" t="b">
        <v>0</v>
      </c>
      <c r="G523" s="85" t="b">
        <v>0</v>
      </c>
    </row>
    <row r="524" spans="1:7" ht="15">
      <c r="A524" s="85" t="s">
        <v>1833</v>
      </c>
      <c r="B524" s="85">
        <v>2</v>
      </c>
      <c r="C524" s="118">
        <v>0</v>
      </c>
      <c r="D524" s="85" t="s">
        <v>1210</v>
      </c>
      <c r="E524" s="85" t="b">
        <v>0</v>
      </c>
      <c r="F524" s="85" t="b">
        <v>0</v>
      </c>
      <c r="G524" s="85" t="b">
        <v>0</v>
      </c>
    </row>
    <row r="525" spans="1:7" ht="15">
      <c r="A525" s="85" t="s">
        <v>1834</v>
      </c>
      <c r="B525" s="85">
        <v>2</v>
      </c>
      <c r="C525" s="118">
        <v>0</v>
      </c>
      <c r="D525" s="85" t="s">
        <v>1210</v>
      </c>
      <c r="E525" s="85" t="b">
        <v>0</v>
      </c>
      <c r="F525" s="85" t="b">
        <v>0</v>
      </c>
      <c r="G525" s="85" t="b">
        <v>0</v>
      </c>
    </row>
    <row r="526" spans="1:7" ht="15">
      <c r="A526" s="85" t="s">
        <v>1333</v>
      </c>
      <c r="B526" s="85">
        <v>2</v>
      </c>
      <c r="C526" s="118">
        <v>0</v>
      </c>
      <c r="D526" s="85" t="s">
        <v>1210</v>
      </c>
      <c r="E526" s="85" t="b">
        <v>0</v>
      </c>
      <c r="F526" s="85" t="b">
        <v>0</v>
      </c>
      <c r="G526" s="85" t="b">
        <v>0</v>
      </c>
    </row>
    <row r="527" spans="1:7" ht="15">
      <c r="A527" s="85" t="s">
        <v>1835</v>
      </c>
      <c r="B527" s="85">
        <v>2</v>
      </c>
      <c r="C527" s="118">
        <v>0</v>
      </c>
      <c r="D527" s="85" t="s">
        <v>1210</v>
      </c>
      <c r="E527" s="85" t="b">
        <v>0</v>
      </c>
      <c r="F527" s="85" t="b">
        <v>0</v>
      </c>
      <c r="G52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2019-08-24T18:11:43Z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