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<sst xmlns="http://schemas.openxmlformats.org/spreadsheetml/2006/main" count="2362" uniqueCount="873">
  <si>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</si>
  <si>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</si>
  <si>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</si>
  <si>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</si>
  <si>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</si>
  <si>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</si>
  <si>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</si>
  <si>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</si>
  <si>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</si>
  <si>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</si>
  <si>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</si>
  <si>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</si>
  <si>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</si>
  <si>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</si>
  <si>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</si>
  <si>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</si>
  <si>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</si>
  <si>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</si>
  <si>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</si>
  <si>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</si>
  <si>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</si>
  <si>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</si>
  <si>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</si>
  <si>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</si>
  <si>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</si>
  <si>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</si>
  <si>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</si>
  <si>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</si>
  <si>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</si>
  <si>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</si>
  <si>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</si>
  <si>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</si>
  <si>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</si>
  <si>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</si>
  <si>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</si>
  <si>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</si>
  <si>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</si>
  <si>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</si>
  <si>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</si>
  <si>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</si>
  <si>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</si>
  <si>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</si>
  <si>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</si>
  <si>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</si>
  <si>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</si>
  <si>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</si>
  <si>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</si>
  <si>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</si>
  <si>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</si>
  <si>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</si>
  <si>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</si>
  <si>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</si>
  <si>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</si>
  <si>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</si>
  <si>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</si>
  <si>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</si>
  <si>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</si>
  <si>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</si>
  <si>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</si>
  <si>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</si>
  <si>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</si>
  <si>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</si>
  <si>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</si>
  <si>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</si>
  <si>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</si>
  <si>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</si>
  <si>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</si>
  <si>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</si>
  <si>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</si>
  <si>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</si>
  <si>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</si>
  <si>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</si>
  <si>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</si>
  <si>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</si>
  <si>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</si>
  <si>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</si>
  <si>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</si>
  <si>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</si>
  <si>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</si>
  <si>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</si>
  <si>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</si>
  <si>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</si>
  <si>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</si>
  <si>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</si>
  <si>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</si>
  <si>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</si>
  <si>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</si>
  <si>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</si>
  <si>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</si>
  <si>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</si>
  <si>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</si>
  <si>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</si>
  <si>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</si>
  <si>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</si>
  <si>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</si>
  <si>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</si>
  <si>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</si>
  <si>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</si>
  <si>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</si>
  <si>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</si>
  <si>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</si>
  <si>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</si>
  <si>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</si>
  <si>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</si>
  <si>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</si>
  <si>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</si>
  <si>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</si>
  <si>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</si>
  <si>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</si>
  <si>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</si>
  <si>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</si>
  <si>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</si>
  <si>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</si>
  <si>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</si>
  <si>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</si>
  <si>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</si>
  <si>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</si>
  <si>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</si>
  <si>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</si>
  <si>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</si>
  <si>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</si>
  <si>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</si>
  <si>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</si>
  <si>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</si>
  <si>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</si>
  <si>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</si>
  <si>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</si>
  <si>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</si>
  <si>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</si>
  <si>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</si>
  <si>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</si>
  <si>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</si>
  <si>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</si>
  <si>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</si>
  <si>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</si>
  <si>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</si>
  <si>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</si>
  <si>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</si>
  <si>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</si>
  <si>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</si>
  <si>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</si>
  <si>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</si>
  <si>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</si>
  <si>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</si>
  <si>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</si>
  <si>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</si>
  <si>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</si>
  <si>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</si>
  <si>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</si>
  <si>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</si>
  <si>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</si>
  <si>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</si>
  <si>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</si>
  <si>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</si>
  <si>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</si>
  <si>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</si>
  <si>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</si>
  <si>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</si>
  <si>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</si>
  <si>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</si>
  <si>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</si>
  <si>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</si>
  <si>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</si>
  <si>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</si>
  <si>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</si>
  <si>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</si>
  <si>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</si>
  <si>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</si>
  <si>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</si>
  <si>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</si>
  <si>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</si>
  <si>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</si>
  <si>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</si>
  <si>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</si>
  <si>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</si>
  <si>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</si>
  <si>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</si>
  <si>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</si>
  <si>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</si>
  <si>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</si>
  <si>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</si>
  <si>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</si>
  <si>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</si>
  <si>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</si>
  <si>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</si>
  <si>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</si>
  <si>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</si>
  <si>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</si>
  <si>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</si>
  <si>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</si>
  <si>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</si>
  <si>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</si>
  <si>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</si>
  <si>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</si>
  <si>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</si>
  <si>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</si>
  <si>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</si>
  <si>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</si>
  <si>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</si>
  <si>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</si>
  <si>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</si>
  <si>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</si>
  <si>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</si>
  <si>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</si>
  <si>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</si>
  <si>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</si>
  <si>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</si>
  <si>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</si>
  <si>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</si>
  <si>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</si>
  <si>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</si>
  <si>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</si>
  <si>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</si>
  <si>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</si>
  <si>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tdwi_eu</t>
  </si>
  <si>
    <t>datenguru</t>
  </si>
  <si>
    <t>jswhuang</t>
  </si>
  <si>
    <t>layereddelay</t>
  </si>
  <si>
    <t>rwang0</t>
  </si>
  <si>
    <t>tdwi</t>
  </si>
  <si>
    <t>vinaybh11446806</t>
  </si>
  <si>
    <t>fhalper</t>
  </si>
  <si>
    <t>daveondata</t>
  </si>
  <si>
    <t>alation</t>
  </si>
  <si>
    <t>logic2020</t>
  </si>
  <si>
    <t>rbranger</t>
  </si>
  <si>
    <t>davidloshin</t>
  </si>
  <si>
    <t>incorta</t>
  </si>
  <si>
    <t>claudia_imhoff</t>
  </si>
  <si>
    <t>ifolor</t>
  </si>
  <si>
    <t>Mentions</t>
  </si>
  <si>
    <t>Retweet</t>
  </si>
  <si>
    <t>Datenmodellierung ist die Kunst, eine geeignete Struktur zur Datenablage zu definieren, die eine effiziente Verarbeitung erlaubt. Lassen Sie sich inspirieren beim #TDWI Roundtable in Hamburg - noch bis 14.08. anmelden. https://t.co/xJjjTYC6gw @DatenGuru #datenmodellierung #bi https://t.co/a1XQlXQ3jE</t>
  </si>
  <si>
    <t>Leveraging the Cloud for Data Warehouse Modernization - download the new #TDWI Insight Accelerator by @davidloshin  for 5 key technical architectural requirements that any platform for #DW modernization must satisfy. https://t.co/nUzmuOL9hH #cloud #cloudDW #cloudready #research https://t.co/qKumSTbugz</t>
  </si>
  <si>
    <t>Super excited and honored to win best case study at #TDWI Solution Summit. @incorta is making fans #DirectDataMapping https://t.co/TCbd4jxS0k</t>
  </si>
  <si>
    <t>In 1 hour! Attend the #webinar  #DataPipeline Orchestration in a Hybrid Environment w/ @davidloshin. Register to attend and get the recording: https://t.co/JcFJRULltM #cloud #multiplatformarchitecture #dataarchitecture #datamigration #TDWI https://t.co/pTzjewtjxw</t>
  </si>
  <si>
    <t>Leveraging the Cloud for Data Warehouse Modernization - download the new #TDWI Insight Accelerator by @davidloshin  for 5 key technical architectural requirements that any platform for #DW modernization must satisfy. https://t.co/nUzmuOL9hH #cloud #cloudDW #cloudready #research https://t.co/6ZBVWtb9wA</t>
  </si>
  <si>
    <t>Hi guys, who else is attending the #tdwi conference in #SanDiego ?</t>
  </si>
  <si>
    <t>Great crowd at #Tdwi San Diego! Excited to get started! https://t.co/hbnlRUVkIf</t>
  </si>
  <si>
    <t>Great keynote to start Day1 of #tdwi San Diego! So much great content. Caitlin Johnson are stoked for the week and flattered to be in the company of so many great instructors.
#analytics #datascience #practicaldatascience # #businessintelligence #datawar…https://t.co/YTIv8sT5Wt</t>
  </si>
  <si>
    <t>Hello from #TDWI San Diego! We hope you're enjoying @Claudia_Imhoff's class on “Data Catalogs – Finally a Mechanism to Tame Analytics Chaos!” https://t.co/F4CQgII3zX See you at the booth #DataCatalog #MLDC https://t.co/gNDHvvWx0j</t>
  </si>
  <si>
    <t>Get a taste of Premium Membership - Check out a sample of #TDWI Member-Only content from the community: Ten Mistakes to Avoid in Test-Driven #DataWarehouse Development. https://t.co/WM6u5nwoaV #membership #datacommunity #datawarriors #research https://t.co/szcnixC3Wu</t>
  </si>
  <si>
    <t>After 3 decades, the conventional on-premises #datawarehouse is starting to show its age. Learn the 5 key requirements for #DWmodernization in this new #TDWI Insight Accelerator report. https://t.co/u5VQNmay6D #cloud #datamodernization https://t.co/bFjsmEl7TA</t>
  </si>
  <si>
    <t>Today - Director of Visual Analytics, Nicholas Kelly will be speaking at @TDWI San Diego! He's leading a course on Dashboard Design for everyone. 
Learn more about the event here: https://t.co/4cb19SCjsE
#TDWI #DashboardDesign #Data #BusinessIntelligence https://t.co/MhZgrBMaHM</t>
  </si>
  <si>
    <t>Jetzt online: Einladung zum nächsten #TDWI Young Guns Apéro am 25.9. bei @ifolor Zürich ist online: https://t.co/u9JSKF7tZc https://t.co/jHge70cnom</t>
  </si>
  <si>
    <t>Jetzt online: Einladung zum #TDWI Young Guns Apéro am 7.10. bei SBB in Bern: https://t.co/p4t2wTuUBY https://t.co/0pfmHPxVGp</t>
  </si>
  <si>
    <t>PoC zur Suizid Verhinderung per Real Time Analytics bei den SBB - mehr erfahren am #TDWI Young Guns Apéro bei den SBB in Bern am 7.10. - jetzt anmelden! https://t.co/p4t2wTuUBY https://t.co/rGKxmzwjj9</t>
  </si>
  <si>
    <t>https://www.tdwi.eu/veranstaltungen/roundtables/registrierung.html?tx_dmroundtables_roundtablessignup[roundtable]=369&amp;tx_dmroundtables_roundtablessignup[action]=newSignup&amp;tx_dmroundtables_roundtablessignup[controller]=Roundtable&amp;cHash=b060591adaad8b766974ee13292365a5</t>
  </si>
  <si>
    <t>https://tdwi.org/research/2019/07/ta-all-insight-accelerator-cloudera-leveraging-the-cloud-for-data-warehouse-modernization.aspx?tc=page0&amp;utm_source=Twitter&amp;utm_medium=post&amp;utm_campaign=Checklist2019&amp;utm_term=Cloudera&amp;utm_content=DWCloud</t>
  </si>
  <si>
    <t>https://tdwi.org/webcasts/2019/08/arch-all-data-pipeline-orchestration-in-a-hybrid-environment.aspx?tc=page0</t>
  </si>
  <si>
    <t>https://www.linkedin.com/slink?code=esazfaQ</t>
  </si>
  <si>
    <t>https://tdwi.org/events/conferences/san-diego/sessions/monday/arch-all-diq-all-data-catalogs-finally-a-mechanism-to-tame-analytics-chaos.aspx?utm_content=99037927&amp;utm_medium=social&amp;utm_source=twitter&amp;hss_channel=tw-119718228</t>
  </si>
  <si>
    <t>https://tdwi.org/pages/membership/membership-sample-research.aspx?utm_source=Twitter&amp;utm_medium=post&amp;utm_campaign=MembershipSampleResearch&amp;utm_content=DWDev</t>
  </si>
  <si>
    <t>https://tdwi.org/research/2019/07/ta-all-insight-accelerator-cloudera-leveraging-the-cloud-for-data-warehouse-modernization.aspx?tc=page0</t>
  </si>
  <si>
    <t>https://tdwi.org/events/conferences/san-diego/home.aspx?utm_source=social&amp;utm_medium=Twitter&amp;utm_campaign=TDWI</t>
  </si>
  <si>
    <t>https://www.meetup.com/de-DE/Data-Insights-Meetup-Zurich/events/263864338/</t>
  </si>
  <si>
    <t>https://www.meetup.com/de-DE/Data-Insights-Meetup-Bern/events/263864564/</t>
  </si>
  <si>
    <t>tdwi.eu</t>
  </si>
  <si>
    <t>tdwi.org</t>
  </si>
  <si>
    <t>linkedin.com</t>
  </si>
  <si>
    <t>meetup.com</t>
  </si>
  <si>
    <t>tdwi datenmodellierung bi</t>
  </si>
  <si>
    <t>tdwi directdatamapping</t>
  </si>
  <si>
    <t>tdwi dw cloud clouddw cloudready research</t>
  </si>
  <si>
    <t>webinar datapipeline cloud multiplatformarchitecture dataarchitecture datamigration tdwi</t>
  </si>
  <si>
    <t>tdwi sandiego</t>
  </si>
  <si>
    <t>tdwi analytics datascience practicaldatascience businessintelligence datawar</t>
  </si>
  <si>
    <t>tdwi datacatalog mldc</t>
  </si>
  <si>
    <t>tdwi datawarehouse membership datacommunity datawarriors research</t>
  </si>
  <si>
    <t>datawarehouse dwmodernization tdwi cloud datamodernization</t>
  </si>
  <si>
    <t>tdwi dashboarddesign data businessintelligence</t>
  </si>
  <si>
    <t>https://pbs.twimg.com/media/EBiKtiSUEAI7Ld8.jpg</t>
  </si>
  <si>
    <t>https://pbs.twimg.com/media/De9N73PU8AAX9vy.jpg</t>
  </si>
  <si>
    <t>https://pbs.twimg.com/media/EBy3a2PXUAEH8Zv.jpg</t>
  </si>
  <si>
    <t>https://pbs.twimg.com/media/ECBPB3BXkAE6TPm.jpg</t>
  </si>
  <si>
    <t>https://pbs.twimg.com/media/ECRjMp6XkAIVyQz.jpg</t>
  </si>
  <si>
    <t>https://pbs.twimg.com/media/ECWCbneVAAAUHPx.jpg</t>
  </si>
  <si>
    <t>https://pbs.twimg.com/media/ECWbzNoWwAEvPqI.jpg</t>
  </si>
  <si>
    <t>https://pbs.twimg.com/media/EB4ccthWsAAMQGE.jpg</t>
  </si>
  <si>
    <t>https://pbs.twimg.com/media/ECC9XE7XsAAKs7a.jpg</t>
  </si>
  <si>
    <t>https://pbs.twimg.com/media/ECWlO-nUcAADvWx.jpg</t>
  </si>
  <si>
    <t>https://pbs.twimg.com/media/EB8wsKCW4AAoDaR.jpg</t>
  </si>
  <si>
    <t>https://pbs.twimg.com/media/EB9KGfhW4AEjnqA.jpg</t>
  </si>
  <si>
    <t>https://pbs.twimg.com/media/ECW6DKGXkAIhYHG.jpg</t>
  </si>
  <si>
    <t>http://pbs.twimg.com/profile_images/925348475935641601/m5a-xHJz_normal.jpg</t>
  </si>
  <si>
    <t>http://pbs.twimg.com/profile_images/1131924544896286721/ealqTR5P_normal.jpg</t>
  </si>
  <si>
    <t>http://pbs.twimg.com/profile_images/1046576251949862912/axeUR8EK_normal.jpg</t>
  </si>
  <si>
    <t>http://pbs.twimg.com/profile_images/665000903649292292/wlyPAMcI_normal.jpg</t>
  </si>
  <si>
    <t>http://pbs.twimg.com/profile_images/1136025081778462720/l-WkhTmZ_normal.png</t>
  </si>
  <si>
    <t>06:15:00</t>
  </si>
  <si>
    <t>06:20:33</t>
  </si>
  <si>
    <t>20:14:50</t>
  </si>
  <si>
    <t>21:05:24</t>
  </si>
  <si>
    <t>07:55:28</t>
  </si>
  <si>
    <t>20:00:12</t>
  </si>
  <si>
    <t>14:58:03</t>
  </si>
  <si>
    <t>19:00:05</t>
  </si>
  <si>
    <t>14:59:05</t>
  </si>
  <si>
    <t>15:55:03</t>
  </si>
  <si>
    <t>16:27:40</t>
  </si>
  <si>
    <t>17:45:52</t>
  </si>
  <si>
    <t>22:00:05</t>
  </si>
  <si>
    <t>23:00:05</t>
  </si>
  <si>
    <t>18:27:05</t>
  </si>
  <si>
    <t>18:07:00</t>
  </si>
  <si>
    <t>19:58:01</t>
  </si>
  <si>
    <t>https://twitter.com/tdwi_eu/status/1160796807955439616</t>
  </si>
  <si>
    <t>https://twitter.com/datenguru/status/1160798207766618112</t>
  </si>
  <si>
    <t>https://twitter.com/jswhuang/status/1161008160301355008</t>
  </si>
  <si>
    <t>https://twitter.com/layereddelay/status/1004106940815847424</t>
  </si>
  <si>
    <t>https://twitter.com/rwang0/status/1162271642040410112</t>
  </si>
  <si>
    <t>https://twitter.com/tdwi/status/1161004478625132544</t>
  </si>
  <si>
    <t>https://twitter.com/tdwi/status/1162015600434192384</t>
  </si>
  <si>
    <t>https://twitter.com/tdwi/status/1163163676536389634</t>
  </si>
  <si>
    <t>https://twitter.com/vinaybh11446806/status/1163465414640193538</t>
  </si>
  <si>
    <t>https://twitter.com/fhalper/status/1163479497242374144</t>
  </si>
  <si>
    <t>https://twitter.com/daveondata/status/1163487705889693696</t>
  </si>
  <si>
    <t>https://twitter.com/alation/status/1163507385396355075</t>
  </si>
  <si>
    <t>https://twitter.com/tdwi/status/1161397035913875456</t>
  </si>
  <si>
    <t>https://twitter.com/tdwi/status/1162136912137785344</t>
  </si>
  <si>
    <t>https://twitter.com/logic2020/status/1163517759617003523</t>
  </si>
  <si>
    <t>https://twitter.com/rbranger/status/1161700765624426497</t>
  </si>
  <si>
    <t>https://twitter.com/rbranger/status/1161728705682710528</t>
  </si>
  <si>
    <t>https://twitter.com/rbranger/status/1163540643555225602</t>
  </si>
  <si>
    <t>1160796807955439616</t>
  </si>
  <si>
    <t>1160798207766618112</t>
  </si>
  <si>
    <t>1161008160301355008</t>
  </si>
  <si>
    <t>1004106940815847424</t>
  </si>
  <si>
    <t>1162271642040410112</t>
  </si>
  <si>
    <t>1161004478625132544</t>
  </si>
  <si>
    <t>1162015600434192384</t>
  </si>
  <si>
    <t>1163163676536389634</t>
  </si>
  <si>
    <t>1163465414640193538</t>
  </si>
  <si>
    <t>1163479497242374144</t>
  </si>
  <si>
    <t>1163487705889693696</t>
  </si>
  <si>
    <t>1163507385396355075</t>
  </si>
  <si>
    <t>1161397035913875456</t>
  </si>
  <si>
    <t>1162136912137785344</t>
  </si>
  <si>
    <t>1163517759617003523</t>
  </si>
  <si>
    <t>1161700765624426497</t>
  </si>
  <si>
    <t>1161728705682710528</t>
  </si>
  <si>
    <t>1163540643555225602</t>
  </si>
  <si>
    <t/>
  </si>
  <si>
    <t>de</t>
  </si>
  <si>
    <t>en</t>
  </si>
  <si>
    <t>TweetDeck</t>
  </si>
  <si>
    <t>Twitter for Android</t>
  </si>
  <si>
    <t>Twitter for iPhone</t>
  </si>
  <si>
    <t>Sprout Social</t>
  </si>
  <si>
    <t>LinkedIn</t>
  </si>
  <si>
    <t>HubSpot</t>
  </si>
  <si>
    <t>Twitter Web App</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</si>
  <si>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</si>
  <si>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</si>
  <si>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</si>
  <si>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</si>
  <si>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</si>
  <si>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</si>
  <si>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</si>
  <si>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</si>
  <si>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</si>
  <si>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</si>
  <si>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</si>
  <si>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</si>
  <si>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</si>
  <si>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</si>
  <si>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</si>
  <si>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</si>
  <si>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</si>
  <si>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</si>
  <si>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</si>
  <si>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</si>
  <si>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</si>
  <si>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</si>
  <si>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TDWI EUROPE</t>
  </si>
  <si>
    <t>Georg Franzke</t>
  </si>
  <si>
    <t>June Huang</t>
  </si>
  <si>
    <t>TDWI</t>
  </si>
  <si>
    <t>David Loshin</t>
  </si>
  <si>
    <t>Matthew Halliday</t>
  </si>
  <si>
    <t>R “Ray” Wang 王瑞光 #DigitalDuopolies</t>
  </si>
  <si>
    <t>VINAY BHARDWAJ</t>
  </si>
  <si>
    <t>Fern Halper</t>
  </si>
  <si>
    <t>Dave Langer</t>
  </si>
  <si>
    <t>Alation</t>
  </si>
  <si>
    <t>Claudia Imhoff</t>
  </si>
  <si>
    <t>Logic20/20</t>
  </si>
  <si>
    <t>Raphael Branger</t>
  </si>
  <si>
    <t>TDWI bietet Praktikern in BI &amp; Analytics berufliche Weiterbildung  und eine Plattform zum Erfahrungs- &amp; Ideenaustausch. https://t.co/XSaLzADNwX</t>
  </si>
  <si>
    <t>Transforming Data with Intelligence.</t>
  </si>
  <si>
    <t>Thought leader, analyst, evangelist, mgmt consultant, data expert, author, raconteur, programmer, president of Knowledge Integrity, http://t.co/hNhkv8Wg</t>
  </si>
  <si>
    <t>Co-founder and VP of Products at @incorta. Passion for design, UX, data and making beautiful things. #Analytics #DesertRacer</t>
  </si>
  <si>
    <t>No Data Modeling. Instant Insights.</t>
  </si>
  <si>
    <t>@ConstellationR CEO, CoHost @DisrupTVShow, @PCI_Initiative, BestSelling @HarvardBiz Author, Keynoter, Futurist, Provocateur, EDM DJ #Foodie #SVLife #TaiwaneseAm</t>
  </si>
  <si>
    <t>Passionate Entrepreneur,Digital Marketer,Pilot,Travel Aficionado,Lifelong Learner,Devoted Movie &amp; Beer Lover</t>
  </si>
  <si>
    <t>VP and Sr. Research Director for Advanced Analytics at TDWI, industry analyst, predictive modeling, machine learning, text analytics, big data, cloud , IoT</t>
  </si>
  <si>
    <t>Data scientist, speaker, instructor, and YouTuber. Into all things #DataScience, #DataMining, #TextAnalytics, #MachineLearning, #Analytics and #R.</t>
  </si>
  <si>
    <t>A data catalog company building a data-fluent world by changing the way people find, understand, trust, use, and reuse data.</t>
  </si>
  <si>
    <t>Consultant/analyst for #businessintelligence (#BI), #bigdata #analytics, #AI, &amp; the architectures supporting them. Founder of Boulder BI Brain Trust (#BBBT)</t>
  </si>
  <si>
    <t>Logic20/20 is a business and technology consulting firm headquartered in Seattle, focused on clarity and enhancing the digital customer experience.</t>
  </si>
  <si>
    <t>Agile Business Intelligence Artist experience in BI RE, IBCS, DAD, Dataviz, DWH, MSBI, Azure, SQL, WhereScape, TimeXtender, Member Board of Directors @itlogixag</t>
  </si>
  <si>
    <t>_xD83D__xDCA1_Tipps, Aktionen, Inspiration von euch und uns. Für alle, die Fotos lieben. #ifolormoments #spreadmorelove | @soniarguez + @carodevooys</t>
  </si>
  <si>
    <t>Cologne</t>
  </si>
  <si>
    <t>Schleswig-Holstein</t>
  </si>
  <si>
    <t>London, UK</t>
  </si>
  <si>
    <t>Renton, WA</t>
  </si>
  <si>
    <t>Your head, 1 idea at a time</t>
  </si>
  <si>
    <t>San Francisco</t>
  </si>
  <si>
    <t>Bay Area, California</t>
  </si>
  <si>
    <t>Silicon Valley | SF | 39.5K Ft</t>
  </si>
  <si>
    <t>Vancouver, British Columbia</t>
  </si>
  <si>
    <t>MA</t>
  </si>
  <si>
    <t>Montana, USA</t>
  </si>
  <si>
    <t>Redwood City, CA</t>
  </si>
  <si>
    <t>Boulder, CO</t>
  </si>
  <si>
    <t>Seattle, WA</t>
  </si>
  <si>
    <t>Switzerland</t>
  </si>
  <si>
    <t>Kreuzlingen, Schweiz</t>
  </si>
  <si>
    <t>https://t.co/TY9vTBb4Cn</t>
  </si>
  <si>
    <t>https://t.co/ZPlKJwCAtU</t>
  </si>
  <si>
    <t>http://t.co/D4KwIHrA6J</t>
  </si>
  <si>
    <t>http://t.co/2dQRXj4mBt</t>
  </si>
  <si>
    <t>https://t.co/x2cDvEgf58</t>
  </si>
  <si>
    <t>https://t.co/cVQWnkgDzf</t>
  </si>
  <si>
    <t>https://t.co/4WD2o9dzK5</t>
  </si>
  <si>
    <t>https://t.co/Z7iiiVnqmm</t>
  </si>
  <si>
    <t>http://t.co/mTiFeGUKV5</t>
  </si>
  <si>
    <t>https://t.co/Q2ZFo5WqW3</t>
  </si>
  <si>
    <t>https://t.co/MqOtxLuWb2</t>
  </si>
  <si>
    <t>https://t.co/iKErb13zQl</t>
  </si>
  <si>
    <t>https://t.co/GfEfVAGh1U</t>
  </si>
  <si>
    <t>https://pbs.twimg.com/profile_banners/104156565/1556811430</t>
  </si>
  <si>
    <t>https://pbs.twimg.com/profile_banners/205377635/1471149856</t>
  </si>
  <si>
    <t>https://pbs.twimg.com/profile_banners/1244726671/1564130939</t>
  </si>
  <si>
    <t>https://pbs.twimg.com/profile_banners/16134137/1556913096</t>
  </si>
  <si>
    <t>https://pbs.twimg.com/profile_banners/300384764/1476371290</t>
  </si>
  <si>
    <t>https://pbs.twimg.com/profile_banners/2255476969/1476406178</t>
  </si>
  <si>
    <t>https://pbs.twimg.com/profile_banners/14562685/1431332241</t>
  </si>
  <si>
    <t>https://pbs.twimg.com/profile_banners/4197811872/1447383674</t>
  </si>
  <si>
    <t>https://pbs.twimg.com/profile_banners/1420834412/1497061436</t>
  </si>
  <si>
    <t>https://pbs.twimg.com/profile_banners/119718228/1531521844</t>
  </si>
  <si>
    <t>https://pbs.twimg.com/profile_banners/16534327/1480915123</t>
  </si>
  <si>
    <t>https://pbs.twimg.com/profile_banners/274207085/1552659208</t>
  </si>
  <si>
    <t>https://pbs.twimg.com/profile_banners/201724525/1539371287</t>
  </si>
  <si>
    <t>https://pbs.twimg.com/profile_banners/748955286/1557491075</t>
  </si>
  <si>
    <t>http://abs.twimg.com/images/themes/theme15/bg.png</t>
  </si>
  <si>
    <t>http://abs.twimg.com/images/themes/theme1/bg.png</t>
  </si>
  <si>
    <t>http://abs.twimg.com/images/themes/theme2/bg.gif</t>
  </si>
  <si>
    <t>http://abs.twimg.com/images/themes/theme10/bg.gif</t>
  </si>
  <si>
    <t>http://abs.twimg.com/images/themes/theme6/bg.gif</t>
  </si>
  <si>
    <t>http://pbs.twimg.com/profile_images/1123959034065899521/V8xdQQL5_normal.png</t>
  </si>
  <si>
    <t>http://pbs.twimg.com/profile_images/781956673950715904/2l_2S4pF_normal.jpg</t>
  </si>
  <si>
    <t>http://pbs.twimg.com/profile_images/455687079/Picture_13_normal.jpg</t>
  </si>
  <si>
    <t>http://pbs.twimg.com/profile_images/1129431827490324481/YxChdZRH_normal.png</t>
  </si>
  <si>
    <t>http://pbs.twimg.com/profile_images/460833007188729857/CmpMAO3c_normal.png</t>
  </si>
  <si>
    <t>http://pbs.twimg.com/profile_images/3449272991/90c27f234b20d461880aa263aeeb4ab3_normal.jpeg</t>
  </si>
  <si>
    <t>http://pbs.twimg.com/profile_images/962085788572729345/FSlMO0mW_normal.jpg</t>
  </si>
  <si>
    <t>http://pbs.twimg.com/profile_images/846400421258190848/obwmmB47_normal.jpg</t>
  </si>
  <si>
    <t>http://pbs.twimg.com/profile_images/1149361797477965825/7KXwEAaA_normal.jpg</t>
  </si>
  <si>
    <t>http://pbs.twimg.com/profile_images/680474650653126657/ciymVyzu_normal.jpg</t>
  </si>
  <si>
    <t>http://pbs.twimg.com/profile_images/912654498044235777/EUARdjfR_normal.jpg</t>
  </si>
  <si>
    <t>Open Twitter Page for This Person</t>
  </si>
  <si>
    <t>https://twitter.com/tdwi_eu</t>
  </si>
  <si>
    <t>https://twitter.com/datenguru</t>
  </si>
  <si>
    <t>https://twitter.com/jswhuang</t>
  </si>
  <si>
    <t>https://twitter.com/tdwi</t>
  </si>
  <si>
    <t>https://twitter.com/davidloshin</t>
  </si>
  <si>
    <t>https://twitter.com/layereddelay</t>
  </si>
  <si>
    <t>https://twitter.com/incorta</t>
  </si>
  <si>
    <t>https://twitter.com/rwang0</t>
  </si>
  <si>
    <t>https://twitter.com/vinaybh11446806</t>
  </si>
  <si>
    <t>https://twitter.com/fhalper</t>
  </si>
  <si>
    <t>https://twitter.com/daveondata</t>
  </si>
  <si>
    <t>https://twitter.com/alation</t>
  </si>
  <si>
    <t>https://twitter.com/claudia_imhoff</t>
  </si>
  <si>
    <t>https://twitter.com/logic2020</t>
  </si>
  <si>
    <t>https://twitter.com/rbranger</t>
  </si>
  <si>
    <t>https://twitter.com/ifolor</t>
  </si>
  <si>
    <t>tdwi_eu
Datenmodellierung ist die Kunst,
eine geeignete Struktur zur Datenablage
zu definieren, die eine effiziente
Verarbeitung erlaubt. Lassen Sie
sich inspirieren beim #TDWI Roundtable
in Hamburg - noch bis 14.08. anmelden.
https://t.co/xJjjTYC6gw @DatenGuru
#datenmodellierung #bi https://t.co/a1XQlXQ3jE</t>
  </si>
  <si>
    <t>datenguru
Datenmodellierung ist die Kunst,
eine geeignete Struktur zur Datenablage
zu definieren, die eine effiziente
Verarbeitung erlaubt. Lassen Sie
sich inspirieren beim #TDWI Roundtable
in Hamburg - noch bis 14.08. anmelden.
https://t.co/xJjjTYC6gw @DatenGuru
#datenmodellierung #bi https://t.co/a1XQlXQ3jE</t>
  </si>
  <si>
    <t>jswhuang
Leveraging the Cloud for Data Warehouse
Modernization - download the new
#TDWI Insight Accelerator by @davidloshin
for 5 key technical architectural
requirements that any platform
for #DW modernization must satisfy.
https://t.co/nUzmuOL9hH #cloud
#cloudDW #cloudready #research
https://t.co/qKumSTbugz</t>
  </si>
  <si>
    <t>tdwi
Leveraging the Cloud for Data Warehouse
Modernization - download the new
#TDWI Insight Accelerator by @davidloshin
for 5 key technical architectural
requirements that any platform
for #DW modernization must satisfy.
https://t.co/nUzmuOL9hH #cloud
#cloudDW #cloudready #research
https://t.co/6ZBVWtb9wA</t>
  </si>
  <si>
    <t xml:space="preserve">davidloshin
</t>
  </si>
  <si>
    <t>layereddelay
Super excited and honored to win
best case study at #TDWI Solution
Summit. @incorta is making fans
#DirectDataMapping https://t.co/TCbd4jxS0k</t>
  </si>
  <si>
    <t xml:space="preserve">incorta
</t>
  </si>
  <si>
    <t>rwang0
Super excited and honored to win
best case study at #TDWI Solution
Summit. @incorta is making fans
#DirectDataMapping https://t.co/TCbd4jxS0k</t>
  </si>
  <si>
    <t>vinaybh11446806
Hi guys, who else is attending
the #tdwi conference in #SanDiego
?</t>
  </si>
  <si>
    <t>fhalper
Great crowd at #Tdwi San Diego!
Excited to get started! https://t.co/hbnlRUVkIf</t>
  </si>
  <si>
    <t>daveondata
Great keynote to start Day1 of
#tdwi San Diego! So much great
content. Caitlin Johnson are stoked
for the week and flattered to be
in the company of so many great
instructors. #analytics #datascience
#practicaldatascience # #businessintelligence
#datawar…https://t.co/YTIv8sT5Wt</t>
  </si>
  <si>
    <t>alation
Hello from #TDWI San Diego! We
hope you're enjoying @Claudia_Imhoff's
class on “Data Catalogs – Finally
a Mechanism to Tame Analytics Chaos!”
https://t.co/F4CQgII3zX See you
at the booth #DataCatalog #MLDC
https://t.co/gNDHvvWx0j</t>
  </si>
  <si>
    <t xml:space="preserve">claudia_imhoff
</t>
  </si>
  <si>
    <t>logic2020
Today - Director of Visual Analytics,
Nicholas Kelly will be speaking
at @TDWI San Diego! He's leading
a course on Dashboard Design for
everyone. Learn more about the
event here: https://t.co/4cb19SCjsE
#TDWI #DashboardDesign #Data #BusinessIntelligence
https://t.co/MhZgrBMaHM</t>
  </si>
  <si>
    <t>rbranger
PoC zur Suizid Verhinderung per
Real Time Analytics bei den SBB
- mehr erfahren am #TDWI Young
Guns Apéro bei den SBB in Bern
am 7.10. - jetzt anmelden! https://t.co/p4t2wTuUBY
https://t.co/rGKxmzwjj9</t>
  </si>
  <si>
    <t xml:space="preserve">ifolor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</si>
  <si>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</si>
  <si>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</si>
  <si>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</si>
  <si>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</si>
  <si>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</si>
  <si>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</si>
  <si>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</si>
  <si>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</si>
  <si>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</si>
  <si>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</si>
  <si>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</si>
  <si>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</si>
  <si>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</si>
  <si>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</si>
  <si>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</si>
  <si>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</si>
  <si>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</si>
  <si>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</si>
  <si>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</si>
  <si>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</si>
  <si>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</si>
  <si>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</si>
  <si>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</si>
  <si>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</si>
  <si>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</si>
  <si>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</si>
  <si>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</si>
  <si>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</si>
  <si>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</si>
  <si>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</si>
  <si>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</si>
  <si>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</si>
  <si>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</si>
  <si>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</si>
  <si>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</si>
  <si>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</si>
  <si>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</si>
  <si>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</si>
  <si>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</si>
  <si>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</si>
  <si>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</si>
  <si>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</si>
  <si>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</si>
  <si>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</si>
  <si>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</si>
  <si>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</si>
  <si>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</si>
  <si>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</si>
  <si>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</si>
  <si>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</si>
  <si>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</si>
  <si>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</si>
  <si>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</si>
  <si>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</si>
  <si>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</si>
  <si>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</si>
  <si>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</si>
  <si>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</si>
  <si>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</si>
  <si>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</si>
  <si>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</si>
  <si>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</si>
  <si>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</si>
  <si>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</si>
  <si>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</si>
  <si>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</si>
  <si>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</si>
  <si>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</si>
  <si>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</si>
  <si>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</si>
  <si>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https://tdwi.org/research/2019/07/ta-all-insight-accelerator-cloudera-leveraging-the-cloud-for-data-warehouse-modernization.aspx?tc=page0&amp;utm_source=Twitter&amp;utm_medium=post&amp;utm_campaign=Checklist2019&amp;utm_term=Cloudera&amp;utm_content=DWCloud https://tdwi.org/events/conferences/san-diego/home.aspx?utm_source=social&amp;utm_medium=Twitter&amp;utm_campaign=TDWI https://tdwi.org/pages/membership/membership-sample-research.aspx?utm_source=Twitter&amp;utm_medium=post&amp;utm_campaign=MembershipSampleResearch&amp;utm_content=DWDev https://tdwi.org/research/2019/07/ta-all-insight-accelerator-cloudera-leveraging-the-cloud-for-data-warehouse-modernization.aspx?tc=page0 https://tdwi.org/webcasts/2019/08/arch-all-data-pipeline-orchestration-in-a-hybrid-environment.aspx?tc=page0</t>
  </si>
  <si>
    <t>https://www.meetup.com/de-DE/Data-Insights-Meetup-Bern/events/263864564/ https://www.meetup.com/de-DE/Data-Insights-Meetup-Zurich/events/263864338/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</si>
  <si>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</si>
  <si>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</si>
  <si>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</si>
  <si>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</si>
  <si>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</si>
  <si>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</si>
  <si>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</si>
  <si>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</si>
  <si>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</si>
  <si>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cloud</t>
  </si>
  <si>
    <t>research</t>
  </si>
  <si>
    <t>businessintelligence</t>
  </si>
  <si>
    <t>directdatamapping</t>
  </si>
  <si>
    <t>dw</t>
  </si>
  <si>
    <t>clouddw</t>
  </si>
  <si>
    <t>cloudready</t>
  </si>
  <si>
    <t>datawarehouse</t>
  </si>
  <si>
    <t>dashboarddesign</t>
  </si>
  <si>
    <t>Top Hashtags in Tweet in G1</t>
  </si>
  <si>
    <t>data</t>
  </si>
  <si>
    <t>Top Hashtags in Tweet in G2</t>
  </si>
  <si>
    <t>Top Hashtags in Tweet in G3</t>
  </si>
  <si>
    <t>sandiego</t>
  </si>
  <si>
    <t>analytics</t>
  </si>
  <si>
    <t>datascience</t>
  </si>
  <si>
    <t>practicaldatascience</t>
  </si>
  <si>
    <t>datawar</t>
  </si>
  <si>
    <t>Top Hashtags in Tweet in G4</t>
  </si>
  <si>
    <t>Top Hashtags in Tweet in G5</t>
  </si>
  <si>
    <t>datacatalog</t>
  </si>
  <si>
    <t>mldc</t>
  </si>
  <si>
    <t>Top Hashtags in Tweet in G6</t>
  </si>
  <si>
    <t>datenmodellierung</t>
  </si>
  <si>
    <t>bi</t>
  </si>
  <si>
    <t>Top Hashtags in Tweet</t>
  </si>
  <si>
    <t>tdwi cloud research dw clouddw cloudready datawarehouse dashboarddesign data businessintelligence</t>
  </si>
  <si>
    <t>tdwi sandiego analytics datascience practicaldatascience businessintelligence datawar</t>
  </si>
  <si>
    <t>Top Words in Tweet in Entire Graph</t>
  </si>
  <si>
    <t>Words in Sentiment List#1: Positive</t>
  </si>
  <si>
    <t>Words in Sentiment List#2: Negative</t>
  </si>
  <si>
    <t>Words in Sentiment List#3: Angry/Violent</t>
  </si>
  <si>
    <t>Non-categorized Words</t>
  </si>
  <si>
    <t>Total Words</t>
  </si>
  <si>
    <t>#tdwi</t>
  </si>
  <si>
    <t>modernization</t>
  </si>
  <si>
    <t>#cloud</t>
  </si>
  <si>
    <t>san</t>
  </si>
  <si>
    <t>diego</t>
  </si>
  <si>
    <t>Top Words in Tweet in G1</t>
  </si>
  <si>
    <t>new</t>
  </si>
  <si>
    <t>insight</t>
  </si>
  <si>
    <t>accelerator</t>
  </si>
  <si>
    <t>5</t>
  </si>
  <si>
    <t>key</t>
  </si>
  <si>
    <t>requirements</t>
  </si>
  <si>
    <t>Top Words in Tweet in G2</t>
  </si>
  <si>
    <t>super</t>
  </si>
  <si>
    <t>excited</t>
  </si>
  <si>
    <t>honored</t>
  </si>
  <si>
    <t>win</t>
  </si>
  <si>
    <t>best</t>
  </si>
  <si>
    <t>case</t>
  </si>
  <si>
    <t>study</t>
  </si>
  <si>
    <t>solution</t>
  </si>
  <si>
    <t>summit</t>
  </si>
  <si>
    <t>Top Words in Tweet in G3</t>
  </si>
  <si>
    <t>great</t>
  </si>
  <si>
    <t>Top Words in Tweet in G4</t>
  </si>
  <si>
    <t>online</t>
  </si>
  <si>
    <t>young</t>
  </si>
  <si>
    <t>guns</t>
  </si>
  <si>
    <t>apéro</t>
  </si>
  <si>
    <t>sbb</t>
  </si>
  <si>
    <t>einladung</t>
  </si>
  <si>
    <t>zum</t>
  </si>
  <si>
    <t>7</t>
  </si>
  <si>
    <t>10</t>
  </si>
  <si>
    <t>Top Words in Tweet in G5</t>
  </si>
  <si>
    <t>Top Words in Tweet in G6</t>
  </si>
  <si>
    <t>eine</t>
  </si>
  <si>
    <t>kunst</t>
  </si>
  <si>
    <t>geeignete</t>
  </si>
  <si>
    <t>struktur</t>
  </si>
  <si>
    <t>zur</t>
  </si>
  <si>
    <t>datenablage</t>
  </si>
  <si>
    <t>definieren</t>
  </si>
  <si>
    <t>effiziente</t>
  </si>
  <si>
    <t>verarbeitung</t>
  </si>
  <si>
    <t>Top Words in Tweet</t>
  </si>
  <si>
    <t>#tdwi modernization #cloud new insight accelerator davidloshin 5 key requirements</t>
  </si>
  <si>
    <t>super excited honored win best case study #tdwi solution summit</t>
  </si>
  <si>
    <t>great #tdwi san diego</t>
  </si>
  <si>
    <t>online #tdwi young guns apéro sbb einladung zum 7 10</t>
  </si>
  <si>
    <t>eine datenmodellierung kunst geeignete struktur zur datenablage definieren effiziente verarbeitung</t>
  </si>
  <si>
    <t>Top Word Pairs in Tweet in Entire Graph</t>
  </si>
  <si>
    <t>san,diego</t>
  </si>
  <si>
    <t>new,#tdwi</t>
  </si>
  <si>
    <t>#tdwi,insight</t>
  </si>
  <si>
    <t>insight,accelerator</t>
  </si>
  <si>
    <t>5,key</t>
  </si>
  <si>
    <t>#tdwi,young</t>
  </si>
  <si>
    <t>young,guns</t>
  </si>
  <si>
    <t>guns,apéro</t>
  </si>
  <si>
    <t>#tdwi,san</t>
  </si>
  <si>
    <t>leveraging,cloud</t>
  </si>
  <si>
    <t>Top Word Pairs in Tweet in G1</t>
  </si>
  <si>
    <t>cloud,data</t>
  </si>
  <si>
    <t>data,warehouse</t>
  </si>
  <si>
    <t>warehouse,modernization</t>
  </si>
  <si>
    <t>modernization,download</t>
  </si>
  <si>
    <t>download,new</t>
  </si>
  <si>
    <t>Top Word Pairs in Tweet in G2</t>
  </si>
  <si>
    <t>super,excited</t>
  </si>
  <si>
    <t>excited,honored</t>
  </si>
  <si>
    <t>honored,win</t>
  </si>
  <si>
    <t>win,best</t>
  </si>
  <si>
    <t>best,case</t>
  </si>
  <si>
    <t>case,study</t>
  </si>
  <si>
    <t>study,#tdwi</t>
  </si>
  <si>
    <t>#tdwi,solution</t>
  </si>
  <si>
    <t>solution,summit</t>
  </si>
  <si>
    <t>summit,incorta</t>
  </si>
  <si>
    <t>Top Word Pairs in Tweet in G3</t>
  </si>
  <si>
    <t>Top Word Pairs in Tweet in G4</t>
  </si>
  <si>
    <t>online,einladung</t>
  </si>
  <si>
    <t>einladung,zum</t>
  </si>
  <si>
    <t>7,10</t>
  </si>
  <si>
    <t>sbb,bern</t>
  </si>
  <si>
    <t>Top Word Pairs in Tweet in G5</t>
  </si>
  <si>
    <t>Top Word Pairs in Tweet in G6</t>
  </si>
  <si>
    <t>datenmodellierung,kunst</t>
  </si>
  <si>
    <t>kunst,eine</t>
  </si>
  <si>
    <t>eine,geeignete</t>
  </si>
  <si>
    <t>geeignete,struktur</t>
  </si>
  <si>
    <t>struktur,zur</t>
  </si>
  <si>
    <t>zur,datenablage</t>
  </si>
  <si>
    <t>datenablage,definieren</t>
  </si>
  <si>
    <t>definieren,eine</t>
  </si>
  <si>
    <t>eine,effiziente</t>
  </si>
  <si>
    <t>effiziente,verarbeitung</t>
  </si>
  <si>
    <t>Top Word Pairs in Tweet</t>
  </si>
  <si>
    <t>new,#tdwi  #tdwi,insight  insight,accelerator  5,key  leveraging,cloud  cloud,data  data,warehouse  warehouse,modernization  modernization,download  download,new</t>
  </si>
  <si>
    <t>super,excited  excited,honored  honored,win  win,best  best,case  case,study  study,#tdwi  #tdwi,solution  solution,summit  summit,incorta</t>
  </si>
  <si>
    <t>#tdwi,san  san,diego</t>
  </si>
  <si>
    <t>#tdwi,young  young,guns  guns,apéro  online,einladung  einladung,zum  7,10  sbb,bern</t>
  </si>
  <si>
    <t>datenmodellierung,kunst  kunst,eine  eine,geeignete  geeignete,struktur  struktur,zur  zur,datenablage  datenablage,definieren  definieren,eine  eine,effiziente  effiziente,verarbeitung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</si>
  <si>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</si>
  <si>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</si>
  <si>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</si>
  <si>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</si>
  <si>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</si>
  <si>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</si>
  <si>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</si>
  <si>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</si>
  <si>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</si>
  <si>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</si>
  <si>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</si>
  <si>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</si>
  <si>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</si>
  <si>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</si>
  <si>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</si>
  <si>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</si>
  <si>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davidloshin tdwi</t>
  </si>
  <si>
    <t>Top Tweeters in Entire Graph</t>
  </si>
  <si>
    <t>Top Tweeters in G1</t>
  </si>
  <si>
    <t>Top Tweeters in G2</t>
  </si>
  <si>
    <t>Top Tweeters in G3</t>
  </si>
  <si>
    <t>Top Tweeters in G4</t>
  </si>
  <si>
    <t>Top Tweeters in G5</t>
  </si>
  <si>
    <t>Top Tweeters in G6</t>
  </si>
  <si>
    <t>Top Tweeters</t>
  </si>
  <si>
    <t>tdwi jswhuang logic2020 davidloshin</t>
  </si>
  <si>
    <t>rwang0 layereddelay incorta</t>
  </si>
  <si>
    <t>fhalper vinaybh11446806 daveondata</t>
  </si>
  <si>
    <t>rbranger ifolor</t>
  </si>
  <si>
    <t>claudia_imhoff alation</t>
  </si>
  <si>
    <t>tdwi_eu datenguru</t>
  </si>
  <si>
    <t>Top URLs in Tweet by Count</t>
  </si>
  <si>
    <t>https://tdwi.org/research/2019/07/ta-all-insight-accelerator-cloudera-leveraging-the-cloud-for-data-warehouse-modernization.aspx?tc=page0&amp;utm_source=Twitter&amp;utm_medium=post&amp;utm_campaign=Checklist2019&amp;utm_term=Cloudera&amp;utm_content=DWCloud https://tdwi.org/webcasts/2019/08/arch-all-data-pipeline-orchestration-in-a-hybrid-environment.aspx?tc=page0 https://tdwi.org/research/2019/07/ta-all-insight-accelerator-cloudera-leveraging-the-cloud-for-data-warehouse-modernization.aspx?tc=page0 https://tdwi.org/pages/membership/membership-sample-research.aspx?utm_source=Twitter&amp;utm_medium=post&amp;utm_campaign=MembershipSampleResearch&amp;utm_content=DWDev</t>
  </si>
  <si>
    <t>Top URLs in Tweet by Salience</t>
  </si>
  <si>
    <t>https://www.meetup.com/de-DE/Data-Insights-Meetup-Zurich/events/263864338/ https://www.meetup.com/de-DE/Data-Insights-Meetup-Bern/events/263864564/</t>
  </si>
  <si>
    <t>Top Domains in Tweet by Count</t>
  </si>
  <si>
    <t>Top Domains in Tweet by Salience</t>
  </si>
  <si>
    <t>Top Hashtags in Tweet by Count</t>
  </si>
  <si>
    <t>tdwi cloud research dw clouddw cloudready datawarehouse webinar datapipeline multiplatformarchitecture</t>
  </si>
  <si>
    <t>Top Hashtags in Tweet by Salience</t>
  </si>
  <si>
    <t>dw clouddw cloudready datawarehouse webinar datapipeline multiplatformarchitecture dataarchitecture datamigration dwmodernization</t>
  </si>
  <si>
    <t>Top Words in Tweet by Count</t>
  </si>
  <si>
    <t>die eine datenmodellierung ist kunst geeignete struktur zur datenablage zu</t>
  </si>
  <si>
    <t>modernization leveraging cloud data warehouse download new insight accelerator davidloshin</t>
  </si>
  <si>
    <t>modernization #cloud new insight accelerator davidloshin 5 key requirements #research</t>
  </si>
  <si>
    <t>super excited honored win best case study solution summit incorta</t>
  </si>
  <si>
    <t>hi guys attending conference #sandiego</t>
  </si>
  <si>
    <t>great crowd san diego excited started</t>
  </si>
  <si>
    <t>great keynote start day1 san diego much content caitlin johnson</t>
  </si>
  <si>
    <t>hello san diego hope enjoying claudia_imhoff's class data catalogs finally</t>
  </si>
  <si>
    <t>today director visual analytics nicholas kelly speaking tdwi san diego</t>
  </si>
  <si>
    <t>bei jetzt online young guns apéro sbb einladung zum den</t>
  </si>
  <si>
    <t>Top Words in Tweet by Salience</t>
  </si>
  <si>
    <t>modernization attend leveraging cloud data warehouse download technical architectural platform</t>
  </si>
  <si>
    <t>den online sbb nächsten 25 9 ifolor zürich ist poc</t>
  </si>
  <si>
    <t>Top Word Pairs in Tweet by Count</t>
  </si>
  <si>
    <t>datenmodellierung,ist  ist,die  die,kunst  kunst,eine  eine,geeignete  geeignete,struktur  struktur,zur  zur,datenablage  datenablage,zu  zu,definieren</t>
  </si>
  <si>
    <t>leveraging,cloud  cloud,data  data,warehouse  warehouse,modernization  modernization,download  download,new  new,#tdwi  #tdwi,insight  insight,accelerator  accelerator,davidloshin</t>
  </si>
  <si>
    <t>hi,guys  guys,attending  attending,#tdwi  #tdwi,conference  conference,#sandiego</t>
  </si>
  <si>
    <t>great,crowd  crowd,#tdwi  #tdwi,san  san,diego  diego,excited  excited,started</t>
  </si>
  <si>
    <t>great,keynote  keynote,start  start,day1  day1,#tdwi  #tdwi,san  san,diego  diego,much  much,great  great,content  content,caitlin</t>
  </si>
  <si>
    <t>hello,#tdwi  #tdwi,san  san,diego  diego,hope  hope,enjoying  enjoying,claudia_imhoff's  claudia_imhoff's,class  class,data  data,catalogs  catalogs,finally</t>
  </si>
  <si>
    <t>today,director  director,visual  visual,analytics  analytics,nicholas  nicholas,kelly  kelly,speaking  speaking,tdwi  tdwi,san  san,diego  diego,leading</t>
  </si>
  <si>
    <t>#tdwi,young  young,guns  guns,apéro  jetzt,online  online,einladung  einladung,zum  bei,den  den,sbb  sbb,bern  7,10</t>
  </si>
  <si>
    <t>Top Word Pairs in Tweet by Salience</t>
  </si>
  <si>
    <t>leveraging,cloud  cloud,data  data,warehouse  warehouse,modernization  modernization,download  download,new  accelerator,davidloshin  davidloshin,5  key,technical  technical,architectural</t>
  </si>
  <si>
    <t>bei,den  den,sbb  zum,nächsten  nächsten,#tdwi  apéro,25  25,9  9,bei  bei,ifolor  ifolor,zürich  zürich,ist</t>
  </si>
  <si>
    <t>Word</t>
  </si>
  <si>
    <t>#research</t>
  </si>
  <si>
    <t>anmelden</t>
  </si>
  <si>
    <t>leveraging</t>
  </si>
  <si>
    <t>warehouse</t>
  </si>
  <si>
    <t>download</t>
  </si>
  <si>
    <t>technical</t>
  </si>
  <si>
    <t>architectural</t>
  </si>
  <si>
    <t>platform</t>
  </si>
  <si>
    <t>#dw</t>
  </si>
  <si>
    <t>satisfy</t>
  </si>
  <si>
    <t>#clouddw</t>
  </si>
  <si>
    <t>#cloudready</t>
  </si>
  <si>
    <t>bern</t>
  </si>
  <si>
    <t>learn</t>
  </si>
  <si>
    <t>#businessintelligence</t>
  </si>
  <si>
    <t>content</t>
  </si>
  <si>
    <t>making</t>
  </si>
  <si>
    <t>fans</t>
  </si>
  <si>
    <t>#directdatamapping</t>
  </si>
  <si>
    <t>attend</t>
  </si>
  <si>
    <t>#datawarehouse</t>
  </si>
  <si>
    <t>erlaubt</t>
  </si>
  <si>
    <t>lassen</t>
  </si>
  <si>
    <t>sie</t>
  </si>
  <si>
    <t>sich</t>
  </si>
  <si>
    <t>inspirieren</t>
  </si>
  <si>
    <t>beim</t>
  </si>
  <si>
    <t>roundtable</t>
  </si>
  <si>
    <t>hamburg</t>
  </si>
  <si>
    <t>noch</t>
  </si>
  <si>
    <t>bis</t>
  </si>
  <si>
    <t>14</t>
  </si>
  <si>
    <t>08</t>
  </si>
  <si>
    <t>#datenmodellierung</t>
  </si>
  <si>
    <t>#bi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</si>
  <si>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</si>
  <si>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</si>
  <si>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</si>
  <si>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</si>
  <si>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</si>
  <si>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</si>
  <si>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</si>
  <si>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</si>
  <si>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</si>
  <si>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</si>
  <si>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</si>
  <si>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</si>
  <si>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</si>
  <si>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</si>
  <si>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</si>
  <si>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</si>
  <si>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</si>
  <si>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</si>
  <si>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</si>
  <si>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</si>
  <si>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</si>
  <si>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</si>
  <si>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</si>
  <si>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</si>
  <si>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</si>
  <si>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</si>
  <si>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</si>
  <si>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</si>
  <si>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</si>
  <si>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</si>
  <si>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</si>
  <si>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</si>
  <si>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</si>
  <si>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</si>
  <si>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</si>
  <si>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</si>
  <si>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</si>
  <si>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</si>
  <si>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</si>
  <si>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</si>
  <si>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</si>
  <si>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</si>
  <si>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</si>
  <si>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</si>
  <si>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</si>
  <si>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</si>
  <si>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</si>
  <si>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</si>
  <si>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131, 62, 0</t>
  </si>
  <si>
    <t>G1: #tdwi modernization #cloud new insight accelerator davidloshin 5 key requirements</t>
  </si>
  <si>
    <t>G2: super excited honored win best case study #tdwi solution summit</t>
  </si>
  <si>
    <t>G3: great #tdwi san diego</t>
  </si>
  <si>
    <t>G4: online #tdwi young guns apéro sbb einladung zum 7 10</t>
  </si>
  <si>
    <t>G6: eine datenmodellierung kunst geeignete struktur zur datenablage definieren effiziente verarbeitung</t>
  </si>
  <si>
    <t>Autofill Workbook Results</t>
  </si>
  <si>
    <t>Edge Weight▓1▓3▓0▓True▓Green▓Red▓▓Edge Weight▓1▓2▓0▓3▓10▓False▓Edge Weight▓1▓3▓0▓32▓6▓False▓▓0▓0▓0▓True▓Black▓Black▓▓Followers▓80▓28904▓0▓162▓1000▓False▓Followers▓80▓122973▓0▓100▓70▓False▓▓0▓0▓0▓0▓0▓False▓▓0▓0▓0▓0▓0▓False</t>
  </si>
  <si>
    <t>Subgraph</t>
  </si>
  <si>
    <t>GraphSource░TwitterSearch▓GraphTerm░#tdwi▓ImportDescription░The graph represents a network of 16 Twitter users whose recent tweets contained "#tdwi", or who were replied to or mentioned in those tweets, taken from a data set limited to a maximum of 18,000 tweets.  The network was obtained from Twitter on Tuesday, 20 August 2019 at 13:22 UTC.
The tweets in the network were tweeted over the 7-day, 13-hour, 43-minute period from Monday, 12 August 2019 at 06:15 UTC to Monday, 19 August 2019 at 19:58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</si>
</sst>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919007"/>
        <c:axId val="53336"/>
      </c:barChart>
      <c:catAx>
        <c:axId val="14919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9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0025"/>
        <c:axId val="4320226"/>
      </c:barChart>
      <c:catAx>
        <c:axId val="480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94831"/>
        <c:axId val="24253480"/>
      </c:barChart>
      <c:catAx>
        <c:axId val="2694831"/>
        <c:scaling>
          <c:orientation val="minMax"/>
        </c:scaling>
        <c:axPos val="b"/>
        <c:delete val="1"/>
        <c:majorTickMark val="out"/>
        <c:minorTickMark val="none"/>
        <c:tickLblPos val="none"/>
        <c:crossAx val="24253480"/>
        <c:crosses val="autoZero"/>
        <c:auto val="1"/>
        <c:lblOffset val="100"/>
        <c:noMultiLvlLbl val="0"/>
      </c:catAx>
      <c:valAx>
        <c:axId val="24253480"/>
        <c:scaling>
          <c:orientation val="minMax"/>
        </c:scaling>
        <c:axPos val="l"/>
        <c:delete val="1"/>
        <c:majorTickMark val="out"/>
        <c:minorTickMark val="none"/>
        <c:tickLblPos val="none"/>
        <c:crossAx val="2694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dwi_e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tengur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swhua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dw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avidlosh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ayereddel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ncor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wang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naybh1144680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halp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aveondat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l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laudia_imhof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ogic2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brang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folo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 totalsRowShown="0" headerRowDxfId="369" dataDxfId="368">
  <autoFilter ref="A2:BN22"/>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8" totalsRowShown="0" headerRowDxfId="205" dataDxfId="204">
  <autoFilter ref="A14:N18"/>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N31" totalsRowShown="0" headerRowDxfId="188" dataDxfId="187">
  <autoFilter ref="A21:N31"/>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N44" totalsRowShown="0" headerRowDxfId="171" dataDxfId="170">
  <autoFilter ref="A34:N44"/>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N57" totalsRowShown="0" headerRowDxfId="154" dataDxfId="153">
  <autoFilter ref="A47:N57"/>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N61" totalsRowShown="0" headerRowDxfId="137" dataDxfId="136">
  <autoFilter ref="A60:N61"/>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N69" totalsRowShown="0" headerRowDxfId="134" dataDxfId="133">
  <autoFilter ref="A63:N69"/>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03" dataDxfId="102">
  <autoFilter ref="A72:N82"/>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9" totalsRowShown="0" headerRowDxfId="76" dataDxfId="75">
  <autoFilter ref="A1:G16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14" dataDxfId="313">
  <autoFilter ref="A2:BT18"/>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5" totalsRowShown="0" headerRowDxfId="67" dataDxfId="66">
  <autoFilter ref="A1:L14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68" dataDxfId="267">
  <autoFilter ref="A1:C17"/>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dwi.eu/veranstaltungen/roundtables/registrierung.html?tx_dmroundtables_roundtablessignup%5broundtable%5d=369&amp;tx_dmroundtables_roundtablessignup%5baction%5d=newSignup&amp;tx_dmroundtables_roundtablessignup%5bcontroller%5d=Roundtable&amp;cHash=b060591adaad8b766974ee13292365a5" TargetMode="External" /><Relationship Id="rId2" Type="http://schemas.openxmlformats.org/officeDocument/2006/relationships/hyperlink" Target="https://tdwi.org/research/2019/07/ta-all-insight-accelerator-cloudera-leveraging-the-cloud-for-data-warehouse-modernization.aspx?tc=page0&amp;utm_source=Twitter&amp;utm_medium=post&amp;utm_campaign=Checklist2019&amp;utm_term=Cloudera&amp;utm_content=DWCloud" TargetMode="External" /><Relationship Id="rId3" Type="http://schemas.openxmlformats.org/officeDocument/2006/relationships/hyperlink" Target="https://tdwi.org/webcasts/2019/08/arch-all-data-pipeline-orchestration-in-a-hybrid-environment.aspx?tc=page0" TargetMode="External" /><Relationship Id="rId4" Type="http://schemas.openxmlformats.org/officeDocument/2006/relationships/hyperlink" Target="https://tdwi.org/research/2019/07/ta-all-insight-accelerator-cloudera-leveraging-the-cloud-for-data-warehouse-modernization.aspx?tc=page0&amp;utm_source=Twitter&amp;utm_medium=post&amp;utm_campaign=Checklist2019&amp;utm_term=Cloudera&amp;utm_content=DWCloud" TargetMode="External" /><Relationship Id="rId5" Type="http://schemas.openxmlformats.org/officeDocument/2006/relationships/hyperlink" Target="https://www.linkedin.com/slink?code=esazfaQ" TargetMode="External" /><Relationship Id="rId6" Type="http://schemas.openxmlformats.org/officeDocument/2006/relationships/hyperlink" Target="https://tdwi.org/events/conferences/san-diego/sessions/monday/arch-all-diq-all-data-catalogs-finally-a-mechanism-to-tame-analytics-chaos.aspx?utm_content=99037927&amp;utm_medium=social&amp;utm_source=twitter&amp;hss_channel=tw-119718228" TargetMode="External" /><Relationship Id="rId7" Type="http://schemas.openxmlformats.org/officeDocument/2006/relationships/hyperlink" Target="https://tdwi.org/pages/membership/membership-sample-research.aspx?utm_source=Twitter&amp;utm_medium=post&amp;utm_campaign=MembershipSampleResearch&amp;utm_content=DWDev" TargetMode="External" /><Relationship Id="rId8" Type="http://schemas.openxmlformats.org/officeDocument/2006/relationships/hyperlink" Target="https://tdwi.org/research/2019/07/ta-all-insight-accelerator-cloudera-leveraging-the-cloud-for-data-warehouse-modernization.aspx?tc=page0" TargetMode="External" /><Relationship Id="rId9" Type="http://schemas.openxmlformats.org/officeDocument/2006/relationships/hyperlink" Target="https://tdwi.org/events/conferences/san-diego/home.aspx?utm_source=social&amp;utm_medium=Twitter&amp;utm_campaign=TDWI" TargetMode="External" /><Relationship Id="rId10" Type="http://schemas.openxmlformats.org/officeDocument/2006/relationships/hyperlink" Target="https://www.meetup.com/de-DE/Data-Insights-Meetup-Zurich/events/263864338/" TargetMode="External" /><Relationship Id="rId11" Type="http://schemas.openxmlformats.org/officeDocument/2006/relationships/hyperlink" Target="https://www.meetup.com/de-DE/Data-Insights-Meetup-Bern/events/263864564/" TargetMode="External" /><Relationship Id="rId12" Type="http://schemas.openxmlformats.org/officeDocument/2006/relationships/hyperlink" Target="https://www.meetup.com/de-DE/Data-Insights-Meetup-Bern/events/263864564/" TargetMode="External" /><Relationship Id="rId13" Type="http://schemas.openxmlformats.org/officeDocument/2006/relationships/hyperlink" Target="https://pbs.twimg.com/media/EBiKtiSUEAI7Ld8.jpg" TargetMode="External" /><Relationship Id="rId14" Type="http://schemas.openxmlformats.org/officeDocument/2006/relationships/hyperlink" Target="https://pbs.twimg.com/media/De9N73PU8AAX9vy.jpg" TargetMode="External" /><Relationship Id="rId15" Type="http://schemas.openxmlformats.org/officeDocument/2006/relationships/hyperlink" Target="https://pbs.twimg.com/media/EBy3a2PXUAEH8Zv.jpg" TargetMode="External" /><Relationship Id="rId16" Type="http://schemas.openxmlformats.org/officeDocument/2006/relationships/hyperlink" Target="https://pbs.twimg.com/media/ECBPB3BXkAE6TPm.jpg" TargetMode="External" /><Relationship Id="rId17" Type="http://schemas.openxmlformats.org/officeDocument/2006/relationships/hyperlink" Target="https://pbs.twimg.com/media/ECRjMp6XkAIVyQz.jpg" TargetMode="External" /><Relationship Id="rId18" Type="http://schemas.openxmlformats.org/officeDocument/2006/relationships/hyperlink" Target="https://pbs.twimg.com/media/ECWCbneVAAAUHPx.jpg" TargetMode="External" /><Relationship Id="rId19" Type="http://schemas.openxmlformats.org/officeDocument/2006/relationships/hyperlink" Target="https://pbs.twimg.com/media/ECWbzNoWwAEvPqI.jpg" TargetMode="External" /><Relationship Id="rId20" Type="http://schemas.openxmlformats.org/officeDocument/2006/relationships/hyperlink" Target="https://pbs.twimg.com/media/EB4ccthWsAAMQGE.jpg" TargetMode="External" /><Relationship Id="rId21" Type="http://schemas.openxmlformats.org/officeDocument/2006/relationships/hyperlink" Target="https://pbs.twimg.com/media/ECC9XE7XsAAKs7a.jpg" TargetMode="External" /><Relationship Id="rId22" Type="http://schemas.openxmlformats.org/officeDocument/2006/relationships/hyperlink" Target="https://pbs.twimg.com/media/ECWlO-nUcAADvWx.jpg" TargetMode="External" /><Relationship Id="rId23" Type="http://schemas.openxmlformats.org/officeDocument/2006/relationships/hyperlink" Target="https://pbs.twimg.com/media/EB8wsKCW4AAoDaR.jpg" TargetMode="External" /><Relationship Id="rId24" Type="http://schemas.openxmlformats.org/officeDocument/2006/relationships/hyperlink" Target="https://pbs.twimg.com/media/EB9KGfhW4AEjnqA.jpg" TargetMode="External" /><Relationship Id="rId25" Type="http://schemas.openxmlformats.org/officeDocument/2006/relationships/hyperlink" Target="https://pbs.twimg.com/media/ECW6DKGXkAIhYHG.jpg" TargetMode="External" /><Relationship Id="rId26" Type="http://schemas.openxmlformats.org/officeDocument/2006/relationships/hyperlink" Target="https://pbs.twimg.com/media/EBiKtiSUEAI7Ld8.jpg" TargetMode="External" /><Relationship Id="rId27" Type="http://schemas.openxmlformats.org/officeDocument/2006/relationships/hyperlink" Target="http://pbs.twimg.com/profile_images/925348475935641601/m5a-xHJz_normal.jpg" TargetMode="External" /><Relationship Id="rId28" Type="http://schemas.openxmlformats.org/officeDocument/2006/relationships/hyperlink" Target="http://pbs.twimg.com/profile_images/1131924544896286721/ealqTR5P_normal.jpg" TargetMode="External" /><Relationship Id="rId29" Type="http://schemas.openxmlformats.org/officeDocument/2006/relationships/hyperlink" Target="http://pbs.twimg.com/profile_images/1131924544896286721/ealqTR5P_normal.jpg" TargetMode="External" /><Relationship Id="rId30" Type="http://schemas.openxmlformats.org/officeDocument/2006/relationships/hyperlink" Target="https://pbs.twimg.com/media/De9N73PU8AAX9vy.jpg" TargetMode="External" /><Relationship Id="rId31" Type="http://schemas.openxmlformats.org/officeDocument/2006/relationships/hyperlink" Target="http://pbs.twimg.com/profile_images/1046576251949862912/axeUR8EK_normal.jpg" TargetMode="External" /><Relationship Id="rId32" Type="http://schemas.openxmlformats.org/officeDocument/2006/relationships/hyperlink" Target="http://pbs.twimg.com/profile_images/1046576251949862912/axeUR8EK_normal.jpg" TargetMode="External" /><Relationship Id="rId33" Type="http://schemas.openxmlformats.org/officeDocument/2006/relationships/hyperlink" Target="https://pbs.twimg.com/media/EBy3a2PXUAEH8Zv.jpg" TargetMode="External" /><Relationship Id="rId34" Type="http://schemas.openxmlformats.org/officeDocument/2006/relationships/hyperlink" Target="https://pbs.twimg.com/media/ECBPB3BXkAE6TPm.jpg" TargetMode="External" /><Relationship Id="rId35" Type="http://schemas.openxmlformats.org/officeDocument/2006/relationships/hyperlink" Target="https://pbs.twimg.com/media/ECRjMp6XkAIVyQz.jpg" TargetMode="External" /><Relationship Id="rId36" Type="http://schemas.openxmlformats.org/officeDocument/2006/relationships/hyperlink" Target="http://pbs.twimg.com/profile_images/665000903649292292/wlyPAMcI_normal.jpg" TargetMode="External" /><Relationship Id="rId37" Type="http://schemas.openxmlformats.org/officeDocument/2006/relationships/hyperlink" Target="https://pbs.twimg.com/media/ECWCbneVAAAUHPx.jpg" TargetMode="External" /><Relationship Id="rId38" Type="http://schemas.openxmlformats.org/officeDocument/2006/relationships/hyperlink" Target="http://pbs.twimg.com/profile_images/1136025081778462720/l-WkhTmZ_normal.png" TargetMode="External" /><Relationship Id="rId39" Type="http://schemas.openxmlformats.org/officeDocument/2006/relationships/hyperlink" Target="https://pbs.twimg.com/media/ECWbzNoWwAEvPqI.jpg" TargetMode="External" /><Relationship Id="rId40" Type="http://schemas.openxmlformats.org/officeDocument/2006/relationships/hyperlink" Target="https://pbs.twimg.com/media/EB4ccthWsAAMQGE.jpg" TargetMode="External" /><Relationship Id="rId41" Type="http://schemas.openxmlformats.org/officeDocument/2006/relationships/hyperlink" Target="https://pbs.twimg.com/media/ECC9XE7XsAAKs7a.jpg" TargetMode="External" /><Relationship Id="rId42" Type="http://schemas.openxmlformats.org/officeDocument/2006/relationships/hyperlink" Target="https://pbs.twimg.com/media/ECWlO-nUcAADvWx.jpg" TargetMode="External" /><Relationship Id="rId43" Type="http://schemas.openxmlformats.org/officeDocument/2006/relationships/hyperlink" Target="https://pbs.twimg.com/media/EB8wsKCW4AAoDaR.jpg" TargetMode="External" /><Relationship Id="rId44" Type="http://schemas.openxmlformats.org/officeDocument/2006/relationships/hyperlink" Target="https://pbs.twimg.com/media/EB9KGfhW4AEjnqA.jpg" TargetMode="External" /><Relationship Id="rId45" Type="http://schemas.openxmlformats.org/officeDocument/2006/relationships/hyperlink" Target="https://pbs.twimg.com/media/ECW6DKGXkAIhYHG.jpg" TargetMode="External" /><Relationship Id="rId46" Type="http://schemas.openxmlformats.org/officeDocument/2006/relationships/hyperlink" Target="https://twitter.com/tdwi_eu/status/1160796807955439616" TargetMode="External" /><Relationship Id="rId47" Type="http://schemas.openxmlformats.org/officeDocument/2006/relationships/hyperlink" Target="https://twitter.com/datenguru/status/1160798207766618112" TargetMode="External" /><Relationship Id="rId48" Type="http://schemas.openxmlformats.org/officeDocument/2006/relationships/hyperlink" Target="https://twitter.com/jswhuang/status/1161008160301355008" TargetMode="External" /><Relationship Id="rId49" Type="http://schemas.openxmlformats.org/officeDocument/2006/relationships/hyperlink" Target="https://twitter.com/jswhuang/status/1161008160301355008" TargetMode="External" /><Relationship Id="rId50" Type="http://schemas.openxmlformats.org/officeDocument/2006/relationships/hyperlink" Target="https://twitter.com/layereddelay/status/1004106940815847424" TargetMode="External" /><Relationship Id="rId51" Type="http://schemas.openxmlformats.org/officeDocument/2006/relationships/hyperlink" Target="https://twitter.com/rwang0/status/1162271642040410112" TargetMode="External" /><Relationship Id="rId52" Type="http://schemas.openxmlformats.org/officeDocument/2006/relationships/hyperlink" Target="https://twitter.com/rwang0/status/1162271642040410112" TargetMode="External" /><Relationship Id="rId53" Type="http://schemas.openxmlformats.org/officeDocument/2006/relationships/hyperlink" Target="https://twitter.com/tdwi/status/1161004478625132544" TargetMode="External" /><Relationship Id="rId54" Type="http://schemas.openxmlformats.org/officeDocument/2006/relationships/hyperlink" Target="https://twitter.com/tdwi/status/1162015600434192384" TargetMode="External" /><Relationship Id="rId55" Type="http://schemas.openxmlformats.org/officeDocument/2006/relationships/hyperlink" Target="https://twitter.com/tdwi/status/1163163676536389634" TargetMode="External" /><Relationship Id="rId56" Type="http://schemas.openxmlformats.org/officeDocument/2006/relationships/hyperlink" Target="https://twitter.com/vinaybh11446806/status/1163465414640193538" TargetMode="External" /><Relationship Id="rId57" Type="http://schemas.openxmlformats.org/officeDocument/2006/relationships/hyperlink" Target="https://twitter.com/fhalper/status/1163479497242374144" TargetMode="External" /><Relationship Id="rId58" Type="http://schemas.openxmlformats.org/officeDocument/2006/relationships/hyperlink" Target="https://twitter.com/daveondata/status/1163487705889693696" TargetMode="External" /><Relationship Id="rId59" Type="http://schemas.openxmlformats.org/officeDocument/2006/relationships/hyperlink" Target="https://twitter.com/alation/status/1163507385396355075" TargetMode="External" /><Relationship Id="rId60" Type="http://schemas.openxmlformats.org/officeDocument/2006/relationships/hyperlink" Target="https://twitter.com/tdwi/status/1161397035913875456" TargetMode="External" /><Relationship Id="rId61" Type="http://schemas.openxmlformats.org/officeDocument/2006/relationships/hyperlink" Target="https://twitter.com/tdwi/status/1162136912137785344" TargetMode="External" /><Relationship Id="rId62" Type="http://schemas.openxmlformats.org/officeDocument/2006/relationships/hyperlink" Target="https://twitter.com/logic2020/status/1163517759617003523" TargetMode="External" /><Relationship Id="rId63" Type="http://schemas.openxmlformats.org/officeDocument/2006/relationships/hyperlink" Target="https://twitter.com/rbranger/status/1161700765624426497" TargetMode="External" /><Relationship Id="rId64" Type="http://schemas.openxmlformats.org/officeDocument/2006/relationships/hyperlink" Target="https://twitter.com/rbranger/status/1161728705682710528" TargetMode="External" /><Relationship Id="rId65" Type="http://schemas.openxmlformats.org/officeDocument/2006/relationships/hyperlink" Target="https://twitter.com/rbranger/status/1163540643555225602" TargetMode="External" /><Relationship Id="rId66" Type="http://schemas.openxmlformats.org/officeDocument/2006/relationships/comments" Target="../comments1.xml" /><Relationship Id="rId67" Type="http://schemas.openxmlformats.org/officeDocument/2006/relationships/vmlDrawing" Target="../drawings/vmlDrawing1.vml" /><Relationship Id="rId68" Type="http://schemas.openxmlformats.org/officeDocument/2006/relationships/table" Target="../tables/table1.xml" /><Relationship Id="rId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Y9vTBb4Cn" TargetMode="External" /><Relationship Id="rId2" Type="http://schemas.openxmlformats.org/officeDocument/2006/relationships/hyperlink" Target="https://t.co/ZPlKJwCAtU" TargetMode="External" /><Relationship Id="rId3" Type="http://schemas.openxmlformats.org/officeDocument/2006/relationships/hyperlink" Target="http://t.co/D4KwIHrA6J" TargetMode="External" /><Relationship Id="rId4" Type="http://schemas.openxmlformats.org/officeDocument/2006/relationships/hyperlink" Target="http://t.co/2dQRXj4mBt" TargetMode="External" /><Relationship Id="rId5" Type="http://schemas.openxmlformats.org/officeDocument/2006/relationships/hyperlink" Target="https://t.co/x2cDvEgf58" TargetMode="External" /><Relationship Id="rId6" Type="http://schemas.openxmlformats.org/officeDocument/2006/relationships/hyperlink" Target="https://t.co/cVQWnkgDzf" TargetMode="External" /><Relationship Id="rId7" Type="http://schemas.openxmlformats.org/officeDocument/2006/relationships/hyperlink" Target="https://t.co/4WD2o9dzK5" TargetMode="External" /><Relationship Id="rId8" Type="http://schemas.openxmlformats.org/officeDocument/2006/relationships/hyperlink" Target="https://t.co/Z7iiiVnqmm" TargetMode="External" /><Relationship Id="rId9" Type="http://schemas.openxmlformats.org/officeDocument/2006/relationships/hyperlink" Target="http://t.co/mTiFeGUKV5" TargetMode="External" /><Relationship Id="rId10" Type="http://schemas.openxmlformats.org/officeDocument/2006/relationships/hyperlink" Target="https://t.co/Q2ZFo5WqW3" TargetMode="External" /><Relationship Id="rId11" Type="http://schemas.openxmlformats.org/officeDocument/2006/relationships/hyperlink" Target="https://t.co/MqOtxLuWb2" TargetMode="External" /><Relationship Id="rId12" Type="http://schemas.openxmlformats.org/officeDocument/2006/relationships/hyperlink" Target="https://t.co/iKErb13zQl" TargetMode="External" /><Relationship Id="rId13" Type="http://schemas.openxmlformats.org/officeDocument/2006/relationships/hyperlink" Target="https://t.co/GfEfVAGh1U" TargetMode="External" /><Relationship Id="rId14" Type="http://schemas.openxmlformats.org/officeDocument/2006/relationships/hyperlink" Target="https://pbs.twimg.com/profile_banners/104156565/1556811430" TargetMode="External" /><Relationship Id="rId15" Type="http://schemas.openxmlformats.org/officeDocument/2006/relationships/hyperlink" Target="https://pbs.twimg.com/profile_banners/205377635/1471149856" TargetMode="External" /><Relationship Id="rId16" Type="http://schemas.openxmlformats.org/officeDocument/2006/relationships/hyperlink" Target="https://pbs.twimg.com/profile_banners/1244726671/1564130939" TargetMode="External" /><Relationship Id="rId17" Type="http://schemas.openxmlformats.org/officeDocument/2006/relationships/hyperlink" Target="https://pbs.twimg.com/profile_banners/16134137/1556913096" TargetMode="External" /><Relationship Id="rId18" Type="http://schemas.openxmlformats.org/officeDocument/2006/relationships/hyperlink" Target="https://pbs.twimg.com/profile_banners/300384764/1476371290" TargetMode="External" /><Relationship Id="rId19" Type="http://schemas.openxmlformats.org/officeDocument/2006/relationships/hyperlink" Target="https://pbs.twimg.com/profile_banners/2255476969/1476406178" TargetMode="External" /><Relationship Id="rId20" Type="http://schemas.openxmlformats.org/officeDocument/2006/relationships/hyperlink" Target="https://pbs.twimg.com/profile_banners/14562685/1431332241" TargetMode="External" /><Relationship Id="rId21" Type="http://schemas.openxmlformats.org/officeDocument/2006/relationships/hyperlink" Target="https://pbs.twimg.com/profile_banners/4197811872/1447383674" TargetMode="External" /><Relationship Id="rId22" Type="http://schemas.openxmlformats.org/officeDocument/2006/relationships/hyperlink" Target="https://pbs.twimg.com/profile_banners/1420834412/1497061436" TargetMode="External" /><Relationship Id="rId23" Type="http://schemas.openxmlformats.org/officeDocument/2006/relationships/hyperlink" Target="https://pbs.twimg.com/profile_banners/119718228/1531521844" TargetMode="External" /><Relationship Id="rId24" Type="http://schemas.openxmlformats.org/officeDocument/2006/relationships/hyperlink" Target="https://pbs.twimg.com/profile_banners/16534327/1480915123" TargetMode="External" /><Relationship Id="rId25" Type="http://schemas.openxmlformats.org/officeDocument/2006/relationships/hyperlink" Target="https://pbs.twimg.com/profile_banners/274207085/1552659208" TargetMode="External" /><Relationship Id="rId26" Type="http://schemas.openxmlformats.org/officeDocument/2006/relationships/hyperlink" Target="https://pbs.twimg.com/profile_banners/201724525/1539371287" TargetMode="External" /><Relationship Id="rId27" Type="http://schemas.openxmlformats.org/officeDocument/2006/relationships/hyperlink" Target="https://pbs.twimg.com/profile_banners/748955286/1557491075" TargetMode="External" /><Relationship Id="rId28" Type="http://schemas.openxmlformats.org/officeDocument/2006/relationships/hyperlink" Target="http://abs.twimg.com/images/themes/theme15/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2/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5/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0/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6/bg.gif" TargetMode="External" /><Relationship Id="rId41" Type="http://schemas.openxmlformats.org/officeDocument/2006/relationships/hyperlink" Target="http://abs.twimg.com/images/themes/theme15/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pbs.twimg.com/profile_images/1123959034065899521/V8xdQQL5_normal.png" TargetMode="External" /><Relationship Id="rId45" Type="http://schemas.openxmlformats.org/officeDocument/2006/relationships/hyperlink" Target="http://pbs.twimg.com/profile_images/925348475935641601/m5a-xHJz_normal.jpg" TargetMode="External" /><Relationship Id="rId46" Type="http://schemas.openxmlformats.org/officeDocument/2006/relationships/hyperlink" Target="http://pbs.twimg.com/profile_images/1131924544896286721/ealqTR5P_normal.jpg" TargetMode="External" /><Relationship Id="rId47" Type="http://schemas.openxmlformats.org/officeDocument/2006/relationships/hyperlink" Target="http://pbs.twimg.com/profile_images/781956673950715904/2l_2S4pF_normal.jpg" TargetMode="External" /><Relationship Id="rId48" Type="http://schemas.openxmlformats.org/officeDocument/2006/relationships/hyperlink" Target="http://pbs.twimg.com/profile_images/455687079/Picture_13_normal.jpg" TargetMode="External" /><Relationship Id="rId49" Type="http://schemas.openxmlformats.org/officeDocument/2006/relationships/hyperlink" Target="http://pbs.twimg.com/profile_images/1129431827490324481/YxChdZRH_normal.png" TargetMode="External" /><Relationship Id="rId50" Type="http://schemas.openxmlformats.org/officeDocument/2006/relationships/hyperlink" Target="http://pbs.twimg.com/profile_images/460833007188729857/CmpMAO3c_normal.png" TargetMode="External" /><Relationship Id="rId51" Type="http://schemas.openxmlformats.org/officeDocument/2006/relationships/hyperlink" Target="http://pbs.twimg.com/profile_images/1046576251949862912/axeUR8EK_normal.jpg" TargetMode="External" /><Relationship Id="rId52" Type="http://schemas.openxmlformats.org/officeDocument/2006/relationships/hyperlink" Target="http://pbs.twimg.com/profile_images/665000903649292292/wlyPAMcI_normal.jpg" TargetMode="External" /><Relationship Id="rId53" Type="http://schemas.openxmlformats.org/officeDocument/2006/relationships/hyperlink" Target="http://pbs.twimg.com/profile_images/3449272991/90c27f234b20d461880aa263aeeb4ab3_normal.jpeg" TargetMode="External" /><Relationship Id="rId54" Type="http://schemas.openxmlformats.org/officeDocument/2006/relationships/hyperlink" Target="http://pbs.twimg.com/profile_images/1136025081778462720/l-WkhTmZ_normal.png" TargetMode="External" /><Relationship Id="rId55" Type="http://schemas.openxmlformats.org/officeDocument/2006/relationships/hyperlink" Target="http://pbs.twimg.com/profile_images/962085788572729345/FSlMO0mW_normal.jpg" TargetMode="External" /><Relationship Id="rId56" Type="http://schemas.openxmlformats.org/officeDocument/2006/relationships/hyperlink" Target="http://pbs.twimg.com/profile_images/846400421258190848/obwmmB47_normal.jpg" TargetMode="External" /><Relationship Id="rId57" Type="http://schemas.openxmlformats.org/officeDocument/2006/relationships/hyperlink" Target="http://pbs.twimg.com/profile_images/1149361797477965825/7KXwEAaA_normal.jpg" TargetMode="External" /><Relationship Id="rId58" Type="http://schemas.openxmlformats.org/officeDocument/2006/relationships/hyperlink" Target="http://pbs.twimg.com/profile_images/680474650653126657/ciymVyzu_normal.jpg" TargetMode="External" /><Relationship Id="rId59" Type="http://schemas.openxmlformats.org/officeDocument/2006/relationships/hyperlink" Target="http://pbs.twimg.com/profile_images/912654498044235777/EUARdjfR_normal.jpg" TargetMode="External" /><Relationship Id="rId60" Type="http://schemas.openxmlformats.org/officeDocument/2006/relationships/hyperlink" Target="https://twitter.com/tdwi_eu" TargetMode="External" /><Relationship Id="rId61" Type="http://schemas.openxmlformats.org/officeDocument/2006/relationships/hyperlink" Target="https://twitter.com/datenguru" TargetMode="External" /><Relationship Id="rId62" Type="http://schemas.openxmlformats.org/officeDocument/2006/relationships/hyperlink" Target="https://twitter.com/jswhuang" TargetMode="External" /><Relationship Id="rId63" Type="http://schemas.openxmlformats.org/officeDocument/2006/relationships/hyperlink" Target="https://twitter.com/tdwi" TargetMode="External" /><Relationship Id="rId64" Type="http://schemas.openxmlformats.org/officeDocument/2006/relationships/hyperlink" Target="https://twitter.com/davidloshin" TargetMode="External" /><Relationship Id="rId65" Type="http://schemas.openxmlformats.org/officeDocument/2006/relationships/hyperlink" Target="https://twitter.com/layereddelay" TargetMode="External" /><Relationship Id="rId66" Type="http://schemas.openxmlformats.org/officeDocument/2006/relationships/hyperlink" Target="https://twitter.com/incorta" TargetMode="External" /><Relationship Id="rId67" Type="http://schemas.openxmlformats.org/officeDocument/2006/relationships/hyperlink" Target="https://twitter.com/rwang0" TargetMode="External" /><Relationship Id="rId68" Type="http://schemas.openxmlformats.org/officeDocument/2006/relationships/hyperlink" Target="https://twitter.com/vinaybh11446806" TargetMode="External" /><Relationship Id="rId69" Type="http://schemas.openxmlformats.org/officeDocument/2006/relationships/hyperlink" Target="https://twitter.com/fhalper" TargetMode="External" /><Relationship Id="rId70" Type="http://schemas.openxmlformats.org/officeDocument/2006/relationships/hyperlink" Target="https://twitter.com/daveondata" TargetMode="External" /><Relationship Id="rId71" Type="http://schemas.openxmlformats.org/officeDocument/2006/relationships/hyperlink" Target="https://twitter.com/alation" TargetMode="External" /><Relationship Id="rId72" Type="http://schemas.openxmlformats.org/officeDocument/2006/relationships/hyperlink" Target="https://twitter.com/claudia_imhoff" TargetMode="External" /><Relationship Id="rId73" Type="http://schemas.openxmlformats.org/officeDocument/2006/relationships/hyperlink" Target="https://twitter.com/logic2020" TargetMode="External" /><Relationship Id="rId74" Type="http://schemas.openxmlformats.org/officeDocument/2006/relationships/hyperlink" Target="https://twitter.com/rbranger" TargetMode="External" /><Relationship Id="rId75" Type="http://schemas.openxmlformats.org/officeDocument/2006/relationships/hyperlink" Target="https://twitter.com/ifolor" TargetMode="External" /><Relationship Id="rId76" Type="http://schemas.openxmlformats.org/officeDocument/2006/relationships/comments" Target="../comments2.xml" /><Relationship Id="rId77" Type="http://schemas.openxmlformats.org/officeDocument/2006/relationships/vmlDrawing" Target="../drawings/vmlDrawing2.vml" /><Relationship Id="rId78" Type="http://schemas.openxmlformats.org/officeDocument/2006/relationships/table" Target="../tables/table2.xml" /><Relationship Id="rId79" Type="http://schemas.openxmlformats.org/officeDocument/2006/relationships/drawing" Target="../drawings/drawing1.xml" /><Relationship Id="rId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eetup.com/de-DE/Data-Insights-Meetup-Bern/events/263864564/" TargetMode="External" /><Relationship Id="rId2" Type="http://schemas.openxmlformats.org/officeDocument/2006/relationships/hyperlink" Target="https://tdwi.org/research/2019/07/ta-all-insight-accelerator-cloudera-leveraging-the-cloud-for-data-warehouse-modernization.aspx?tc=page0&amp;utm_source=Twitter&amp;utm_medium=post&amp;utm_campaign=Checklist2019&amp;utm_term=Cloudera&amp;utm_content=DWCloud" TargetMode="External" /><Relationship Id="rId3" Type="http://schemas.openxmlformats.org/officeDocument/2006/relationships/hyperlink" Target="https://www.meetup.com/de-DE/Data-Insights-Meetup-Zurich/events/263864338/" TargetMode="External" /><Relationship Id="rId4" Type="http://schemas.openxmlformats.org/officeDocument/2006/relationships/hyperlink" Target="https://tdwi.org/events/conferences/san-diego/home.aspx?utm_source=social&amp;utm_medium=Twitter&amp;utm_campaign=TDWI" TargetMode="External" /><Relationship Id="rId5" Type="http://schemas.openxmlformats.org/officeDocument/2006/relationships/hyperlink" Target="https://tdwi.org/events/conferences/san-diego/sessions/monday/arch-all-diq-all-data-catalogs-finally-a-mechanism-to-tame-analytics-chaos.aspx?utm_content=99037927&amp;utm_medium=social&amp;utm_source=twitter&amp;hss_channel=tw-119718228" TargetMode="External" /><Relationship Id="rId6" Type="http://schemas.openxmlformats.org/officeDocument/2006/relationships/hyperlink" Target="https://www.linkedin.com/slink?code=esazfaQ" TargetMode="External" /><Relationship Id="rId7" Type="http://schemas.openxmlformats.org/officeDocument/2006/relationships/hyperlink" Target="https://tdwi.org/webcasts/2019/08/arch-all-data-pipeline-orchestration-in-a-hybrid-environment.aspx?tc=page0" TargetMode="External" /><Relationship Id="rId8" Type="http://schemas.openxmlformats.org/officeDocument/2006/relationships/hyperlink" Target="https://tdwi.org/research/2019/07/ta-all-insight-accelerator-cloudera-leveraging-the-cloud-for-data-warehouse-modernization.aspx?tc=page0" TargetMode="External" /><Relationship Id="rId9" Type="http://schemas.openxmlformats.org/officeDocument/2006/relationships/hyperlink" Target="https://tdwi.org/pages/membership/membership-sample-research.aspx?utm_source=Twitter&amp;utm_medium=post&amp;utm_campaign=MembershipSampleResearch&amp;utm_content=DWDev" TargetMode="External" /><Relationship Id="rId10" Type="http://schemas.openxmlformats.org/officeDocument/2006/relationships/hyperlink" Target="https://www.tdwi.eu/veranstaltungen/roundtables/registrierung.html?tx_dmroundtables_roundtablessignup%5broundtable%5d=369&amp;tx_dmroundtables_roundtablessignup%5baction%5d=newSignup&amp;tx_dmroundtables_roundtablessignup%5bcontroller%5d=Roundtable&amp;cHash=b060591adaad8b766974ee13292365a5" TargetMode="External" /><Relationship Id="rId11" Type="http://schemas.openxmlformats.org/officeDocument/2006/relationships/hyperlink" Target="https://tdwi.org/research/2019/07/ta-all-insight-accelerator-cloudera-leveraging-the-cloud-for-data-warehouse-modernization.aspx?tc=page0&amp;utm_source=Twitter&amp;utm_medium=post&amp;utm_campaign=Checklist2019&amp;utm_term=Cloudera&amp;utm_content=DWCloud" TargetMode="External" /><Relationship Id="rId12" Type="http://schemas.openxmlformats.org/officeDocument/2006/relationships/hyperlink" Target="https://tdwi.org/events/conferences/san-diego/home.aspx?utm_source=social&amp;utm_medium=Twitter&amp;utm_campaign=TDWI" TargetMode="External" /><Relationship Id="rId13" Type="http://schemas.openxmlformats.org/officeDocument/2006/relationships/hyperlink" Target="https://tdwi.org/pages/membership/membership-sample-research.aspx?utm_source=Twitter&amp;utm_medium=post&amp;utm_campaign=MembershipSampleResearch&amp;utm_content=DWDev" TargetMode="External" /><Relationship Id="rId14" Type="http://schemas.openxmlformats.org/officeDocument/2006/relationships/hyperlink" Target="https://tdwi.org/research/2019/07/ta-all-insight-accelerator-cloudera-leveraging-the-cloud-for-data-warehouse-modernization.aspx?tc=page0" TargetMode="External" /><Relationship Id="rId15" Type="http://schemas.openxmlformats.org/officeDocument/2006/relationships/hyperlink" Target="https://tdwi.org/webcasts/2019/08/arch-all-data-pipeline-orchestration-in-a-hybrid-environment.aspx?tc=page0" TargetMode="External" /><Relationship Id="rId16" Type="http://schemas.openxmlformats.org/officeDocument/2006/relationships/hyperlink" Target="https://www.linkedin.com/slink?code=esazfaQ" TargetMode="External" /><Relationship Id="rId17" Type="http://schemas.openxmlformats.org/officeDocument/2006/relationships/hyperlink" Target="https://www.meetup.com/de-DE/Data-Insights-Meetup-Bern/events/263864564/" TargetMode="External" /><Relationship Id="rId18" Type="http://schemas.openxmlformats.org/officeDocument/2006/relationships/hyperlink" Target="https://www.meetup.com/de-DE/Data-Insights-Meetup-Zurich/events/263864338/" TargetMode="External" /><Relationship Id="rId19" Type="http://schemas.openxmlformats.org/officeDocument/2006/relationships/hyperlink" Target="https://tdwi.org/events/conferences/san-diego/sessions/monday/arch-all-diq-all-data-catalogs-finally-a-mechanism-to-tame-analytics-chaos.aspx?utm_content=99037927&amp;utm_medium=social&amp;utm_source=twitter&amp;hss_channel=tw-119718228" TargetMode="External" /><Relationship Id="rId20" Type="http://schemas.openxmlformats.org/officeDocument/2006/relationships/hyperlink" Target="https://www.tdwi.eu/veranstaltungen/roundtables/registrierung.html?tx_dmroundtables_roundtablessignup%5broundtable%5d=369&amp;tx_dmroundtables_roundtablessignup%5baction%5d=newSignup&amp;tx_dmroundtables_roundtablessignup%5bcontroller%5d=Roundtable&amp;cHash=b060591adaad8b766974ee13292365a5" TargetMode="External" /><Relationship Id="rId21" Type="http://schemas.openxmlformats.org/officeDocument/2006/relationships/table" Target="../tables/table11.xm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532</v>
      </c>
      <c r="BD2" s="13" t="s">
        <v>546</v>
      </c>
      <c r="BE2" s="13" t="s">
        <v>547</v>
      </c>
      <c r="BF2" s="67" t="s">
        <v>830</v>
      </c>
      <c r="BG2" s="67" t="s">
        <v>831</v>
      </c>
      <c r="BH2" s="67" t="s">
        <v>832</v>
      </c>
      <c r="BI2" s="67" t="s">
        <v>833</v>
      </c>
      <c r="BJ2" s="67" t="s">
        <v>834</v>
      </c>
      <c r="BK2" s="67" t="s">
        <v>835</v>
      </c>
      <c r="BL2" s="67" t="s">
        <v>836</v>
      </c>
      <c r="BM2" s="67" t="s">
        <v>837</v>
      </c>
      <c r="BN2" s="67" t="s">
        <v>838</v>
      </c>
    </row>
    <row r="3" spans="1:66" ht="15" customHeight="1">
      <c r="A3" s="84" t="s">
        <v>214</v>
      </c>
      <c r="B3" s="84" t="s">
        <v>215</v>
      </c>
      <c r="C3" s="53" t="s">
        <v>861</v>
      </c>
      <c r="D3" s="54">
        <v>3</v>
      </c>
      <c r="E3" s="65" t="s">
        <v>132</v>
      </c>
      <c r="F3" s="55">
        <v>32</v>
      </c>
      <c r="G3" s="53"/>
      <c r="H3" s="57"/>
      <c r="I3" s="56"/>
      <c r="J3" s="56"/>
      <c r="K3" s="36" t="s">
        <v>66</v>
      </c>
      <c r="L3" s="62">
        <v>3</v>
      </c>
      <c r="M3" s="62"/>
      <c r="N3" s="63"/>
      <c r="O3" s="85" t="s">
        <v>230</v>
      </c>
      <c r="P3" s="87">
        <v>43689.260416666664</v>
      </c>
      <c r="Q3" s="85" t="s">
        <v>232</v>
      </c>
      <c r="R3" s="89" t="s">
        <v>247</v>
      </c>
      <c r="S3" s="85" t="s">
        <v>257</v>
      </c>
      <c r="T3" s="85" t="s">
        <v>261</v>
      </c>
      <c r="U3" s="89" t="s">
        <v>271</v>
      </c>
      <c r="V3" s="89" t="s">
        <v>271</v>
      </c>
      <c r="W3" s="87">
        <v>43689.260416666664</v>
      </c>
      <c r="X3" s="91">
        <v>43689</v>
      </c>
      <c r="Y3" s="93" t="s">
        <v>289</v>
      </c>
      <c r="Z3" s="89" t="s">
        <v>306</v>
      </c>
      <c r="AA3" s="85"/>
      <c r="AB3" s="85"/>
      <c r="AC3" s="93" t="s">
        <v>324</v>
      </c>
      <c r="AD3" s="85"/>
      <c r="AE3" s="85" t="b">
        <v>0</v>
      </c>
      <c r="AF3" s="85">
        <v>0</v>
      </c>
      <c r="AG3" s="93" t="s">
        <v>342</v>
      </c>
      <c r="AH3" s="85" t="b">
        <v>0</v>
      </c>
      <c r="AI3" s="85" t="s">
        <v>343</v>
      </c>
      <c r="AJ3" s="85"/>
      <c r="AK3" s="93" t="s">
        <v>342</v>
      </c>
      <c r="AL3" s="85" t="b">
        <v>0</v>
      </c>
      <c r="AM3" s="85">
        <v>1</v>
      </c>
      <c r="AN3" s="93" t="s">
        <v>342</v>
      </c>
      <c r="AO3" s="85" t="s">
        <v>345</v>
      </c>
      <c r="AP3" s="85" t="b">
        <v>0</v>
      </c>
      <c r="AQ3" s="93" t="s">
        <v>324</v>
      </c>
      <c r="AR3" s="85" t="s">
        <v>176</v>
      </c>
      <c r="AS3" s="85">
        <v>0</v>
      </c>
      <c r="AT3" s="85">
        <v>0</v>
      </c>
      <c r="AU3" s="85"/>
      <c r="AV3" s="85"/>
      <c r="AW3" s="85"/>
      <c r="AX3" s="85"/>
      <c r="AY3" s="85"/>
      <c r="AZ3" s="85"/>
      <c r="BA3" s="85"/>
      <c r="BB3" s="85"/>
      <c r="BC3">
        <v>1</v>
      </c>
      <c r="BD3" s="85" t="str">
        <f>REPLACE(INDEX(GroupVertices[Group],MATCH(Edges[[#This Row],[Vertex 1]],GroupVertices[Vertex],0)),1,1,"")</f>
        <v>6</v>
      </c>
      <c r="BE3" s="85" t="str">
        <f>REPLACE(INDEX(GroupVertices[Group],MATCH(Edges[[#This Row],[Vertex 2]],GroupVertices[Vertex],0)),1,1,"")</f>
        <v>6</v>
      </c>
      <c r="BF3" s="51">
        <v>0</v>
      </c>
      <c r="BG3" s="52">
        <v>0</v>
      </c>
      <c r="BH3" s="51">
        <v>2</v>
      </c>
      <c r="BI3" s="52">
        <v>6.0606060606060606</v>
      </c>
      <c r="BJ3" s="51">
        <v>0</v>
      </c>
      <c r="BK3" s="52">
        <v>0</v>
      </c>
      <c r="BL3" s="51">
        <v>31</v>
      </c>
      <c r="BM3" s="52">
        <v>93.93939393939394</v>
      </c>
      <c r="BN3" s="51">
        <v>33</v>
      </c>
    </row>
    <row r="4" spans="1:66" ht="15" customHeight="1">
      <c r="A4" s="84" t="s">
        <v>215</v>
      </c>
      <c r="B4" s="84" t="s">
        <v>214</v>
      </c>
      <c r="C4" s="53" t="s">
        <v>861</v>
      </c>
      <c r="D4" s="54">
        <v>3</v>
      </c>
      <c r="E4" s="65" t="s">
        <v>132</v>
      </c>
      <c r="F4" s="55">
        <v>32</v>
      </c>
      <c r="G4" s="53"/>
      <c r="H4" s="57"/>
      <c r="I4" s="56"/>
      <c r="J4" s="56"/>
      <c r="K4" s="36" t="s">
        <v>66</v>
      </c>
      <c r="L4" s="83">
        <v>4</v>
      </c>
      <c r="M4" s="83"/>
      <c r="N4" s="63"/>
      <c r="O4" s="86" t="s">
        <v>231</v>
      </c>
      <c r="P4" s="88">
        <v>43689.26427083334</v>
      </c>
      <c r="Q4" s="86" t="s">
        <v>232</v>
      </c>
      <c r="R4" s="86"/>
      <c r="S4" s="86"/>
      <c r="T4" s="86"/>
      <c r="U4" s="86"/>
      <c r="V4" s="90" t="s">
        <v>284</v>
      </c>
      <c r="W4" s="88">
        <v>43689.26427083334</v>
      </c>
      <c r="X4" s="92">
        <v>43689</v>
      </c>
      <c r="Y4" s="94" t="s">
        <v>290</v>
      </c>
      <c r="Z4" s="90" t="s">
        <v>307</v>
      </c>
      <c r="AA4" s="86"/>
      <c r="AB4" s="86"/>
      <c r="AC4" s="94" t="s">
        <v>325</v>
      </c>
      <c r="AD4" s="86"/>
      <c r="AE4" s="86" t="b">
        <v>0</v>
      </c>
      <c r="AF4" s="86">
        <v>0</v>
      </c>
      <c r="AG4" s="94" t="s">
        <v>342</v>
      </c>
      <c r="AH4" s="86" t="b">
        <v>0</v>
      </c>
      <c r="AI4" s="86" t="s">
        <v>343</v>
      </c>
      <c r="AJ4" s="86"/>
      <c r="AK4" s="94" t="s">
        <v>342</v>
      </c>
      <c r="AL4" s="86" t="b">
        <v>0</v>
      </c>
      <c r="AM4" s="86">
        <v>1</v>
      </c>
      <c r="AN4" s="94" t="s">
        <v>324</v>
      </c>
      <c r="AO4" s="86" t="s">
        <v>346</v>
      </c>
      <c r="AP4" s="86" t="b">
        <v>0</v>
      </c>
      <c r="AQ4" s="94" t="s">
        <v>324</v>
      </c>
      <c r="AR4" s="86" t="s">
        <v>176</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v>0</v>
      </c>
      <c r="BG4" s="52">
        <v>0</v>
      </c>
      <c r="BH4" s="51">
        <v>2</v>
      </c>
      <c r="BI4" s="52">
        <v>6.0606060606060606</v>
      </c>
      <c r="BJ4" s="51">
        <v>0</v>
      </c>
      <c r="BK4" s="52">
        <v>0</v>
      </c>
      <c r="BL4" s="51">
        <v>31</v>
      </c>
      <c r="BM4" s="52">
        <v>93.93939393939394</v>
      </c>
      <c r="BN4" s="51">
        <v>33</v>
      </c>
    </row>
    <row r="5" spans="1:66" ht="15">
      <c r="A5" s="84" t="s">
        <v>216</v>
      </c>
      <c r="B5" s="84" t="s">
        <v>219</v>
      </c>
      <c r="C5" s="53" t="s">
        <v>861</v>
      </c>
      <c r="D5" s="54">
        <v>3</v>
      </c>
      <c r="E5" s="65" t="s">
        <v>132</v>
      </c>
      <c r="F5" s="55">
        <v>32</v>
      </c>
      <c r="G5" s="53"/>
      <c r="H5" s="57"/>
      <c r="I5" s="56"/>
      <c r="J5" s="56"/>
      <c r="K5" s="36" t="s">
        <v>65</v>
      </c>
      <c r="L5" s="83">
        <v>5</v>
      </c>
      <c r="M5" s="83"/>
      <c r="N5" s="63"/>
      <c r="O5" s="86" t="s">
        <v>231</v>
      </c>
      <c r="P5" s="88">
        <v>43689.84363425926</v>
      </c>
      <c r="Q5" s="86" t="s">
        <v>233</v>
      </c>
      <c r="R5" s="86"/>
      <c r="S5" s="86"/>
      <c r="T5" s="86" t="s">
        <v>219</v>
      </c>
      <c r="U5" s="86"/>
      <c r="V5" s="90" t="s">
        <v>285</v>
      </c>
      <c r="W5" s="88">
        <v>43689.84363425926</v>
      </c>
      <c r="X5" s="92">
        <v>43689</v>
      </c>
      <c r="Y5" s="94" t="s">
        <v>291</v>
      </c>
      <c r="Z5" s="90" t="s">
        <v>308</v>
      </c>
      <c r="AA5" s="86"/>
      <c r="AB5" s="86"/>
      <c r="AC5" s="94" t="s">
        <v>326</v>
      </c>
      <c r="AD5" s="86"/>
      <c r="AE5" s="86" t="b">
        <v>0</v>
      </c>
      <c r="AF5" s="86">
        <v>0</v>
      </c>
      <c r="AG5" s="94" t="s">
        <v>342</v>
      </c>
      <c r="AH5" s="86" t="b">
        <v>0</v>
      </c>
      <c r="AI5" s="86" t="s">
        <v>344</v>
      </c>
      <c r="AJ5" s="86"/>
      <c r="AK5" s="94" t="s">
        <v>342</v>
      </c>
      <c r="AL5" s="86" t="b">
        <v>0</v>
      </c>
      <c r="AM5" s="86">
        <v>1</v>
      </c>
      <c r="AN5" s="94" t="s">
        <v>329</v>
      </c>
      <c r="AO5" s="86" t="s">
        <v>346</v>
      </c>
      <c r="AP5" s="86" t="b">
        <v>0</v>
      </c>
      <c r="AQ5" s="94" t="s">
        <v>329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216</v>
      </c>
      <c r="B6" s="84" t="s">
        <v>226</v>
      </c>
      <c r="C6" s="53" t="s">
        <v>861</v>
      </c>
      <c r="D6" s="54">
        <v>3</v>
      </c>
      <c r="E6" s="65" t="s">
        <v>132</v>
      </c>
      <c r="F6" s="55">
        <v>32</v>
      </c>
      <c r="G6" s="53"/>
      <c r="H6" s="57"/>
      <c r="I6" s="56"/>
      <c r="J6" s="56"/>
      <c r="K6" s="36" t="s">
        <v>65</v>
      </c>
      <c r="L6" s="83">
        <v>6</v>
      </c>
      <c r="M6" s="83"/>
      <c r="N6" s="63"/>
      <c r="O6" s="86" t="s">
        <v>230</v>
      </c>
      <c r="P6" s="88">
        <v>43689.84363425926</v>
      </c>
      <c r="Q6" s="86" t="s">
        <v>233</v>
      </c>
      <c r="R6" s="86"/>
      <c r="S6" s="86"/>
      <c r="T6" s="86" t="s">
        <v>219</v>
      </c>
      <c r="U6" s="86"/>
      <c r="V6" s="90" t="s">
        <v>285</v>
      </c>
      <c r="W6" s="88">
        <v>43689.84363425926</v>
      </c>
      <c r="X6" s="92">
        <v>43689</v>
      </c>
      <c r="Y6" s="94" t="s">
        <v>291</v>
      </c>
      <c r="Z6" s="90" t="s">
        <v>308</v>
      </c>
      <c r="AA6" s="86"/>
      <c r="AB6" s="86"/>
      <c r="AC6" s="94" t="s">
        <v>326</v>
      </c>
      <c r="AD6" s="86"/>
      <c r="AE6" s="86" t="b">
        <v>0</v>
      </c>
      <c r="AF6" s="86">
        <v>0</v>
      </c>
      <c r="AG6" s="94" t="s">
        <v>342</v>
      </c>
      <c r="AH6" s="86" t="b">
        <v>0</v>
      </c>
      <c r="AI6" s="86" t="s">
        <v>344</v>
      </c>
      <c r="AJ6" s="86"/>
      <c r="AK6" s="94" t="s">
        <v>342</v>
      </c>
      <c r="AL6" s="86" t="b">
        <v>0</v>
      </c>
      <c r="AM6" s="86">
        <v>1</v>
      </c>
      <c r="AN6" s="94" t="s">
        <v>329</v>
      </c>
      <c r="AO6" s="86" t="s">
        <v>346</v>
      </c>
      <c r="AP6" s="86" t="b">
        <v>0</v>
      </c>
      <c r="AQ6" s="94" t="s">
        <v>329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3.0303030303030303</v>
      </c>
      <c r="BH6" s="51">
        <v>2</v>
      </c>
      <c r="BI6" s="52">
        <v>6.0606060606060606</v>
      </c>
      <c r="BJ6" s="51">
        <v>0</v>
      </c>
      <c r="BK6" s="52">
        <v>0</v>
      </c>
      <c r="BL6" s="51">
        <v>30</v>
      </c>
      <c r="BM6" s="52">
        <v>90.9090909090909</v>
      </c>
      <c r="BN6" s="51">
        <v>33</v>
      </c>
    </row>
    <row r="7" spans="1:66" ht="15">
      <c r="A7" s="84" t="s">
        <v>217</v>
      </c>
      <c r="B7" s="84" t="s">
        <v>227</v>
      </c>
      <c r="C7" s="53" t="s">
        <v>861</v>
      </c>
      <c r="D7" s="54">
        <v>3</v>
      </c>
      <c r="E7" s="65" t="s">
        <v>132</v>
      </c>
      <c r="F7" s="55">
        <v>32</v>
      </c>
      <c r="G7" s="53"/>
      <c r="H7" s="57"/>
      <c r="I7" s="56"/>
      <c r="J7" s="56"/>
      <c r="K7" s="36" t="s">
        <v>65</v>
      </c>
      <c r="L7" s="83">
        <v>7</v>
      </c>
      <c r="M7" s="83"/>
      <c r="N7" s="63"/>
      <c r="O7" s="86" t="s">
        <v>230</v>
      </c>
      <c r="P7" s="88">
        <v>43256.87875</v>
      </c>
      <c r="Q7" s="86" t="s">
        <v>234</v>
      </c>
      <c r="R7" s="86"/>
      <c r="S7" s="86"/>
      <c r="T7" s="86" t="s">
        <v>262</v>
      </c>
      <c r="U7" s="90" t="s">
        <v>272</v>
      </c>
      <c r="V7" s="90" t="s">
        <v>272</v>
      </c>
      <c r="W7" s="88">
        <v>43256.87875</v>
      </c>
      <c r="X7" s="92">
        <v>43256</v>
      </c>
      <c r="Y7" s="94" t="s">
        <v>292</v>
      </c>
      <c r="Z7" s="90" t="s">
        <v>309</v>
      </c>
      <c r="AA7" s="86"/>
      <c r="AB7" s="86"/>
      <c r="AC7" s="94" t="s">
        <v>327</v>
      </c>
      <c r="AD7" s="86"/>
      <c r="AE7" s="86" t="b">
        <v>0</v>
      </c>
      <c r="AF7" s="86">
        <v>17</v>
      </c>
      <c r="AG7" s="94" t="s">
        <v>342</v>
      </c>
      <c r="AH7" s="86" t="b">
        <v>0</v>
      </c>
      <c r="AI7" s="86" t="s">
        <v>344</v>
      </c>
      <c r="AJ7" s="86"/>
      <c r="AK7" s="94" t="s">
        <v>342</v>
      </c>
      <c r="AL7" s="86" t="b">
        <v>0</v>
      </c>
      <c r="AM7" s="86">
        <v>2</v>
      </c>
      <c r="AN7" s="94" t="s">
        <v>342</v>
      </c>
      <c r="AO7" s="86" t="s">
        <v>347</v>
      </c>
      <c r="AP7" s="86" t="b">
        <v>0</v>
      </c>
      <c r="AQ7" s="94" t="s">
        <v>327</v>
      </c>
      <c r="AR7" s="86" t="s">
        <v>231</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6</v>
      </c>
      <c r="BG7" s="52">
        <v>33.333333333333336</v>
      </c>
      <c r="BH7" s="51">
        <v>0</v>
      </c>
      <c r="BI7" s="52">
        <v>0</v>
      </c>
      <c r="BJ7" s="51">
        <v>0</v>
      </c>
      <c r="BK7" s="52">
        <v>0</v>
      </c>
      <c r="BL7" s="51">
        <v>12</v>
      </c>
      <c r="BM7" s="52">
        <v>66.66666666666667</v>
      </c>
      <c r="BN7" s="51">
        <v>18</v>
      </c>
    </row>
    <row r="8" spans="1:66" ht="15">
      <c r="A8" s="84" t="s">
        <v>218</v>
      </c>
      <c r="B8" s="84" t="s">
        <v>217</v>
      </c>
      <c r="C8" s="53" t="s">
        <v>861</v>
      </c>
      <c r="D8" s="54">
        <v>3</v>
      </c>
      <c r="E8" s="65" t="s">
        <v>132</v>
      </c>
      <c r="F8" s="55">
        <v>32</v>
      </c>
      <c r="G8" s="53"/>
      <c r="H8" s="57"/>
      <c r="I8" s="56"/>
      <c r="J8" s="56"/>
      <c r="K8" s="36" t="s">
        <v>65</v>
      </c>
      <c r="L8" s="83">
        <v>8</v>
      </c>
      <c r="M8" s="83"/>
      <c r="N8" s="63"/>
      <c r="O8" s="86" t="s">
        <v>231</v>
      </c>
      <c r="P8" s="88">
        <v>43693.33018518519</v>
      </c>
      <c r="Q8" s="86" t="s">
        <v>234</v>
      </c>
      <c r="R8" s="86"/>
      <c r="S8" s="86"/>
      <c r="T8" s="86" t="s">
        <v>262</v>
      </c>
      <c r="U8" s="86"/>
      <c r="V8" s="90" t="s">
        <v>286</v>
      </c>
      <c r="W8" s="88">
        <v>43693.33018518519</v>
      </c>
      <c r="X8" s="92">
        <v>43693</v>
      </c>
      <c r="Y8" s="94" t="s">
        <v>293</v>
      </c>
      <c r="Z8" s="90" t="s">
        <v>310</v>
      </c>
      <c r="AA8" s="86"/>
      <c r="AB8" s="86"/>
      <c r="AC8" s="94" t="s">
        <v>328</v>
      </c>
      <c r="AD8" s="86"/>
      <c r="AE8" s="86" t="b">
        <v>0</v>
      </c>
      <c r="AF8" s="86">
        <v>0</v>
      </c>
      <c r="AG8" s="94" t="s">
        <v>342</v>
      </c>
      <c r="AH8" s="86" t="b">
        <v>0</v>
      </c>
      <c r="AI8" s="86" t="s">
        <v>344</v>
      </c>
      <c r="AJ8" s="86"/>
      <c r="AK8" s="94" t="s">
        <v>342</v>
      </c>
      <c r="AL8" s="86" t="b">
        <v>0</v>
      </c>
      <c r="AM8" s="86">
        <v>2</v>
      </c>
      <c r="AN8" s="94" t="s">
        <v>327</v>
      </c>
      <c r="AO8" s="86" t="s">
        <v>347</v>
      </c>
      <c r="AP8" s="86" t="b">
        <v>0</v>
      </c>
      <c r="AQ8" s="94" t="s">
        <v>327</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218</v>
      </c>
      <c r="B9" s="84" t="s">
        <v>227</v>
      </c>
      <c r="C9" s="53" t="s">
        <v>861</v>
      </c>
      <c r="D9" s="54">
        <v>3</v>
      </c>
      <c r="E9" s="65" t="s">
        <v>132</v>
      </c>
      <c r="F9" s="55">
        <v>32</v>
      </c>
      <c r="G9" s="53"/>
      <c r="H9" s="57"/>
      <c r="I9" s="56"/>
      <c r="J9" s="56"/>
      <c r="K9" s="36" t="s">
        <v>65</v>
      </c>
      <c r="L9" s="83">
        <v>9</v>
      </c>
      <c r="M9" s="83"/>
      <c r="N9" s="63"/>
      <c r="O9" s="86" t="s">
        <v>230</v>
      </c>
      <c r="P9" s="88">
        <v>43693.33018518519</v>
      </c>
      <c r="Q9" s="86" t="s">
        <v>234</v>
      </c>
      <c r="R9" s="86"/>
      <c r="S9" s="86"/>
      <c r="T9" s="86" t="s">
        <v>262</v>
      </c>
      <c r="U9" s="86"/>
      <c r="V9" s="90" t="s">
        <v>286</v>
      </c>
      <c r="W9" s="88">
        <v>43693.33018518519</v>
      </c>
      <c r="X9" s="92">
        <v>43693</v>
      </c>
      <c r="Y9" s="94" t="s">
        <v>293</v>
      </c>
      <c r="Z9" s="90" t="s">
        <v>310</v>
      </c>
      <c r="AA9" s="86"/>
      <c r="AB9" s="86"/>
      <c r="AC9" s="94" t="s">
        <v>328</v>
      </c>
      <c r="AD9" s="86"/>
      <c r="AE9" s="86" t="b">
        <v>0</v>
      </c>
      <c r="AF9" s="86">
        <v>0</v>
      </c>
      <c r="AG9" s="94" t="s">
        <v>342</v>
      </c>
      <c r="AH9" s="86" t="b">
        <v>0</v>
      </c>
      <c r="AI9" s="86" t="s">
        <v>344</v>
      </c>
      <c r="AJ9" s="86"/>
      <c r="AK9" s="94" t="s">
        <v>342</v>
      </c>
      <c r="AL9" s="86" t="b">
        <v>0</v>
      </c>
      <c r="AM9" s="86">
        <v>2</v>
      </c>
      <c r="AN9" s="94" t="s">
        <v>327</v>
      </c>
      <c r="AO9" s="86" t="s">
        <v>347</v>
      </c>
      <c r="AP9" s="86" t="b">
        <v>0</v>
      </c>
      <c r="AQ9" s="94" t="s">
        <v>327</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6</v>
      </c>
      <c r="BG9" s="52">
        <v>33.333333333333336</v>
      </c>
      <c r="BH9" s="51">
        <v>0</v>
      </c>
      <c r="BI9" s="52">
        <v>0</v>
      </c>
      <c r="BJ9" s="51">
        <v>0</v>
      </c>
      <c r="BK9" s="52">
        <v>0</v>
      </c>
      <c r="BL9" s="51">
        <v>12</v>
      </c>
      <c r="BM9" s="52">
        <v>66.66666666666667</v>
      </c>
      <c r="BN9" s="51">
        <v>18</v>
      </c>
    </row>
    <row r="10" spans="1:66" ht="30">
      <c r="A10" s="84" t="s">
        <v>219</v>
      </c>
      <c r="B10" s="84" t="s">
        <v>226</v>
      </c>
      <c r="C10" s="53" t="s">
        <v>862</v>
      </c>
      <c r="D10" s="54">
        <v>10</v>
      </c>
      <c r="E10" s="65" t="s">
        <v>136</v>
      </c>
      <c r="F10" s="55">
        <v>6</v>
      </c>
      <c r="G10" s="53"/>
      <c r="H10" s="57"/>
      <c r="I10" s="56"/>
      <c r="J10" s="56"/>
      <c r="K10" s="36" t="s">
        <v>65</v>
      </c>
      <c r="L10" s="83">
        <v>10</v>
      </c>
      <c r="M10" s="83"/>
      <c r="N10" s="63"/>
      <c r="O10" s="86" t="s">
        <v>230</v>
      </c>
      <c r="P10" s="88">
        <v>43689.83347222222</v>
      </c>
      <c r="Q10" s="86" t="s">
        <v>233</v>
      </c>
      <c r="R10" s="90" t="s">
        <v>248</v>
      </c>
      <c r="S10" s="86" t="s">
        <v>258</v>
      </c>
      <c r="T10" s="86" t="s">
        <v>263</v>
      </c>
      <c r="U10" s="90" t="s">
        <v>273</v>
      </c>
      <c r="V10" s="90" t="s">
        <v>273</v>
      </c>
      <c r="W10" s="88">
        <v>43689.83347222222</v>
      </c>
      <c r="X10" s="92">
        <v>43689</v>
      </c>
      <c r="Y10" s="94" t="s">
        <v>294</v>
      </c>
      <c r="Z10" s="90" t="s">
        <v>311</v>
      </c>
      <c r="AA10" s="86"/>
      <c r="AB10" s="86"/>
      <c r="AC10" s="94" t="s">
        <v>329</v>
      </c>
      <c r="AD10" s="86"/>
      <c r="AE10" s="86" t="b">
        <v>0</v>
      </c>
      <c r="AF10" s="86">
        <v>0</v>
      </c>
      <c r="AG10" s="94" t="s">
        <v>342</v>
      </c>
      <c r="AH10" s="86" t="b">
        <v>0</v>
      </c>
      <c r="AI10" s="86" t="s">
        <v>344</v>
      </c>
      <c r="AJ10" s="86"/>
      <c r="AK10" s="94" t="s">
        <v>342</v>
      </c>
      <c r="AL10" s="86" t="b">
        <v>0</v>
      </c>
      <c r="AM10" s="86">
        <v>1</v>
      </c>
      <c r="AN10" s="94" t="s">
        <v>342</v>
      </c>
      <c r="AO10" s="86" t="s">
        <v>348</v>
      </c>
      <c r="AP10" s="86" t="b">
        <v>0</v>
      </c>
      <c r="AQ10" s="94" t="s">
        <v>329</v>
      </c>
      <c r="AR10" s="86" t="s">
        <v>176</v>
      </c>
      <c r="AS10" s="86">
        <v>0</v>
      </c>
      <c r="AT10" s="86">
        <v>0</v>
      </c>
      <c r="AU10" s="86"/>
      <c r="AV10" s="86"/>
      <c r="AW10" s="86"/>
      <c r="AX10" s="86"/>
      <c r="AY10" s="86"/>
      <c r="AZ10" s="86"/>
      <c r="BA10" s="86"/>
      <c r="BB10" s="86"/>
      <c r="BC10">
        <v>3</v>
      </c>
      <c r="BD10" s="85" t="str">
        <f>REPLACE(INDEX(GroupVertices[Group],MATCH(Edges[[#This Row],[Vertex 1]],GroupVertices[Vertex],0)),1,1,"")</f>
        <v>1</v>
      </c>
      <c r="BE10" s="85" t="str">
        <f>REPLACE(INDEX(GroupVertices[Group],MATCH(Edges[[#This Row],[Vertex 2]],GroupVertices[Vertex],0)),1,1,"")</f>
        <v>1</v>
      </c>
      <c r="BF10" s="51">
        <v>1</v>
      </c>
      <c r="BG10" s="52">
        <v>3.0303030303030303</v>
      </c>
      <c r="BH10" s="51">
        <v>2</v>
      </c>
      <c r="BI10" s="52">
        <v>6.0606060606060606</v>
      </c>
      <c r="BJ10" s="51">
        <v>0</v>
      </c>
      <c r="BK10" s="52">
        <v>0</v>
      </c>
      <c r="BL10" s="51">
        <v>30</v>
      </c>
      <c r="BM10" s="52">
        <v>90.9090909090909</v>
      </c>
      <c r="BN10" s="51">
        <v>33</v>
      </c>
    </row>
    <row r="11" spans="1:66" ht="30">
      <c r="A11" s="84" t="s">
        <v>219</v>
      </c>
      <c r="B11" s="84" t="s">
        <v>226</v>
      </c>
      <c r="C11" s="53" t="s">
        <v>862</v>
      </c>
      <c r="D11" s="54">
        <v>10</v>
      </c>
      <c r="E11" s="65" t="s">
        <v>136</v>
      </c>
      <c r="F11" s="55">
        <v>6</v>
      </c>
      <c r="G11" s="53"/>
      <c r="H11" s="57"/>
      <c r="I11" s="56"/>
      <c r="J11" s="56"/>
      <c r="K11" s="36" t="s">
        <v>65</v>
      </c>
      <c r="L11" s="83">
        <v>11</v>
      </c>
      <c r="M11" s="83"/>
      <c r="N11" s="63"/>
      <c r="O11" s="86" t="s">
        <v>230</v>
      </c>
      <c r="P11" s="88">
        <v>43692.62364583334</v>
      </c>
      <c r="Q11" s="86" t="s">
        <v>235</v>
      </c>
      <c r="R11" s="90" t="s">
        <v>249</v>
      </c>
      <c r="S11" s="86" t="s">
        <v>258</v>
      </c>
      <c r="T11" s="86" t="s">
        <v>264</v>
      </c>
      <c r="U11" s="90" t="s">
        <v>274</v>
      </c>
      <c r="V11" s="90" t="s">
        <v>274</v>
      </c>
      <c r="W11" s="88">
        <v>43692.62364583334</v>
      </c>
      <c r="X11" s="92">
        <v>43692</v>
      </c>
      <c r="Y11" s="94" t="s">
        <v>295</v>
      </c>
      <c r="Z11" s="90" t="s">
        <v>312</v>
      </c>
      <c r="AA11" s="86"/>
      <c r="AB11" s="86"/>
      <c r="AC11" s="94" t="s">
        <v>330</v>
      </c>
      <c r="AD11" s="86"/>
      <c r="AE11" s="86" t="b">
        <v>0</v>
      </c>
      <c r="AF11" s="86">
        <v>1</v>
      </c>
      <c r="AG11" s="94" t="s">
        <v>342</v>
      </c>
      <c r="AH11" s="86" t="b">
        <v>0</v>
      </c>
      <c r="AI11" s="86" t="s">
        <v>344</v>
      </c>
      <c r="AJ11" s="86"/>
      <c r="AK11" s="94" t="s">
        <v>342</v>
      </c>
      <c r="AL11" s="86" t="b">
        <v>0</v>
      </c>
      <c r="AM11" s="86">
        <v>0</v>
      </c>
      <c r="AN11" s="94" t="s">
        <v>342</v>
      </c>
      <c r="AO11" s="86" t="s">
        <v>348</v>
      </c>
      <c r="AP11" s="86" t="b">
        <v>0</v>
      </c>
      <c r="AQ11" s="94" t="s">
        <v>330</v>
      </c>
      <c r="AR11" s="86" t="s">
        <v>176</v>
      </c>
      <c r="AS11" s="86">
        <v>0</v>
      </c>
      <c r="AT11" s="86">
        <v>0</v>
      </c>
      <c r="AU11" s="86"/>
      <c r="AV11" s="86"/>
      <c r="AW11" s="86"/>
      <c r="AX11" s="86"/>
      <c r="AY11" s="86"/>
      <c r="AZ11" s="86"/>
      <c r="BA11" s="86"/>
      <c r="BB11" s="86"/>
      <c r="BC11">
        <v>3</v>
      </c>
      <c r="BD11" s="85" t="str">
        <f>REPLACE(INDEX(GroupVertices[Group],MATCH(Edges[[#This Row],[Vertex 1]],GroupVertices[Vertex],0)),1,1,"")</f>
        <v>1</v>
      </c>
      <c r="BE11" s="85" t="str">
        <f>REPLACE(INDEX(GroupVertices[Group],MATCH(Edges[[#This Row],[Vertex 2]],GroupVertices[Vertex],0)),1,1,"")</f>
        <v>1</v>
      </c>
      <c r="BF11" s="51">
        <v>0</v>
      </c>
      <c r="BG11" s="52">
        <v>0</v>
      </c>
      <c r="BH11" s="51">
        <v>1</v>
      </c>
      <c r="BI11" s="52">
        <v>3.8461538461538463</v>
      </c>
      <c r="BJ11" s="51">
        <v>0</v>
      </c>
      <c r="BK11" s="52">
        <v>0</v>
      </c>
      <c r="BL11" s="51">
        <v>25</v>
      </c>
      <c r="BM11" s="52">
        <v>96.15384615384616</v>
      </c>
      <c r="BN11" s="51">
        <v>26</v>
      </c>
    </row>
    <row r="12" spans="1:66" ht="30">
      <c r="A12" s="84" t="s">
        <v>219</v>
      </c>
      <c r="B12" s="84" t="s">
        <v>226</v>
      </c>
      <c r="C12" s="53" t="s">
        <v>862</v>
      </c>
      <c r="D12" s="54">
        <v>10</v>
      </c>
      <c r="E12" s="65" t="s">
        <v>136</v>
      </c>
      <c r="F12" s="55">
        <v>6</v>
      </c>
      <c r="G12" s="53"/>
      <c r="H12" s="57"/>
      <c r="I12" s="56"/>
      <c r="J12" s="56"/>
      <c r="K12" s="36" t="s">
        <v>65</v>
      </c>
      <c r="L12" s="83">
        <v>12</v>
      </c>
      <c r="M12" s="83"/>
      <c r="N12" s="63"/>
      <c r="O12" s="86" t="s">
        <v>230</v>
      </c>
      <c r="P12" s="88">
        <v>43695.79172453703</v>
      </c>
      <c r="Q12" s="86" t="s">
        <v>236</v>
      </c>
      <c r="R12" s="90" t="s">
        <v>248</v>
      </c>
      <c r="S12" s="86" t="s">
        <v>258</v>
      </c>
      <c r="T12" s="86" t="s">
        <v>263</v>
      </c>
      <c r="U12" s="90" t="s">
        <v>275</v>
      </c>
      <c r="V12" s="90" t="s">
        <v>275</v>
      </c>
      <c r="W12" s="88">
        <v>43695.79172453703</v>
      </c>
      <c r="X12" s="92">
        <v>43695</v>
      </c>
      <c r="Y12" s="94" t="s">
        <v>296</v>
      </c>
      <c r="Z12" s="90" t="s">
        <v>313</v>
      </c>
      <c r="AA12" s="86"/>
      <c r="AB12" s="86"/>
      <c r="AC12" s="94" t="s">
        <v>331</v>
      </c>
      <c r="AD12" s="86"/>
      <c r="AE12" s="86" t="b">
        <v>0</v>
      </c>
      <c r="AF12" s="86">
        <v>2</v>
      </c>
      <c r="AG12" s="94" t="s">
        <v>342</v>
      </c>
      <c r="AH12" s="86" t="b">
        <v>0</v>
      </c>
      <c r="AI12" s="86" t="s">
        <v>344</v>
      </c>
      <c r="AJ12" s="86"/>
      <c r="AK12" s="94" t="s">
        <v>342</v>
      </c>
      <c r="AL12" s="86" t="b">
        <v>0</v>
      </c>
      <c r="AM12" s="86">
        <v>0</v>
      </c>
      <c r="AN12" s="94" t="s">
        <v>342</v>
      </c>
      <c r="AO12" s="86" t="s">
        <v>348</v>
      </c>
      <c r="AP12" s="86" t="b">
        <v>0</v>
      </c>
      <c r="AQ12" s="94" t="s">
        <v>331</v>
      </c>
      <c r="AR12" s="86" t="s">
        <v>176</v>
      </c>
      <c r="AS12" s="86">
        <v>0</v>
      </c>
      <c r="AT12" s="86">
        <v>0</v>
      </c>
      <c r="AU12" s="86"/>
      <c r="AV12" s="86"/>
      <c r="AW12" s="86"/>
      <c r="AX12" s="86"/>
      <c r="AY12" s="86"/>
      <c r="AZ12" s="86"/>
      <c r="BA12" s="86"/>
      <c r="BB12" s="86"/>
      <c r="BC12">
        <v>3</v>
      </c>
      <c r="BD12" s="85" t="str">
        <f>REPLACE(INDEX(GroupVertices[Group],MATCH(Edges[[#This Row],[Vertex 1]],GroupVertices[Vertex],0)),1,1,"")</f>
        <v>1</v>
      </c>
      <c r="BE12" s="85" t="str">
        <f>REPLACE(INDEX(GroupVertices[Group],MATCH(Edges[[#This Row],[Vertex 2]],GroupVertices[Vertex],0)),1,1,"")</f>
        <v>1</v>
      </c>
      <c r="BF12" s="51">
        <v>1</v>
      </c>
      <c r="BG12" s="52">
        <v>3.0303030303030303</v>
      </c>
      <c r="BH12" s="51">
        <v>2</v>
      </c>
      <c r="BI12" s="52">
        <v>6.0606060606060606</v>
      </c>
      <c r="BJ12" s="51">
        <v>0</v>
      </c>
      <c r="BK12" s="52">
        <v>0</v>
      </c>
      <c r="BL12" s="51">
        <v>30</v>
      </c>
      <c r="BM12" s="52">
        <v>90.9090909090909</v>
      </c>
      <c r="BN12" s="51">
        <v>33</v>
      </c>
    </row>
    <row r="13" spans="1:66" ht="15">
      <c r="A13" s="84" t="s">
        <v>220</v>
      </c>
      <c r="B13" s="84" t="s">
        <v>220</v>
      </c>
      <c r="C13" s="53" t="s">
        <v>861</v>
      </c>
      <c r="D13" s="54">
        <v>3</v>
      </c>
      <c r="E13" s="65" t="s">
        <v>132</v>
      </c>
      <c r="F13" s="55">
        <v>32</v>
      </c>
      <c r="G13" s="53"/>
      <c r="H13" s="57"/>
      <c r="I13" s="56"/>
      <c r="J13" s="56"/>
      <c r="K13" s="36" t="s">
        <v>65</v>
      </c>
      <c r="L13" s="83">
        <v>13</v>
      </c>
      <c r="M13" s="83"/>
      <c r="N13" s="63"/>
      <c r="O13" s="86" t="s">
        <v>176</v>
      </c>
      <c r="P13" s="88">
        <v>43696.62436342592</v>
      </c>
      <c r="Q13" s="86" t="s">
        <v>237</v>
      </c>
      <c r="R13" s="86"/>
      <c r="S13" s="86"/>
      <c r="T13" s="86" t="s">
        <v>265</v>
      </c>
      <c r="U13" s="86"/>
      <c r="V13" s="90" t="s">
        <v>287</v>
      </c>
      <c r="W13" s="88">
        <v>43696.62436342592</v>
      </c>
      <c r="X13" s="92">
        <v>43696</v>
      </c>
      <c r="Y13" s="94" t="s">
        <v>297</v>
      </c>
      <c r="Z13" s="90" t="s">
        <v>314</v>
      </c>
      <c r="AA13" s="86"/>
      <c r="AB13" s="86"/>
      <c r="AC13" s="94" t="s">
        <v>332</v>
      </c>
      <c r="AD13" s="86"/>
      <c r="AE13" s="86" t="b">
        <v>0</v>
      </c>
      <c r="AF13" s="86">
        <v>0</v>
      </c>
      <c r="AG13" s="94" t="s">
        <v>342</v>
      </c>
      <c r="AH13" s="86" t="b">
        <v>0</v>
      </c>
      <c r="AI13" s="86" t="s">
        <v>344</v>
      </c>
      <c r="AJ13" s="86"/>
      <c r="AK13" s="94" t="s">
        <v>342</v>
      </c>
      <c r="AL13" s="86" t="b">
        <v>0</v>
      </c>
      <c r="AM13" s="86">
        <v>0</v>
      </c>
      <c r="AN13" s="94" t="s">
        <v>342</v>
      </c>
      <c r="AO13" s="86" t="s">
        <v>346</v>
      </c>
      <c r="AP13" s="86" t="b">
        <v>0</v>
      </c>
      <c r="AQ13" s="94" t="s">
        <v>332</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0</v>
      </c>
      <c r="BG13" s="52">
        <v>0</v>
      </c>
      <c r="BH13" s="51">
        <v>0</v>
      </c>
      <c r="BI13" s="52">
        <v>0</v>
      </c>
      <c r="BJ13" s="51">
        <v>0</v>
      </c>
      <c r="BK13" s="52">
        <v>0</v>
      </c>
      <c r="BL13" s="51">
        <v>11</v>
      </c>
      <c r="BM13" s="52">
        <v>100</v>
      </c>
      <c r="BN13" s="51">
        <v>11</v>
      </c>
    </row>
    <row r="14" spans="1:66" ht="15">
      <c r="A14" s="84" t="s">
        <v>221</v>
      </c>
      <c r="B14" s="84" t="s">
        <v>221</v>
      </c>
      <c r="C14" s="53" t="s">
        <v>861</v>
      </c>
      <c r="D14" s="54">
        <v>3</v>
      </c>
      <c r="E14" s="65" t="s">
        <v>132</v>
      </c>
      <c r="F14" s="55">
        <v>32</v>
      </c>
      <c r="G14" s="53"/>
      <c r="H14" s="57"/>
      <c r="I14" s="56"/>
      <c r="J14" s="56"/>
      <c r="K14" s="36" t="s">
        <v>65</v>
      </c>
      <c r="L14" s="83">
        <v>14</v>
      </c>
      <c r="M14" s="83"/>
      <c r="N14" s="63"/>
      <c r="O14" s="86" t="s">
        <v>176</v>
      </c>
      <c r="P14" s="88">
        <v>43696.66322916667</v>
      </c>
      <c r="Q14" s="86" t="s">
        <v>238</v>
      </c>
      <c r="R14" s="86"/>
      <c r="S14" s="86"/>
      <c r="T14" s="86" t="s">
        <v>219</v>
      </c>
      <c r="U14" s="90" t="s">
        <v>276</v>
      </c>
      <c r="V14" s="90" t="s">
        <v>276</v>
      </c>
      <c r="W14" s="88">
        <v>43696.66322916667</v>
      </c>
      <c r="X14" s="92">
        <v>43696</v>
      </c>
      <c r="Y14" s="94" t="s">
        <v>298</v>
      </c>
      <c r="Z14" s="90" t="s">
        <v>315</v>
      </c>
      <c r="AA14" s="86"/>
      <c r="AB14" s="86"/>
      <c r="AC14" s="94" t="s">
        <v>333</v>
      </c>
      <c r="AD14" s="86"/>
      <c r="AE14" s="86" t="b">
        <v>0</v>
      </c>
      <c r="AF14" s="86">
        <v>4</v>
      </c>
      <c r="AG14" s="94" t="s">
        <v>342</v>
      </c>
      <c r="AH14" s="86" t="b">
        <v>0</v>
      </c>
      <c r="AI14" s="86" t="s">
        <v>344</v>
      </c>
      <c r="AJ14" s="86"/>
      <c r="AK14" s="94" t="s">
        <v>342</v>
      </c>
      <c r="AL14" s="86" t="b">
        <v>0</v>
      </c>
      <c r="AM14" s="86">
        <v>0</v>
      </c>
      <c r="AN14" s="94" t="s">
        <v>342</v>
      </c>
      <c r="AO14" s="86" t="s">
        <v>347</v>
      </c>
      <c r="AP14" s="86" t="b">
        <v>0</v>
      </c>
      <c r="AQ14" s="94" t="s">
        <v>333</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2</v>
      </c>
      <c r="BG14" s="52">
        <v>20</v>
      </c>
      <c r="BH14" s="51">
        <v>0</v>
      </c>
      <c r="BI14" s="52">
        <v>0</v>
      </c>
      <c r="BJ14" s="51">
        <v>0</v>
      </c>
      <c r="BK14" s="52">
        <v>0</v>
      </c>
      <c r="BL14" s="51">
        <v>8</v>
      </c>
      <c r="BM14" s="52">
        <v>80</v>
      </c>
      <c r="BN14" s="51">
        <v>10</v>
      </c>
    </row>
    <row r="15" spans="1:66" ht="15">
      <c r="A15" s="84" t="s">
        <v>222</v>
      </c>
      <c r="B15" s="84" t="s">
        <v>222</v>
      </c>
      <c r="C15" s="53" t="s">
        <v>861</v>
      </c>
      <c r="D15" s="54">
        <v>3</v>
      </c>
      <c r="E15" s="65" t="s">
        <v>132</v>
      </c>
      <c r="F15" s="55">
        <v>32</v>
      </c>
      <c r="G15" s="53"/>
      <c r="H15" s="57"/>
      <c r="I15" s="56"/>
      <c r="J15" s="56"/>
      <c r="K15" s="36" t="s">
        <v>65</v>
      </c>
      <c r="L15" s="83">
        <v>15</v>
      </c>
      <c r="M15" s="83"/>
      <c r="N15" s="63"/>
      <c r="O15" s="86" t="s">
        <v>176</v>
      </c>
      <c r="P15" s="88">
        <v>43696.68587962963</v>
      </c>
      <c r="Q15" s="86" t="s">
        <v>239</v>
      </c>
      <c r="R15" s="90" t="s">
        <v>250</v>
      </c>
      <c r="S15" s="86" t="s">
        <v>259</v>
      </c>
      <c r="T15" s="86" t="s">
        <v>266</v>
      </c>
      <c r="U15" s="86"/>
      <c r="V15" s="90" t="s">
        <v>288</v>
      </c>
      <c r="W15" s="88">
        <v>43696.68587962963</v>
      </c>
      <c r="X15" s="92">
        <v>43696</v>
      </c>
      <c r="Y15" s="94" t="s">
        <v>299</v>
      </c>
      <c r="Z15" s="90" t="s">
        <v>316</v>
      </c>
      <c r="AA15" s="86"/>
      <c r="AB15" s="86"/>
      <c r="AC15" s="94" t="s">
        <v>334</v>
      </c>
      <c r="AD15" s="86"/>
      <c r="AE15" s="86" t="b">
        <v>0</v>
      </c>
      <c r="AF15" s="86">
        <v>1</v>
      </c>
      <c r="AG15" s="94" t="s">
        <v>342</v>
      </c>
      <c r="AH15" s="86" t="b">
        <v>0</v>
      </c>
      <c r="AI15" s="86" t="s">
        <v>344</v>
      </c>
      <c r="AJ15" s="86"/>
      <c r="AK15" s="94" t="s">
        <v>342</v>
      </c>
      <c r="AL15" s="86" t="b">
        <v>0</v>
      </c>
      <c r="AM15" s="86">
        <v>0</v>
      </c>
      <c r="AN15" s="94" t="s">
        <v>342</v>
      </c>
      <c r="AO15" s="86" t="s">
        <v>349</v>
      </c>
      <c r="AP15" s="86" t="b">
        <v>0</v>
      </c>
      <c r="AQ15" s="94" t="s">
        <v>334</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3</v>
      </c>
      <c r="BG15" s="52">
        <v>7.317073170731708</v>
      </c>
      <c r="BH15" s="51">
        <v>0</v>
      </c>
      <c r="BI15" s="52">
        <v>0</v>
      </c>
      <c r="BJ15" s="51">
        <v>0</v>
      </c>
      <c r="BK15" s="52">
        <v>0</v>
      </c>
      <c r="BL15" s="51">
        <v>38</v>
      </c>
      <c r="BM15" s="52">
        <v>92.6829268292683</v>
      </c>
      <c r="BN15" s="51">
        <v>41</v>
      </c>
    </row>
    <row r="16" spans="1:66" ht="15">
      <c r="A16" s="84" t="s">
        <v>223</v>
      </c>
      <c r="B16" s="84" t="s">
        <v>228</v>
      </c>
      <c r="C16" s="53" t="s">
        <v>861</v>
      </c>
      <c r="D16" s="54">
        <v>3</v>
      </c>
      <c r="E16" s="65" t="s">
        <v>132</v>
      </c>
      <c r="F16" s="55">
        <v>32</v>
      </c>
      <c r="G16" s="53"/>
      <c r="H16" s="57"/>
      <c r="I16" s="56"/>
      <c r="J16" s="56"/>
      <c r="K16" s="36" t="s">
        <v>65</v>
      </c>
      <c r="L16" s="83">
        <v>16</v>
      </c>
      <c r="M16" s="83"/>
      <c r="N16" s="63"/>
      <c r="O16" s="86" t="s">
        <v>230</v>
      </c>
      <c r="P16" s="88">
        <v>43696.74018518518</v>
      </c>
      <c r="Q16" s="86" t="s">
        <v>240</v>
      </c>
      <c r="R16" s="90" t="s">
        <v>251</v>
      </c>
      <c r="S16" s="86" t="s">
        <v>258</v>
      </c>
      <c r="T16" s="86" t="s">
        <v>267</v>
      </c>
      <c r="U16" s="90" t="s">
        <v>277</v>
      </c>
      <c r="V16" s="90" t="s">
        <v>277</v>
      </c>
      <c r="W16" s="88">
        <v>43696.74018518518</v>
      </c>
      <c r="X16" s="92">
        <v>43696</v>
      </c>
      <c r="Y16" s="94" t="s">
        <v>300</v>
      </c>
      <c r="Z16" s="90" t="s">
        <v>317</v>
      </c>
      <c r="AA16" s="86"/>
      <c r="AB16" s="86"/>
      <c r="AC16" s="94" t="s">
        <v>335</v>
      </c>
      <c r="AD16" s="86"/>
      <c r="AE16" s="86" t="b">
        <v>0</v>
      </c>
      <c r="AF16" s="86">
        <v>2</v>
      </c>
      <c r="AG16" s="94" t="s">
        <v>342</v>
      </c>
      <c r="AH16" s="86" t="b">
        <v>0</v>
      </c>
      <c r="AI16" s="86" t="s">
        <v>344</v>
      </c>
      <c r="AJ16" s="86"/>
      <c r="AK16" s="94" t="s">
        <v>342</v>
      </c>
      <c r="AL16" s="86" t="b">
        <v>0</v>
      </c>
      <c r="AM16" s="86">
        <v>0</v>
      </c>
      <c r="AN16" s="94" t="s">
        <v>342</v>
      </c>
      <c r="AO16" s="86" t="s">
        <v>350</v>
      </c>
      <c r="AP16" s="86" t="b">
        <v>0</v>
      </c>
      <c r="AQ16" s="94" t="s">
        <v>335</v>
      </c>
      <c r="AR16" s="86" t="s">
        <v>176</v>
      </c>
      <c r="AS16" s="86">
        <v>0</v>
      </c>
      <c r="AT16" s="86">
        <v>0</v>
      </c>
      <c r="AU16" s="86"/>
      <c r="AV16" s="86"/>
      <c r="AW16" s="86"/>
      <c r="AX16" s="86"/>
      <c r="AY16" s="86"/>
      <c r="AZ16" s="86"/>
      <c r="BA16" s="86"/>
      <c r="BB16" s="86"/>
      <c r="BC16">
        <v>1</v>
      </c>
      <c r="BD16" s="85" t="str">
        <f>REPLACE(INDEX(GroupVertices[Group],MATCH(Edges[[#This Row],[Vertex 1]],GroupVertices[Vertex],0)),1,1,"")</f>
        <v>5</v>
      </c>
      <c r="BE16" s="85" t="str">
        <f>REPLACE(INDEX(GroupVertices[Group],MATCH(Edges[[#This Row],[Vertex 2]],GroupVertices[Vertex],0)),1,1,"")</f>
        <v>5</v>
      </c>
      <c r="BF16" s="51">
        <v>1</v>
      </c>
      <c r="BG16" s="52">
        <v>3.5714285714285716</v>
      </c>
      <c r="BH16" s="51">
        <v>1</v>
      </c>
      <c r="BI16" s="52">
        <v>3.5714285714285716</v>
      </c>
      <c r="BJ16" s="51">
        <v>0</v>
      </c>
      <c r="BK16" s="52">
        <v>0</v>
      </c>
      <c r="BL16" s="51">
        <v>26</v>
      </c>
      <c r="BM16" s="52">
        <v>92.85714285714286</v>
      </c>
      <c r="BN16" s="51">
        <v>28</v>
      </c>
    </row>
    <row r="17" spans="1:66" ht="30">
      <c r="A17" s="84" t="s">
        <v>219</v>
      </c>
      <c r="B17" s="84" t="s">
        <v>219</v>
      </c>
      <c r="C17" s="53" t="s">
        <v>863</v>
      </c>
      <c r="D17" s="54">
        <v>10</v>
      </c>
      <c r="E17" s="65" t="s">
        <v>136</v>
      </c>
      <c r="F17" s="55">
        <v>19</v>
      </c>
      <c r="G17" s="53"/>
      <c r="H17" s="57"/>
      <c r="I17" s="56"/>
      <c r="J17" s="56"/>
      <c r="K17" s="36" t="s">
        <v>65</v>
      </c>
      <c r="L17" s="83">
        <v>17</v>
      </c>
      <c r="M17" s="83"/>
      <c r="N17" s="63"/>
      <c r="O17" s="86" t="s">
        <v>176</v>
      </c>
      <c r="P17" s="88">
        <v>43690.91672453703</v>
      </c>
      <c r="Q17" s="86" t="s">
        <v>241</v>
      </c>
      <c r="R17" s="90" t="s">
        <v>252</v>
      </c>
      <c r="S17" s="86" t="s">
        <v>258</v>
      </c>
      <c r="T17" s="86" t="s">
        <v>268</v>
      </c>
      <c r="U17" s="90" t="s">
        <v>278</v>
      </c>
      <c r="V17" s="90" t="s">
        <v>278</v>
      </c>
      <c r="W17" s="88">
        <v>43690.91672453703</v>
      </c>
      <c r="X17" s="92">
        <v>43690</v>
      </c>
      <c r="Y17" s="94" t="s">
        <v>301</v>
      </c>
      <c r="Z17" s="90" t="s">
        <v>318</v>
      </c>
      <c r="AA17" s="86"/>
      <c r="AB17" s="86"/>
      <c r="AC17" s="94" t="s">
        <v>336</v>
      </c>
      <c r="AD17" s="86"/>
      <c r="AE17" s="86" t="b">
        <v>0</v>
      </c>
      <c r="AF17" s="86">
        <v>1</v>
      </c>
      <c r="AG17" s="94" t="s">
        <v>342</v>
      </c>
      <c r="AH17" s="86" t="b">
        <v>0</v>
      </c>
      <c r="AI17" s="86" t="s">
        <v>344</v>
      </c>
      <c r="AJ17" s="86"/>
      <c r="AK17" s="94" t="s">
        <v>342</v>
      </c>
      <c r="AL17" s="86" t="b">
        <v>0</v>
      </c>
      <c r="AM17" s="86">
        <v>0</v>
      </c>
      <c r="AN17" s="94" t="s">
        <v>342</v>
      </c>
      <c r="AO17" s="86" t="s">
        <v>348</v>
      </c>
      <c r="AP17" s="86" t="b">
        <v>0</v>
      </c>
      <c r="AQ17" s="94" t="s">
        <v>336</v>
      </c>
      <c r="AR17" s="86" t="s">
        <v>176</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v>0</v>
      </c>
      <c r="BG17" s="52">
        <v>0</v>
      </c>
      <c r="BH17" s="51">
        <v>1</v>
      </c>
      <c r="BI17" s="52">
        <v>3.225806451612903</v>
      </c>
      <c r="BJ17" s="51">
        <v>0</v>
      </c>
      <c r="BK17" s="52">
        <v>0</v>
      </c>
      <c r="BL17" s="51">
        <v>30</v>
      </c>
      <c r="BM17" s="52">
        <v>96.7741935483871</v>
      </c>
      <c r="BN17" s="51">
        <v>31</v>
      </c>
    </row>
    <row r="18" spans="1:66" ht="30">
      <c r="A18" s="84" t="s">
        <v>219</v>
      </c>
      <c r="B18" s="84" t="s">
        <v>219</v>
      </c>
      <c r="C18" s="53" t="s">
        <v>863</v>
      </c>
      <c r="D18" s="54">
        <v>10</v>
      </c>
      <c r="E18" s="65" t="s">
        <v>136</v>
      </c>
      <c r="F18" s="55">
        <v>19</v>
      </c>
      <c r="G18" s="53"/>
      <c r="H18" s="57"/>
      <c r="I18" s="56"/>
      <c r="J18" s="56"/>
      <c r="K18" s="36" t="s">
        <v>65</v>
      </c>
      <c r="L18" s="83">
        <v>18</v>
      </c>
      <c r="M18" s="83"/>
      <c r="N18" s="63"/>
      <c r="O18" s="86" t="s">
        <v>176</v>
      </c>
      <c r="P18" s="88">
        <v>43692.958391203705</v>
      </c>
      <c r="Q18" s="86" t="s">
        <v>242</v>
      </c>
      <c r="R18" s="90" t="s">
        <v>253</v>
      </c>
      <c r="S18" s="86" t="s">
        <v>258</v>
      </c>
      <c r="T18" s="86" t="s">
        <v>269</v>
      </c>
      <c r="U18" s="90" t="s">
        <v>279</v>
      </c>
      <c r="V18" s="90" t="s">
        <v>279</v>
      </c>
      <c r="W18" s="88">
        <v>43692.958391203705</v>
      </c>
      <c r="X18" s="92">
        <v>43692</v>
      </c>
      <c r="Y18" s="94" t="s">
        <v>302</v>
      </c>
      <c r="Z18" s="90" t="s">
        <v>319</v>
      </c>
      <c r="AA18" s="86"/>
      <c r="AB18" s="86"/>
      <c r="AC18" s="94" t="s">
        <v>337</v>
      </c>
      <c r="AD18" s="86"/>
      <c r="AE18" s="86" t="b">
        <v>0</v>
      </c>
      <c r="AF18" s="86">
        <v>1</v>
      </c>
      <c r="AG18" s="94" t="s">
        <v>342</v>
      </c>
      <c r="AH18" s="86" t="b">
        <v>0</v>
      </c>
      <c r="AI18" s="86" t="s">
        <v>344</v>
      </c>
      <c r="AJ18" s="86"/>
      <c r="AK18" s="94" t="s">
        <v>342</v>
      </c>
      <c r="AL18" s="86" t="b">
        <v>0</v>
      </c>
      <c r="AM18" s="86">
        <v>0</v>
      </c>
      <c r="AN18" s="94" t="s">
        <v>342</v>
      </c>
      <c r="AO18" s="86" t="s">
        <v>348</v>
      </c>
      <c r="AP18" s="86" t="b">
        <v>0</v>
      </c>
      <c r="AQ18" s="94" t="s">
        <v>337</v>
      </c>
      <c r="AR18" s="86" t="s">
        <v>176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1</v>
      </c>
      <c r="BI18" s="52">
        <v>3.3333333333333335</v>
      </c>
      <c r="BJ18" s="51">
        <v>0</v>
      </c>
      <c r="BK18" s="52">
        <v>0</v>
      </c>
      <c r="BL18" s="51">
        <v>29</v>
      </c>
      <c r="BM18" s="52">
        <v>96.66666666666667</v>
      </c>
      <c r="BN18" s="51">
        <v>30</v>
      </c>
    </row>
    <row r="19" spans="1:66" ht="15">
      <c r="A19" s="84" t="s">
        <v>224</v>
      </c>
      <c r="B19" s="84" t="s">
        <v>219</v>
      </c>
      <c r="C19" s="53" t="s">
        <v>861</v>
      </c>
      <c r="D19" s="54">
        <v>3</v>
      </c>
      <c r="E19" s="65" t="s">
        <v>132</v>
      </c>
      <c r="F19" s="55">
        <v>32</v>
      </c>
      <c r="G19" s="53"/>
      <c r="H19" s="57"/>
      <c r="I19" s="56"/>
      <c r="J19" s="56"/>
      <c r="K19" s="36" t="s">
        <v>65</v>
      </c>
      <c r="L19" s="83">
        <v>19</v>
      </c>
      <c r="M19" s="83"/>
      <c r="N19" s="63"/>
      <c r="O19" s="86" t="s">
        <v>230</v>
      </c>
      <c r="P19" s="88">
        <v>43696.76880787037</v>
      </c>
      <c r="Q19" s="86" t="s">
        <v>243</v>
      </c>
      <c r="R19" s="90" t="s">
        <v>254</v>
      </c>
      <c r="S19" s="86" t="s">
        <v>258</v>
      </c>
      <c r="T19" s="86" t="s">
        <v>270</v>
      </c>
      <c r="U19" s="90" t="s">
        <v>280</v>
      </c>
      <c r="V19" s="90" t="s">
        <v>280</v>
      </c>
      <c r="W19" s="88">
        <v>43696.76880787037</v>
      </c>
      <c r="X19" s="92">
        <v>43696</v>
      </c>
      <c r="Y19" s="94" t="s">
        <v>303</v>
      </c>
      <c r="Z19" s="90" t="s">
        <v>320</v>
      </c>
      <c r="AA19" s="86"/>
      <c r="AB19" s="86"/>
      <c r="AC19" s="94" t="s">
        <v>338</v>
      </c>
      <c r="AD19" s="86"/>
      <c r="AE19" s="86" t="b">
        <v>0</v>
      </c>
      <c r="AF19" s="86">
        <v>0</v>
      </c>
      <c r="AG19" s="94" t="s">
        <v>342</v>
      </c>
      <c r="AH19" s="86" t="b">
        <v>0</v>
      </c>
      <c r="AI19" s="86" t="s">
        <v>344</v>
      </c>
      <c r="AJ19" s="86"/>
      <c r="AK19" s="94" t="s">
        <v>342</v>
      </c>
      <c r="AL19" s="86" t="b">
        <v>0</v>
      </c>
      <c r="AM19" s="86">
        <v>0</v>
      </c>
      <c r="AN19" s="94" t="s">
        <v>342</v>
      </c>
      <c r="AO19" s="86" t="s">
        <v>351</v>
      </c>
      <c r="AP19" s="86" t="b">
        <v>0</v>
      </c>
      <c r="AQ19" s="94" t="s">
        <v>338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3.0303030303030303</v>
      </c>
      <c r="BH19" s="51">
        <v>0</v>
      </c>
      <c r="BI19" s="52">
        <v>0</v>
      </c>
      <c r="BJ19" s="51">
        <v>0</v>
      </c>
      <c r="BK19" s="52">
        <v>0</v>
      </c>
      <c r="BL19" s="51">
        <v>32</v>
      </c>
      <c r="BM19" s="52">
        <v>96.96969696969697</v>
      </c>
      <c r="BN19" s="51">
        <v>33</v>
      </c>
    </row>
    <row r="20" spans="1:66" ht="15">
      <c r="A20" s="84" t="s">
        <v>225</v>
      </c>
      <c r="B20" s="84" t="s">
        <v>229</v>
      </c>
      <c r="C20" s="53" t="s">
        <v>861</v>
      </c>
      <c r="D20" s="54">
        <v>3</v>
      </c>
      <c r="E20" s="65" t="s">
        <v>132</v>
      </c>
      <c r="F20" s="55">
        <v>32</v>
      </c>
      <c r="G20" s="53"/>
      <c r="H20" s="57"/>
      <c r="I20" s="56"/>
      <c r="J20" s="56"/>
      <c r="K20" s="36" t="s">
        <v>65</v>
      </c>
      <c r="L20" s="83">
        <v>20</v>
      </c>
      <c r="M20" s="83"/>
      <c r="N20" s="63"/>
      <c r="O20" s="86" t="s">
        <v>230</v>
      </c>
      <c r="P20" s="88">
        <v>43691.75486111111</v>
      </c>
      <c r="Q20" s="86" t="s">
        <v>244</v>
      </c>
      <c r="R20" s="90" t="s">
        <v>255</v>
      </c>
      <c r="S20" s="86" t="s">
        <v>260</v>
      </c>
      <c r="T20" s="86" t="s">
        <v>219</v>
      </c>
      <c r="U20" s="90" t="s">
        <v>281</v>
      </c>
      <c r="V20" s="90" t="s">
        <v>281</v>
      </c>
      <c r="W20" s="88">
        <v>43691.75486111111</v>
      </c>
      <c r="X20" s="92">
        <v>43691</v>
      </c>
      <c r="Y20" s="94" t="s">
        <v>304</v>
      </c>
      <c r="Z20" s="90" t="s">
        <v>321</v>
      </c>
      <c r="AA20" s="86"/>
      <c r="AB20" s="86"/>
      <c r="AC20" s="94" t="s">
        <v>339</v>
      </c>
      <c r="AD20" s="86"/>
      <c r="AE20" s="86" t="b">
        <v>0</v>
      </c>
      <c r="AF20" s="86">
        <v>0</v>
      </c>
      <c r="AG20" s="94" t="s">
        <v>342</v>
      </c>
      <c r="AH20" s="86" t="b">
        <v>0</v>
      </c>
      <c r="AI20" s="86" t="s">
        <v>343</v>
      </c>
      <c r="AJ20" s="86"/>
      <c r="AK20" s="94" t="s">
        <v>342</v>
      </c>
      <c r="AL20" s="86" t="b">
        <v>0</v>
      </c>
      <c r="AM20" s="86">
        <v>0</v>
      </c>
      <c r="AN20" s="94" t="s">
        <v>342</v>
      </c>
      <c r="AO20" s="86" t="s">
        <v>352</v>
      </c>
      <c r="AP20" s="86" t="b">
        <v>0</v>
      </c>
      <c r="AQ20" s="94" t="s">
        <v>339</v>
      </c>
      <c r="AR20" s="86" t="s">
        <v>176</v>
      </c>
      <c r="AS20" s="86">
        <v>0</v>
      </c>
      <c r="AT20" s="86">
        <v>0</v>
      </c>
      <c r="AU20" s="86"/>
      <c r="AV20" s="86"/>
      <c r="AW20" s="86"/>
      <c r="AX20" s="86"/>
      <c r="AY20" s="86"/>
      <c r="AZ20" s="86"/>
      <c r="BA20" s="86"/>
      <c r="BB20" s="86"/>
      <c r="BC20">
        <v>1</v>
      </c>
      <c r="BD20" s="85" t="str">
        <f>REPLACE(INDEX(GroupVertices[Group],MATCH(Edges[[#This Row],[Vertex 1]],GroupVertices[Vertex],0)),1,1,"")</f>
        <v>4</v>
      </c>
      <c r="BE20" s="85" t="str">
        <f>REPLACE(INDEX(GroupVertices[Group],MATCH(Edges[[#This Row],[Vertex 2]],GroupVertices[Vertex],0)),1,1,"")</f>
        <v>4</v>
      </c>
      <c r="BF20" s="51">
        <v>0</v>
      </c>
      <c r="BG20" s="52">
        <v>0</v>
      </c>
      <c r="BH20" s="51">
        <v>0</v>
      </c>
      <c r="BI20" s="52">
        <v>0</v>
      </c>
      <c r="BJ20" s="51">
        <v>0</v>
      </c>
      <c r="BK20" s="52">
        <v>0</v>
      </c>
      <c r="BL20" s="51">
        <v>17</v>
      </c>
      <c r="BM20" s="52">
        <v>100</v>
      </c>
      <c r="BN20" s="51">
        <v>17</v>
      </c>
    </row>
    <row r="21" spans="1:66" ht="30">
      <c r="A21" s="84" t="s">
        <v>225</v>
      </c>
      <c r="B21" s="84" t="s">
        <v>225</v>
      </c>
      <c r="C21" s="53" t="s">
        <v>863</v>
      </c>
      <c r="D21" s="54">
        <v>10</v>
      </c>
      <c r="E21" s="65" t="s">
        <v>136</v>
      </c>
      <c r="F21" s="55">
        <v>19</v>
      </c>
      <c r="G21" s="53"/>
      <c r="H21" s="57"/>
      <c r="I21" s="56"/>
      <c r="J21" s="56"/>
      <c r="K21" s="36" t="s">
        <v>65</v>
      </c>
      <c r="L21" s="83">
        <v>21</v>
      </c>
      <c r="M21" s="83"/>
      <c r="N21" s="63"/>
      <c r="O21" s="86" t="s">
        <v>176</v>
      </c>
      <c r="P21" s="88">
        <v>43691.83195601852</v>
      </c>
      <c r="Q21" s="86" t="s">
        <v>245</v>
      </c>
      <c r="R21" s="90" t="s">
        <v>256</v>
      </c>
      <c r="S21" s="86" t="s">
        <v>260</v>
      </c>
      <c r="T21" s="86" t="s">
        <v>219</v>
      </c>
      <c r="U21" s="90" t="s">
        <v>282</v>
      </c>
      <c r="V21" s="90" t="s">
        <v>282</v>
      </c>
      <c r="W21" s="88">
        <v>43691.83195601852</v>
      </c>
      <c r="X21" s="92">
        <v>43691</v>
      </c>
      <c r="Y21" s="94" t="s">
        <v>305</v>
      </c>
      <c r="Z21" s="90" t="s">
        <v>322</v>
      </c>
      <c r="AA21" s="86"/>
      <c r="AB21" s="86"/>
      <c r="AC21" s="94" t="s">
        <v>340</v>
      </c>
      <c r="AD21" s="86"/>
      <c r="AE21" s="86" t="b">
        <v>0</v>
      </c>
      <c r="AF21" s="86">
        <v>1</v>
      </c>
      <c r="AG21" s="94" t="s">
        <v>342</v>
      </c>
      <c r="AH21" s="86" t="b">
        <v>0</v>
      </c>
      <c r="AI21" s="86" t="s">
        <v>343</v>
      </c>
      <c r="AJ21" s="86"/>
      <c r="AK21" s="94" t="s">
        <v>342</v>
      </c>
      <c r="AL21" s="86" t="b">
        <v>0</v>
      </c>
      <c r="AM21" s="86">
        <v>0</v>
      </c>
      <c r="AN21" s="94" t="s">
        <v>342</v>
      </c>
      <c r="AO21" s="86" t="s">
        <v>352</v>
      </c>
      <c r="AP21" s="86" t="b">
        <v>0</v>
      </c>
      <c r="AQ21" s="94" t="s">
        <v>340</v>
      </c>
      <c r="AR21" s="86" t="s">
        <v>176</v>
      </c>
      <c r="AS21" s="86">
        <v>0</v>
      </c>
      <c r="AT21" s="86">
        <v>0</v>
      </c>
      <c r="AU21" s="86"/>
      <c r="AV21" s="86"/>
      <c r="AW21" s="86"/>
      <c r="AX21" s="86"/>
      <c r="AY21" s="86"/>
      <c r="AZ21" s="86"/>
      <c r="BA21" s="86"/>
      <c r="BB21" s="86"/>
      <c r="BC21">
        <v>2</v>
      </c>
      <c r="BD21" s="85" t="str">
        <f>REPLACE(INDEX(GroupVertices[Group],MATCH(Edges[[#This Row],[Vertex 1]],GroupVertices[Vertex],0)),1,1,"")</f>
        <v>4</v>
      </c>
      <c r="BE21" s="85" t="str">
        <f>REPLACE(INDEX(GroupVertices[Group],MATCH(Edges[[#This Row],[Vertex 2]],GroupVertices[Vertex],0)),1,1,"")</f>
        <v>4</v>
      </c>
      <c r="BF21" s="51">
        <v>0</v>
      </c>
      <c r="BG21" s="52">
        <v>0</v>
      </c>
      <c r="BH21" s="51">
        <v>0</v>
      </c>
      <c r="BI21" s="52">
        <v>0</v>
      </c>
      <c r="BJ21" s="51">
        <v>0</v>
      </c>
      <c r="BK21" s="52">
        <v>0</v>
      </c>
      <c r="BL21" s="51">
        <v>15</v>
      </c>
      <c r="BM21" s="52">
        <v>100</v>
      </c>
      <c r="BN21" s="51">
        <v>15</v>
      </c>
    </row>
    <row r="22" spans="1:66" ht="30">
      <c r="A22" s="84" t="s">
        <v>225</v>
      </c>
      <c r="B22" s="84" t="s">
        <v>225</v>
      </c>
      <c r="C22" s="53" t="s">
        <v>863</v>
      </c>
      <c r="D22" s="54">
        <v>10</v>
      </c>
      <c r="E22" s="65" t="s">
        <v>136</v>
      </c>
      <c r="F22" s="55">
        <v>19</v>
      </c>
      <c r="G22" s="53"/>
      <c r="H22" s="57"/>
      <c r="I22" s="56"/>
      <c r="J22" s="56"/>
      <c r="K22" s="36" t="s">
        <v>65</v>
      </c>
      <c r="L22" s="83">
        <v>22</v>
      </c>
      <c r="M22" s="83"/>
      <c r="N22" s="63"/>
      <c r="O22" s="86" t="s">
        <v>176</v>
      </c>
      <c r="P22" s="88">
        <v>43696.83195601852</v>
      </c>
      <c r="Q22" s="86" t="s">
        <v>246</v>
      </c>
      <c r="R22" s="90" t="s">
        <v>256</v>
      </c>
      <c r="S22" s="86" t="s">
        <v>260</v>
      </c>
      <c r="T22" s="86" t="s">
        <v>219</v>
      </c>
      <c r="U22" s="90" t="s">
        <v>283</v>
      </c>
      <c r="V22" s="90" t="s">
        <v>283</v>
      </c>
      <c r="W22" s="88">
        <v>43696.83195601852</v>
      </c>
      <c r="X22" s="92">
        <v>43696</v>
      </c>
      <c r="Y22" s="94" t="s">
        <v>305</v>
      </c>
      <c r="Z22" s="90" t="s">
        <v>323</v>
      </c>
      <c r="AA22" s="86"/>
      <c r="AB22" s="86"/>
      <c r="AC22" s="94" t="s">
        <v>341</v>
      </c>
      <c r="AD22" s="86"/>
      <c r="AE22" s="86" t="b">
        <v>0</v>
      </c>
      <c r="AF22" s="86">
        <v>1</v>
      </c>
      <c r="AG22" s="94" t="s">
        <v>342</v>
      </c>
      <c r="AH22" s="86" t="b">
        <v>0</v>
      </c>
      <c r="AI22" s="86" t="s">
        <v>343</v>
      </c>
      <c r="AJ22" s="86"/>
      <c r="AK22" s="94" t="s">
        <v>342</v>
      </c>
      <c r="AL22" s="86" t="b">
        <v>0</v>
      </c>
      <c r="AM22" s="86">
        <v>0</v>
      </c>
      <c r="AN22" s="94" t="s">
        <v>342</v>
      </c>
      <c r="AO22" s="86" t="s">
        <v>352</v>
      </c>
      <c r="AP22" s="86" t="b">
        <v>0</v>
      </c>
      <c r="AQ22" s="94" t="s">
        <v>341</v>
      </c>
      <c r="AR22" s="86" t="s">
        <v>176</v>
      </c>
      <c r="AS22" s="86">
        <v>0</v>
      </c>
      <c r="AT22" s="86">
        <v>0</v>
      </c>
      <c r="AU22" s="86"/>
      <c r="AV22" s="86"/>
      <c r="AW22" s="86"/>
      <c r="AX22" s="86"/>
      <c r="AY22" s="86"/>
      <c r="AZ22" s="86"/>
      <c r="BA22" s="86"/>
      <c r="BB22" s="86"/>
      <c r="BC22">
        <v>2</v>
      </c>
      <c r="BD22" s="85" t="str">
        <f>REPLACE(INDEX(GroupVertices[Group],MATCH(Edges[[#This Row],[Vertex 1]],GroupVertices[Vertex],0)),1,1,"")</f>
        <v>4</v>
      </c>
      <c r="BE22" s="85" t="str">
        <f>REPLACE(INDEX(GroupVertices[Group],MATCH(Edges[[#This Row],[Vertex 2]],GroupVertices[Vertex],0)),1,1,"")</f>
        <v>4</v>
      </c>
      <c r="BF22" s="51">
        <v>0</v>
      </c>
      <c r="BG22" s="52">
        <v>0</v>
      </c>
      <c r="BH22" s="51">
        <v>0</v>
      </c>
      <c r="BI22" s="52">
        <v>0</v>
      </c>
      <c r="BJ22" s="51">
        <v>0</v>
      </c>
      <c r="BK22" s="52">
        <v>0</v>
      </c>
      <c r="BL22" s="51">
        <v>28</v>
      </c>
      <c r="BM22" s="52">
        <v>100</v>
      </c>
      <c r="BN22"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tdwi.eu/veranstaltungen/roundtables/registrierung.html?tx_dmroundtables_roundtablessignup[roundtable]=369&amp;tx_dmroundtables_roundtablessignup[action]=newSignup&amp;tx_dmroundtables_roundtablessignup[controller]=Roundtable&amp;cHash=b060591adaad8b766974ee13292365a5"/>
    <hyperlink ref="R10" r:id="rId2" display="https://tdwi.org/research/2019/07/ta-all-insight-accelerator-cloudera-leveraging-the-cloud-for-data-warehouse-modernization.aspx?tc=page0&amp;utm_source=Twitter&amp;utm_medium=post&amp;utm_campaign=Checklist2019&amp;utm_term=Cloudera&amp;utm_content=DWCloud"/>
    <hyperlink ref="R11" r:id="rId3" display="https://tdwi.org/webcasts/2019/08/arch-all-data-pipeline-orchestration-in-a-hybrid-environment.aspx?tc=page0"/>
    <hyperlink ref="R12" r:id="rId4" display="https://tdwi.org/research/2019/07/ta-all-insight-accelerator-cloudera-leveraging-the-cloud-for-data-warehouse-modernization.aspx?tc=page0&amp;utm_source=Twitter&amp;utm_medium=post&amp;utm_campaign=Checklist2019&amp;utm_term=Cloudera&amp;utm_content=DWCloud"/>
    <hyperlink ref="R15" r:id="rId5" display="https://www.linkedin.com/slink?code=esazfaQ"/>
    <hyperlink ref="R16" r:id="rId6" display="https://tdwi.org/events/conferences/san-diego/sessions/monday/arch-all-diq-all-data-catalogs-finally-a-mechanism-to-tame-analytics-chaos.aspx?utm_content=99037927&amp;utm_medium=social&amp;utm_source=twitter&amp;hss_channel=tw-119718228"/>
    <hyperlink ref="R17" r:id="rId7" display="https://tdwi.org/pages/membership/membership-sample-research.aspx?utm_source=Twitter&amp;utm_medium=post&amp;utm_campaign=MembershipSampleResearch&amp;utm_content=DWDev"/>
    <hyperlink ref="R18" r:id="rId8" display="https://tdwi.org/research/2019/07/ta-all-insight-accelerator-cloudera-leveraging-the-cloud-for-data-warehouse-modernization.aspx?tc=page0"/>
    <hyperlink ref="R19" r:id="rId9" display="https://tdwi.org/events/conferences/san-diego/home.aspx?utm_source=social&amp;utm_medium=Twitter&amp;utm_campaign=TDWI"/>
    <hyperlink ref="R20" r:id="rId10" display="https://www.meetup.com/de-DE/Data-Insights-Meetup-Zurich/events/263864338/"/>
    <hyperlink ref="R21" r:id="rId11" display="https://www.meetup.com/de-DE/Data-Insights-Meetup-Bern/events/263864564/"/>
    <hyperlink ref="R22" r:id="rId12" display="https://www.meetup.com/de-DE/Data-Insights-Meetup-Bern/events/263864564/"/>
    <hyperlink ref="U3" r:id="rId13" display="https://pbs.twimg.com/media/EBiKtiSUEAI7Ld8.jpg"/>
    <hyperlink ref="U7" r:id="rId14" display="https://pbs.twimg.com/media/De9N73PU8AAX9vy.jpg"/>
    <hyperlink ref="U10" r:id="rId15" display="https://pbs.twimg.com/media/EBy3a2PXUAEH8Zv.jpg"/>
    <hyperlink ref="U11" r:id="rId16" display="https://pbs.twimg.com/media/ECBPB3BXkAE6TPm.jpg"/>
    <hyperlink ref="U12" r:id="rId17" display="https://pbs.twimg.com/media/ECRjMp6XkAIVyQz.jpg"/>
    <hyperlink ref="U14" r:id="rId18" display="https://pbs.twimg.com/media/ECWCbneVAAAUHPx.jpg"/>
    <hyperlink ref="U16" r:id="rId19" display="https://pbs.twimg.com/media/ECWbzNoWwAEvPqI.jpg"/>
    <hyperlink ref="U17" r:id="rId20" display="https://pbs.twimg.com/media/EB4ccthWsAAMQGE.jpg"/>
    <hyperlink ref="U18" r:id="rId21" display="https://pbs.twimg.com/media/ECC9XE7XsAAKs7a.jpg"/>
    <hyperlink ref="U19" r:id="rId22" display="https://pbs.twimg.com/media/ECWlO-nUcAADvWx.jpg"/>
    <hyperlink ref="U20" r:id="rId23" display="https://pbs.twimg.com/media/EB8wsKCW4AAoDaR.jpg"/>
    <hyperlink ref="U21" r:id="rId24" display="https://pbs.twimg.com/media/EB9KGfhW4AEjnqA.jpg"/>
    <hyperlink ref="U22" r:id="rId25" display="https://pbs.twimg.com/media/ECW6DKGXkAIhYHG.jpg"/>
    <hyperlink ref="V3" r:id="rId26" display="https://pbs.twimg.com/media/EBiKtiSUEAI7Ld8.jpg"/>
    <hyperlink ref="V4" r:id="rId27" display="http://pbs.twimg.com/profile_images/925348475935641601/m5a-xHJz_normal.jpg"/>
    <hyperlink ref="V5" r:id="rId28" display="http://pbs.twimg.com/profile_images/1131924544896286721/ealqTR5P_normal.jpg"/>
    <hyperlink ref="V6" r:id="rId29" display="http://pbs.twimg.com/profile_images/1131924544896286721/ealqTR5P_normal.jpg"/>
    <hyperlink ref="V7" r:id="rId30" display="https://pbs.twimg.com/media/De9N73PU8AAX9vy.jpg"/>
    <hyperlink ref="V8" r:id="rId31" display="http://pbs.twimg.com/profile_images/1046576251949862912/axeUR8EK_normal.jpg"/>
    <hyperlink ref="V9" r:id="rId32" display="http://pbs.twimg.com/profile_images/1046576251949862912/axeUR8EK_normal.jpg"/>
    <hyperlink ref="V10" r:id="rId33" display="https://pbs.twimg.com/media/EBy3a2PXUAEH8Zv.jpg"/>
    <hyperlink ref="V11" r:id="rId34" display="https://pbs.twimg.com/media/ECBPB3BXkAE6TPm.jpg"/>
    <hyperlink ref="V12" r:id="rId35" display="https://pbs.twimg.com/media/ECRjMp6XkAIVyQz.jpg"/>
    <hyperlink ref="V13" r:id="rId36" display="http://pbs.twimg.com/profile_images/665000903649292292/wlyPAMcI_normal.jpg"/>
    <hyperlink ref="V14" r:id="rId37" display="https://pbs.twimg.com/media/ECWCbneVAAAUHPx.jpg"/>
    <hyperlink ref="V15" r:id="rId38" display="http://pbs.twimg.com/profile_images/1136025081778462720/l-WkhTmZ_normal.png"/>
    <hyperlink ref="V16" r:id="rId39" display="https://pbs.twimg.com/media/ECWbzNoWwAEvPqI.jpg"/>
    <hyperlink ref="V17" r:id="rId40" display="https://pbs.twimg.com/media/EB4ccthWsAAMQGE.jpg"/>
    <hyperlink ref="V18" r:id="rId41" display="https://pbs.twimg.com/media/ECC9XE7XsAAKs7a.jpg"/>
    <hyperlink ref="V19" r:id="rId42" display="https://pbs.twimg.com/media/ECWlO-nUcAADvWx.jpg"/>
    <hyperlink ref="V20" r:id="rId43" display="https://pbs.twimg.com/media/EB8wsKCW4AAoDaR.jpg"/>
    <hyperlink ref="V21" r:id="rId44" display="https://pbs.twimg.com/media/EB9KGfhW4AEjnqA.jpg"/>
    <hyperlink ref="V22" r:id="rId45" display="https://pbs.twimg.com/media/ECW6DKGXkAIhYHG.jpg"/>
    <hyperlink ref="Z3" r:id="rId46" display="https://twitter.com/tdwi_eu/status/1160796807955439616"/>
    <hyperlink ref="Z4" r:id="rId47" display="https://twitter.com/datenguru/status/1160798207766618112"/>
    <hyperlink ref="Z5" r:id="rId48" display="https://twitter.com/jswhuang/status/1161008160301355008"/>
    <hyperlink ref="Z6" r:id="rId49" display="https://twitter.com/jswhuang/status/1161008160301355008"/>
    <hyperlink ref="Z7" r:id="rId50" display="https://twitter.com/layereddelay/status/1004106940815847424"/>
    <hyperlink ref="Z8" r:id="rId51" display="https://twitter.com/rwang0/status/1162271642040410112"/>
    <hyperlink ref="Z9" r:id="rId52" display="https://twitter.com/rwang0/status/1162271642040410112"/>
    <hyperlink ref="Z10" r:id="rId53" display="https://twitter.com/tdwi/status/1161004478625132544"/>
    <hyperlink ref="Z11" r:id="rId54" display="https://twitter.com/tdwi/status/1162015600434192384"/>
    <hyperlink ref="Z12" r:id="rId55" display="https://twitter.com/tdwi/status/1163163676536389634"/>
    <hyperlink ref="Z13" r:id="rId56" display="https://twitter.com/vinaybh11446806/status/1163465414640193538"/>
    <hyperlink ref="Z14" r:id="rId57" display="https://twitter.com/fhalper/status/1163479497242374144"/>
    <hyperlink ref="Z15" r:id="rId58" display="https://twitter.com/daveondata/status/1163487705889693696"/>
    <hyperlink ref="Z16" r:id="rId59" display="https://twitter.com/alation/status/1163507385396355075"/>
    <hyperlink ref="Z17" r:id="rId60" display="https://twitter.com/tdwi/status/1161397035913875456"/>
    <hyperlink ref="Z18" r:id="rId61" display="https://twitter.com/tdwi/status/1162136912137785344"/>
    <hyperlink ref="Z19" r:id="rId62" display="https://twitter.com/logic2020/status/1163517759617003523"/>
    <hyperlink ref="Z20" r:id="rId63" display="https://twitter.com/rbranger/status/1161700765624426497"/>
    <hyperlink ref="Z21" r:id="rId64" display="https://twitter.com/rbranger/status/1161728705682710528"/>
    <hyperlink ref="Z22" r:id="rId65" display="https://twitter.com/rbranger/status/1163540643555225602"/>
  </hyperlinks>
  <printOptions/>
  <pageMargins left="0.7" right="0.7" top="0.75" bottom="0.75" header="0.3" footer="0.3"/>
  <pageSetup horizontalDpi="600" verticalDpi="600" orientation="portrait" r:id="rId69"/>
  <legacyDrawing r:id="rId67"/>
  <tableParts>
    <tablePart r:id="rId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821</v>
      </c>
      <c r="B1" s="13" t="s">
        <v>822</v>
      </c>
      <c r="C1" s="13" t="s">
        <v>815</v>
      </c>
      <c r="D1" s="13" t="s">
        <v>816</v>
      </c>
      <c r="E1" s="13" t="s">
        <v>823</v>
      </c>
      <c r="F1" s="13" t="s">
        <v>144</v>
      </c>
      <c r="G1" s="13" t="s">
        <v>824</v>
      </c>
      <c r="H1" s="13" t="s">
        <v>825</v>
      </c>
      <c r="I1" s="13" t="s">
        <v>826</v>
      </c>
      <c r="J1" s="13" t="s">
        <v>827</v>
      </c>
      <c r="K1" s="13" t="s">
        <v>828</v>
      </c>
      <c r="L1" s="13" t="s">
        <v>829</v>
      </c>
    </row>
    <row r="2" spans="1:12" ht="15">
      <c r="A2" s="93" t="s">
        <v>612</v>
      </c>
      <c r="B2" s="93" t="s">
        <v>613</v>
      </c>
      <c r="C2" s="93">
        <v>4</v>
      </c>
      <c r="D2" s="133">
        <v>0.007617638644610423</v>
      </c>
      <c r="E2" s="133">
        <v>1.909823369650912</v>
      </c>
      <c r="F2" s="93" t="s">
        <v>817</v>
      </c>
      <c r="G2" s="93" t="b">
        <v>0</v>
      </c>
      <c r="H2" s="93" t="b">
        <v>0</v>
      </c>
      <c r="I2" s="93" t="b">
        <v>0</v>
      </c>
      <c r="J2" s="93" t="b">
        <v>0</v>
      </c>
      <c r="K2" s="93" t="b">
        <v>0</v>
      </c>
      <c r="L2" s="93" t="b">
        <v>0</v>
      </c>
    </row>
    <row r="3" spans="1:12" ht="15">
      <c r="A3" s="93" t="s">
        <v>615</v>
      </c>
      <c r="B3" s="93" t="s">
        <v>609</v>
      </c>
      <c r="C3" s="93">
        <v>4</v>
      </c>
      <c r="D3" s="133">
        <v>0.007617638644610423</v>
      </c>
      <c r="E3" s="133">
        <v>1.2566108558755684</v>
      </c>
      <c r="F3" s="93" t="s">
        <v>817</v>
      </c>
      <c r="G3" s="93" t="b">
        <v>0</v>
      </c>
      <c r="H3" s="93" t="b">
        <v>0</v>
      </c>
      <c r="I3" s="93" t="b">
        <v>0</v>
      </c>
      <c r="J3" s="93" t="b">
        <v>0</v>
      </c>
      <c r="K3" s="93" t="b">
        <v>0</v>
      </c>
      <c r="L3" s="93" t="b">
        <v>0</v>
      </c>
    </row>
    <row r="4" spans="1:12" ht="15">
      <c r="A4" s="93" t="s">
        <v>609</v>
      </c>
      <c r="B4" s="93" t="s">
        <v>616</v>
      </c>
      <c r="C4" s="93">
        <v>4</v>
      </c>
      <c r="D4" s="133">
        <v>0.007617638644610423</v>
      </c>
      <c r="E4" s="133">
        <v>1.2814344396006005</v>
      </c>
      <c r="F4" s="93" t="s">
        <v>817</v>
      </c>
      <c r="G4" s="93" t="b">
        <v>0</v>
      </c>
      <c r="H4" s="93" t="b">
        <v>0</v>
      </c>
      <c r="I4" s="93" t="b">
        <v>0</v>
      </c>
      <c r="J4" s="93" t="b">
        <v>0</v>
      </c>
      <c r="K4" s="93" t="b">
        <v>0</v>
      </c>
      <c r="L4" s="93" t="b">
        <v>0</v>
      </c>
    </row>
    <row r="5" spans="1:12" ht="15">
      <c r="A5" s="93" t="s">
        <v>616</v>
      </c>
      <c r="B5" s="93" t="s">
        <v>617</v>
      </c>
      <c r="C5" s="93">
        <v>4</v>
      </c>
      <c r="D5" s="133">
        <v>0.007617638644610423</v>
      </c>
      <c r="E5" s="133">
        <v>1.909823369650912</v>
      </c>
      <c r="F5" s="93" t="s">
        <v>817</v>
      </c>
      <c r="G5" s="93" t="b">
        <v>0</v>
      </c>
      <c r="H5" s="93" t="b">
        <v>0</v>
      </c>
      <c r="I5" s="93" t="b">
        <v>0</v>
      </c>
      <c r="J5" s="93" t="b">
        <v>0</v>
      </c>
      <c r="K5" s="93" t="b">
        <v>0</v>
      </c>
      <c r="L5" s="93" t="b">
        <v>0</v>
      </c>
    </row>
    <row r="6" spans="1:12" ht="15">
      <c r="A6" s="93" t="s">
        <v>618</v>
      </c>
      <c r="B6" s="93" t="s">
        <v>619</v>
      </c>
      <c r="C6" s="93">
        <v>4</v>
      </c>
      <c r="D6" s="133">
        <v>0.007617638644610423</v>
      </c>
      <c r="E6" s="133">
        <v>1.909823369650912</v>
      </c>
      <c r="F6" s="93" t="s">
        <v>817</v>
      </c>
      <c r="G6" s="93" t="b">
        <v>0</v>
      </c>
      <c r="H6" s="93" t="b">
        <v>0</v>
      </c>
      <c r="I6" s="93" t="b">
        <v>0</v>
      </c>
      <c r="J6" s="93" t="b">
        <v>0</v>
      </c>
      <c r="K6" s="93" t="b">
        <v>0</v>
      </c>
      <c r="L6" s="93" t="b">
        <v>0</v>
      </c>
    </row>
    <row r="7" spans="1:12" ht="15">
      <c r="A7" s="93" t="s">
        <v>609</v>
      </c>
      <c r="B7" s="93" t="s">
        <v>635</v>
      </c>
      <c r="C7" s="93">
        <v>3</v>
      </c>
      <c r="D7" s="133">
        <v>0.00680598761268493</v>
      </c>
      <c r="E7" s="133">
        <v>1.2814344396006005</v>
      </c>
      <c r="F7" s="93" t="s">
        <v>817</v>
      </c>
      <c r="G7" s="93" t="b">
        <v>0</v>
      </c>
      <c r="H7" s="93" t="b">
        <v>0</v>
      </c>
      <c r="I7" s="93" t="b">
        <v>0</v>
      </c>
      <c r="J7" s="93" t="b">
        <v>0</v>
      </c>
      <c r="K7" s="93" t="b">
        <v>0</v>
      </c>
      <c r="L7" s="93" t="b">
        <v>0</v>
      </c>
    </row>
    <row r="8" spans="1:12" ht="15">
      <c r="A8" s="93" t="s">
        <v>635</v>
      </c>
      <c r="B8" s="93" t="s">
        <v>636</v>
      </c>
      <c r="C8" s="93">
        <v>3</v>
      </c>
      <c r="D8" s="133">
        <v>0.00680598761268493</v>
      </c>
      <c r="E8" s="133">
        <v>2.034762106259212</v>
      </c>
      <c r="F8" s="93" t="s">
        <v>817</v>
      </c>
      <c r="G8" s="93" t="b">
        <v>0</v>
      </c>
      <c r="H8" s="93" t="b">
        <v>0</v>
      </c>
      <c r="I8" s="93" t="b">
        <v>0</v>
      </c>
      <c r="J8" s="93" t="b">
        <v>0</v>
      </c>
      <c r="K8" s="93" t="b">
        <v>0</v>
      </c>
      <c r="L8" s="93" t="b">
        <v>0</v>
      </c>
    </row>
    <row r="9" spans="1:12" ht="15">
      <c r="A9" s="93" t="s">
        <v>636</v>
      </c>
      <c r="B9" s="93" t="s">
        <v>637</v>
      </c>
      <c r="C9" s="93">
        <v>3</v>
      </c>
      <c r="D9" s="133">
        <v>0.00680598761268493</v>
      </c>
      <c r="E9" s="133">
        <v>2.034762106259212</v>
      </c>
      <c r="F9" s="93" t="s">
        <v>817</v>
      </c>
      <c r="G9" s="93" t="b">
        <v>0</v>
      </c>
      <c r="H9" s="93" t="b">
        <v>0</v>
      </c>
      <c r="I9" s="93" t="b">
        <v>0</v>
      </c>
      <c r="J9" s="93" t="b">
        <v>0</v>
      </c>
      <c r="K9" s="93" t="b">
        <v>0</v>
      </c>
      <c r="L9" s="93" t="b">
        <v>0</v>
      </c>
    </row>
    <row r="10" spans="1:12" ht="15">
      <c r="A10" s="93" t="s">
        <v>609</v>
      </c>
      <c r="B10" s="93" t="s">
        <v>612</v>
      </c>
      <c r="C10" s="93">
        <v>3</v>
      </c>
      <c r="D10" s="133">
        <v>0.00680598761268493</v>
      </c>
      <c r="E10" s="133">
        <v>1.1564957029923006</v>
      </c>
      <c r="F10" s="93" t="s">
        <v>817</v>
      </c>
      <c r="G10" s="93" t="b">
        <v>0</v>
      </c>
      <c r="H10" s="93" t="b">
        <v>0</v>
      </c>
      <c r="I10" s="93" t="b">
        <v>0</v>
      </c>
      <c r="J10" s="93" t="b">
        <v>0</v>
      </c>
      <c r="K10" s="93" t="b">
        <v>0</v>
      </c>
      <c r="L10" s="93" t="b">
        <v>0</v>
      </c>
    </row>
    <row r="11" spans="1:12" ht="15">
      <c r="A11" s="93" t="s">
        <v>782</v>
      </c>
      <c r="B11" s="93" t="s">
        <v>575</v>
      </c>
      <c r="C11" s="93">
        <v>3</v>
      </c>
      <c r="D11" s="133">
        <v>0.00680598761268493</v>
      </c>
      <c r="E11" s="133">
        <v>2.034762106259212</v>
      </c>
      <c r="F11" s="93" t="s">
        <v>817</v>
      </c>
      <c r="G11" s="93" t="b">
        <v>0</v>
      </c>
      <c r="H11" s="93" t="b">
        <v>0</v>
      </c>
      <c r="I11" s="93" t="b">
        <v>0</v>
      </c>
      <c r="J11" s="93" t="b">
        <v>0</v>
      </c>
      <c r="K11" s="93" t="b">
        <v>1</v>
      </c>
      <c r="L11" s="93" t="b">
        <v>0</v>
      </c>
    </row>
    <row r="12" spans="1:12" ht="15">
      <c r="A12" s="93" t="s">
        <v>575</v>
      </c>
      <c r="B12" s="93" t="s">
        <v>585</v>
      </c>
      <c r="C12" s="93">
        <v>3</v>
      </c>
      <c r="D12" s="133">
        <v>0.00680598761268493</v>
      </c>
      <c r="E12" s="133">
        <v>1.909823369650912</v>
      </c>
      <c r="F12" s="93" t="s">
        <v>817</v>
      </c>
      <c r="G12" s="93" t="b">
        <v>0</v>
      </c>
      <c r="H12" s="93" t="b">
        <v>1</v>
      </c>
      <c r="I12" s="93" t="b">
        <v>0</v>
      </c>
      <c r="J12" s="93" t="b">
        <v>0</v>
      </c>
      <c r="K12" s="93" t="b">
        <v>0</v>
      </c>
      <c r="L12" s="93" t="b">
        <v>0</v>
      </c>
    </row>
    <row r="13" spans="1:12" ht="15">
      <c r="A13" s="93" t="s">
        <v>585</v>
      </c>
      <c r="B13" s="93" t="s">
        <v>783</v>
      </c>
      <c r="C13" s="93">
        <v>3</v>
      </c>
      <c r="D13" s="133">
        <v>0.00680598761268493</v>
      </c>
      <c r="E13" s="133">
        <v>1.909823369650912</v>
      </c>
      <c r="F13" s="93" t="s">
        <v>817</v>
      </c>
      <c r="G13" s="93" t="b">
        <v>0</v>
      </c>
      <c r="H13" s="93" t="b">
        <v>0</v>
      </c>
      <c r="I13" s="93" t="b">
        <v>0</v>
      </c>
      <c r="J13" s="93" t="b">
        <v>0</v>
      </c>
      <c r="K13" s="93" t="b">
        <v>0</v>
      </c>
      <c r="L13" s="93" t="b">
        <v>0</v>
      </c>
    </row>
    <row r="14" spans="1:12" ht="15">
      <c r="A14" s="93" t="s">
        <v>783</v>
      </c>
      <c r="B14" s="93" t="s">
        <v>610</v>
      </c>
      <c r="C14" s="93">
        <v>3</v>
      </c>
      <c r="D14" s="133">
        <v>0.00680598761268493</v>
      </c>
      <c r="E14" s="133">
        <v>1.7337321105952308</v>
      </c>
      <c r="F14" s="93" t="s">
        <v>817</v>
      </c>
      <c r="G14" s="93" t="b">
        <v>0</v>
      </c>
      <c r="H14" s="93" t="b">
        <v>0</v>
      </c>
      <c r="I14" s="93" t="b">
        <v>0</v>
      </c>
      <c r="J14" s="93" t="b">
        <v>0</v>
      </c>
      <c r="K14" s="93" t="b">
        <v>0</v>
      </c>
      <c r="L14" s="93" t="b">
        <v>0</v>
      </c>
    </row>
    <row r="15" spans="1:12" ht="15">
      <c r="A15" s="93" t="s">
        <v>610</v>
      </c>
      <c r="B15" s="93" t="s">
        <v>784</v>
      </c>
      <c r="C15" s="93">
        <v>3</v>
      </c>
      <c r="D15" s="133">
        <v>0.00680598761268493</v>
      </c>
      <c r="E15" s="133">
        <v>1.7337321105952308</v>
      </c>
      <c r="F15" s="93" t="s">
        <v>817</v>
      </c>
      <c r="G15" s="93" t="b">
        <v>0</v>
      </c>
      <c r="H15" s="93" t="b">
        <v>0</v>
      </c>
      <c r="I15" s="93" t="b">
        <v>0</v>
      </c>
      <c r="J15" s="93" t="b">
        <v>0</v>
      </c>
      <c r="K15" s="93" t="b">
        <v>0</v>
      </c>
      <c r="L15" s="93" t="b">
        <v>0</v>
      </c>
    </row>
    <row r="16" spans="1:12" ht="15">
      <c r="A16" s="93" t="s">
        <v>784</v>
      </c>
      <c r="B16" s="93" t="s">
        <v>615</v>
      </c>
      <c r="C16" s="93">
        <v>3</v>
      </c>
      <c r="D16" s="133">
        <v>0.00680598761268493</v>
      </c>
      <c r="E16" s="133">
        <v>1.909823369650912</v>
      </c>
      <c r="F16" s="93" t="s">
        <v>817</v>
      </c>
      <c r="G16" s="93" t="b">
        <v>0</v>
      </c>
      <c r="H16" s="93" t="b">
        <v>0</v>
      </c>
      <c r="I16" s="93" t="b">
        <v>0</v>
      </c>
      <c r="J16" s="93" t="b">
        <v>0</v>
      </c>
      <c r="K16" s="93" t="b">
        <v>0</v>
      </c>
      <c r="L16" s="93" t="b">
        <v>0</v>
      </c>
    </row>
    <row r="17" spans="1:12" ht="15">
      <c r="A17" s="93" t="s">
        <v>617</v>
      </c>
      <c r="B17" s="93" t="s">
        <v>226</v>
      </c>
      <c r="C17" s="93">
        <v>3</v>
      </c>
      <c r="D17" s="133">
        <v>0.00680598761268493</v>
      </c>
      <c r="E17" s="133">
        <v>1.784884633042612</v>
      </c>
      <c r="F17" s="93" t="s">
        <v>817</v>
      </c>
      <c r="G17" s="93" t="b">
        <v>0</v>
      </c>
      <c r="H17" s="93" t="b">
        <v>0</v>
      </c>
      <c r="I17" s="93" t="b">
        <v>0</v>
      </c>
      <c r="J17" s="93" t="b">
        <v>0</v>
      </c>
      <c r="K17" s="93" t="b">
        <v>0</v>
      </c>
      <c r="L17" s="93" t="b">
        <v>0</v>
      </c>
    </row>
    <row r="18" spans="1:12" ht="15">
      <c r="A18" s="93" t="s">
        <v>226</v>
      </c>
      <c r="B18" s="93" t="s">
        <v>618</v>
      </c>
      <c r="C18" s="93">
        <v>3</v>
      </c>
      <c r="D18" s="133">
        <v>0.00680598761268493</v>
      </c>
      <c r="E18" s="133">
        <v>1.784884633042612</v>
      </c>
      <c r="F18" s="93" t="s">
        <v>817</v>
      </c>
      <c r="G18" s="93" t="b">
        <v>0</v>
      </c>
      <c r="H18" s="93" t="b">
        <v>0</v>
      </c>
      <c r="I18" s="93" t="b">
        <v>0</v>
      </c>
      <c r="J18" s="93" t="b">
        <v>0</v>
      </c>
      <c r="K18" s="93" t="b">
        <v>0</v>
      </c>
      <c r="L18" s="93" t="b">
        <v>0</v>
      </c>
    </row>
    <row r="19" spans="1:12" ht="15">
      <c r="A19" s="93" t="s">
        <v>619</v>
      </c>
      <c r="B19" s="93" t="s">
        <v>785</v>
      </c>
      <c r="C19" s="93">
        <v>3</v>
      </c>
      <c r="D19" s="133">
        <v>0.00680598761268493</v>
      </c>
      <c r="E19" s="133">
        <v>1.909823369650912</v>
      </c>
      <c r="F19" s="93" t="s">
        <v>817</v>
      </c>
      <c r="G19" s="93" t="b">
        <v>0</v>
      </c>
      <c r="H19" s="93" t="b">
        <v>0</v>
      </c>
      <c r="I19" s="93" t="b">
        <v>0</v>
      </c>
      <c r="J19" s="93" t="b">
        <v>0</v>
      </c>
      <c r="K19" s="93" t="b">
        <v>0</v>
      </c>
      <c r="L19" s="93" t="b">
        <v>0</v>
      </c>
    </row>
    <row r="20" spans="1:12" ht="15">
      <c r="A20" s="93" t="s">
        <v>785</v>
      </c>
      <c r="B20" s="93" t="s">
        <v>786</v>
      </c>
      <c r="C20" s="93">
        <v>3</v>
      </c>
      <c r="D20" s="133">
        <v>0.00680598761268493</v>
      </c>
      <c r="E20" s="133">
        <v>2.034762106259212</v>
      </c>
      <c r="F20" s="93" t="s">
        <v>817</v>
      </c>
      <c r="G20" s="93" t="b">
        <v>0</v>
      </c>
      <c r="H20" s="93" t="b">
        <v>0</v>
      </c>
      <c r="I20" s="93" t="b">
        <v>0</v>
      </c>
      <c r="J20" s="93" t="b">
        <v>0</v>
      </c>
      <c r="K20" s="93" t="b">
        <v>0</v>
      </c>
      <c r="L20" s="93" t="b">
        <v>0</v>
      </c>
    </row>
    <row r="21" spans="1:12" ht="15">
      <c r="A21" s="93" t="s">
        <v>786</v>
      </c>
      <c r="B21" s="93" t="s">
        <v>620</v>
      </c>
      <c r="C21" s="93">
        <v>3</v>
      </c>
      <c r="D21" s="133">
        <v>0.00680598761268493</v>
      </c>
      <c r="E21" s="133">
        <v>1.909823369650912</v>
      </c>
      <c r="F21" s="93" t="s">
        <v>817</v>
      </c>
      <c r="G21" s="93" t="b">
        <v>0</v>
      </c>
      <c r="H21" s="93" t="b">
        <v>0</v>
      </c>
      <c r="I21" s="93" t="b">
        <v>0</v>
      </c>
      <c r="J21" s="93" t="b">
        <v>0</v>
      </c>
      <c r="K21" s="93" t="b">
        <v>0</v>
      </c>
      <c r="L21" s="93" t="b">
        <v>0</v>
      </c>
    </row>
    <row r="22" spans="1:12" ht="15">
      <c r="A22" s="93" t="s">
        <v>620</v>
      </c>
      <c r="B22" s="93" t="s">
        <v>787</v>
      </c>
      <c r="C22" s="93">
        <v>3</v>
      </c>
      <c r="D22" s="133">
        <v>0.00680598761268493</v>
      </c>
      <c r="E22" s="133">
        <v>1.909823369650912</v>
      </c>
      <c r="F22" s="93" t="s">
        <v>817</v>
      </c>
      <c r="G22" s="93" t="b">
        <v>0</v>
      </c>
      <c r="H22" s="93" t="b">
        <v>0</v>
      </c>
      <c r="I22" s="93" t="b">
        <v>0</v>
      </c>
      <c r="J22" s="93" t="b">
        <v>0</v>
      </c>
      <c r="K22" s="93" t="b">
        <v>0</v>
      </c>
      <c r="L22" s="93" t="b">
        <v>0</v>
      </c>
    </row>
    <row r="23" spans="1:12" ht="15">
      <c r="A23" s="93" t="s">
        <v>787</v>
      </c>
      <c r="B23" s="93" t="s">
        <v>788</v>
      </c>
      <c r="C23" s="93">
        <v>3</v>
      </c>
      <c r="D23" s="133">
        <v>0.00680598761268493</v>
      </c>
      <c r="E23" s="133">
        <v>2.034762106259212</v>
      </c>
      <c r="F23" s="93" t="s">
        <v>817</v>
      </c>
      <c r="G23" s="93" t="b">
        <v>0</v>
      </c>
      <c r="H23" s="93" t="b">
        <v>0</v>
      </c>
      <c r="I23" s="93" t="b">
        <v>0</v>
      </c>
      <c r="J23" s="93" t="b">
        <v>0</v>
      </c>
      <c r="K23" s="93" t="b">
        <v>0</v>
      </c>
      <c r="L23" s="93" t="b">
        <v>0</v>
      </c>
    </row>
    <row r="24" spans="1:12" ht="15">
      <c r="A24" s="93" t="s">
        <v>788</v>
      </c>
      <c r="B24" s="93" t="s">
        <v>610</v>
      </c>
      <c r="C24" s="93">
        <v>3</v>
      </c>
      <c r="D24" s="133">
        <v>0.00680598761268493</v>
      </c>
      <c r="E24" s="133">
        <v>1.7337321105952308</v>
      </c>
      <c r="F24" s="93" t="s">
        <v>817</v>
      </c>
      <c r="G24" s="93" t="b">
        <v>0</v>
      </c>
      <c r="H24" s="93" t="b">
        <v>0</v>
      </c>
      <c r="I24" s="93" t="b">
        <v>0</v>
      </c>
      <c r="J24" s="93" t="b">
        <v>0</v>
      </c>
      <c r="K24" s="93" t="b">
        <v>0</v>
      </c>
      <c r="L24" s="93" t="b">
        <v>0</v>
      </c>
    </row>
    <row r="25" spans="1:12" ht="15">
      <c r="A25" s="93" t="s">
        <v>610</v>
      </c>
      <c r="B25" s="93" t="s">
        <v>789</v>
      </c>
      <c r="C25" s="93">
        <v>3</v>
      </c>
      <c r="D25" s="133">
        <v>0.00680598761268493</v>
      </c>
      <c r="E25" s="133">
        <v>1.7337321105952308</v>
      </c>
      <c r="F25" s="93" t="s">
        <v>817</v>
      </c>
      <c r="G25" s="93" t="b">
        <v>0</v>
      </c>
      <c r="H25" s="93" t="b">
        <v>0</v>
      </c>
      <c r="I25" s="93" t="b">
        <v>0</v>
      </c>
      <c r="J25" s="93" t="b">
        <v>1</v>
      </c>
      <c r="K25" s="93" t="b">
        <v>0</v>
      </c>
      <c r="L25" s="93" t="b">
        <v>0</v>
      </c>
    </row>
    <row r="26" spans="1:12" ht="15">
      <c r="A26" s="93" t="s">
        <v>789</v>
      </c>
      <c r="B26" s="93" t="s">
        <v>611</v>
      </c>
      <c r="C26" s="93">
        <v>3</v>
      </c>
      <c r="D26" s="133">
        <v>0.00680598761268493</v>
      </c>
      <c r="E26" s="133">
        <v>1.8129133566428555</v>
      </c>
      <c r="F26" s="93" t="s">
        <v>817</v>
      </c>
      <c r="G26" s="93" t="b">
        <v>1</v>
      </c>
      <c r="H26" s="93" t="b">
        <v>0</v>
      </c>
      <c r="I26" s="93" t="b">
        <v>0</v>
      </c>
      <c r="J26" s="93" t="b">
        <v>0</v>
      </c>
      <c r="K26" s="93" t="b">
        <v>0</v>
      </c>
      <c r="L26" s="93" t="b">
        <v>0</v>
      </c>
    </row>
    <row r="27" spans="1:12" ht="15">
      <c r="A27" s="93" t="s">
        <v>611</v>
      </c>
      <c r="B27" s="93" t="s">
        <v>790</v>
      </c>
      <c r="C27" s="93">
        <v>3</v>
      </c>
      <c r="D27" s="133">
        <v>0.00680598761268493</v>
      </c>
      <c r="E27" s="133">
        <v>1.8129133566428555</v>
      </c>
      <c r="F27" s="93" t="s">
        <v>817</v>
      </c>
      <c r="G27" s="93" t="b">
        <v>0</v>
      </c>
      <c r="H27" s="93" t="b">
        <v>0</v>
      </c>
      <c r="I27" s="93" t="b">
        <v>0</v>
      </c>
      <c r="J27" s="93" t="b">
        <v>0</v>
      </c>
      <c r="K27" s="93" t="b">
        <v>0</v>
      </c>
      <c r="L27" s="93" t="b">
        <v>0</v>
      </c>
    </row>
    <row r="28" spans="1:12" ht="15">
      <c r="A28" s="93" t="s">
        <v>790</v>
      </c>
      <c r="B28" s="93" t="s">
        <v>791</v>
      </c>
      <c r="C28" s="93">
        <v>3</v>
      </c>
      <c r="D28" s="133">
        <v>0.00680598761268493</v>
      </c>
      <c r="E28" s="133">
        <v>2.034762106259212</v>
      </c>
      <c r="F28" s="93" t="s">
        <v>817</v>
      </c>
      <c r="G28" s="93" t="b">
        <v>0</v>
      </c>
      <c r="H28" s="93" t="b">
        <v>0</v>
      </c>
      <c r="I28" s="93" t="b">
        <v>0</v>
      </c>
      <c r="J28" s="93" t="b">
        <v>0</v>
      </c>
      <c r="K28" s="93" t="b">
        <v>0</v>
      </c>
      <c r="L28" s="93" t="b">
        <v>0</v>
      </c>
    </row>
    <row r="29" spans="1:12" ht="15">
      <c r="A29" s="93" t="s">
        <v>791</v>
      </c>
      <c r="B29" s="93" t="s">
        <v>780</v>
      </c>
      <c r="C29" s="93">
        <v>3</v>
      </c>
      <c r="D29" s="133">
        <v>0.00680598761268493</v>
      </c>
      <c r="E29" s="133">
        <v>1.909823369650912</v>
      </c>
      <c r="F29" s="93" t="s">
        <v>817</v>
      </c>
      <c r="G29" s="93" t="b">
        <v>0</v>
      </c>
      <c r="H29" s="93" t="b">
        <v>0</v>
      </c>
      <c r="I29" s="93" t="b">
        <v>0</v>
      </c>
      <c r="J29" s="93" t="b">
        <v>0</v>
      </c>
      <c r="K29" s="93" t="b">
        <v>0</v>
      </c>
      <c r="L29" s="93" t="b">
        <v>0</v>
      </c>
    </row>
    <row r="30" spans="1:12" ht="15">
      <c r="A30" s="93" t="s">
        <v>634</v>
      </c>
      <c r="B30" s="93" t="s">
        <v>639</v>
      </c>
      <c r="C30" s="93">
        <v>2</v>
      </c>
      <c r="D30" s="133">
        <v>0.005564096264952332</v>
      </c>
      <c r="E30" s="133">
        <v>2.210853365314893</v>
      </c>
      <c r="F30" s="93" t="s">
        <v>817</v>
      </c>
      <c r="G30" s="93" t="b">
        <v>0</v>
      </c>
      <c r="H30" s="93" t="b">
        <v>0</v>
      </c>
      <c r="I30" s="93" t="b">
        <v>0</v>
      </c>
      <c r="J30" s="93" t="b">
        <v>0</v>
      </c>
      <c r="K30" s="93" t="b">
        <v>0</v>
      </c>
      <c r="L30" s="93" t="b">
        <v>0</v>
      </c>
    </row>
    <row r="31" spans="1:12" ht="15">
      <c r="A31" s="93" t="s">
        <v>639</v>
      </c>
      <c r="B31" s="93" t="s">
        <v>640</v>
      </c>
      <c r="C31" s="93">
        <v>2</v>
      </c>
      <c r="D31" s="133">
        <v>0.005564096264952332</v>
      </c>
      <c r="E31" s="133">
        <v>2.210853365314893</v>
      </c>
      <c r="F31" s="93" t="s">
        <v>817</v>
      </c>
      <c r="G31" s="93" t="b">
        <v>0</v>
      </c>
      <c r="H31" s="93" t="b">
        <v>0</v>
      </c>
      <c r="I31" s="93" t="b">
        <v>0</v>
      </c>
      <c r="J31" s="93" t="b">
        <v>0</v>
      </c>
      <c r="K31" s="93" t="b">
        <v>0</v>
      </c>
      <c r="L31" s="93" t="b">
        <v>0</v>
      </c>
    </row>
    <row r="32" spans="1:12" ht="15">
      <c r="A32" s="93" t="s">
        <v>638</v>
      </c>
      <c r="B32" s="93" t="s">
        <v>792</v>
      </c>
      <c r="C32" s="93">
        <v>2</v>
      </c>
      <c r="D32" s="133">
        <v>0.005564096264952332</v>
      </c>
      <c r="E32" s="133">
        <v>2.034762106259212</v>
      </c>
      <c r="F32" s="93" t="s">
        <v>817</v>
      </c>
      <c r="G32" s="93" t="b">
        <v>0</v>
      </c>
      <c r="H32" s="93" t="b">
        <v>0</v>
      </c>
      <c r="I32" s="93" t="b">
        <v>0</v>
      </c>
      <c r="J32" s="93" t="b">
        <v>0</v>
      </c>
      <c r="K32" s="93" t="b">
        <v>0</v>
      </c>
      <c r="L32" s="93" t="b">
        <v>0</v>
      </c>
    </row>
    <row r="33" spans="1:12" ht="15">
      <c r="A33" s="93" t="s">
        <v>641</v>
      </c>
      <c r="B33" s="93" t="s">
        <v>642</v>
      </c>
      <c r="C33" s="93">
        <v>2</v>
      </c>
      <c r="D33" s="133">
        <v>0.005564096264952332</v>
      </c>
      <c r="E33" s="133">
        <v>2.210853365314893</v>
      </c>
      <c r="F33" s="93" t="s">
        <v>817</v>
      </c>
      <c r="G33" s="93" t="b">
        <v>0</v>
      </c>
      <c r="H33" s="93" t="b">
        <v>0</v>
      </c>
      <c r="I33" s="93" t="b">
        <v>0</v>
      </c>
      <c r="J33" s="93" t="b">
        <v>0</v>
      </c>
      <c r="K33" s="93" t="b">
        <v>0</v>
      </c>
      <c r="L33" s="93" t="b">
        <v>0</v>
      </c>
    </row>
    <row r="34" spans="1:12" ht="15">
      <c r="A34" s="93" t="s">
        <v>622</v>
      </c>
      <c r="B34" s="93" t="s">
        <v>623</v>
      </c>
      <c r="C34" s="93">
        <v>2</v>
      </c>
      <c r="D34" s="133">
        <v>0.005564096264952332</v>
      </c>
      <c r="E34" s="133">
        <v>2.034762106259212</v>
      </c>
      <c r="F34" s="93" t="s">
        <v>817</v>
      </c>
      <c r="G34" s="93" t="b">
        <v>1</v>
      </c>
      <c r="H34" s="93" t="b">
        <v>0</v>
      </c>
      <c r="I34" s="93" t="b">
        <v>0</v>
      </c>
      <c r="J34" s="93" t="b">
        <v>1</v>
      </c>
      <c r="K34" s="93" t="b">
        <v>0</v>
      </c>
      <c r="L34" s="93" t="b">
        <v>0</v>
      </c>
    </row>
    <row r="35" spans="1:12" ht="15">
      <c r="A35" s="93" t="s">
        <v>623</v>
      </c>
      <c r="B35" s="93" t="s">
        <v>624</v>
      </c>
      <c r="C35" s="93">
        <v>2</v>
      </c>
      <c r="D35" s="133">
        <v>0.005564096264952332</v>
      </c>
      <c r="E35" s="133">
        <v>2.034762106259212</v>
      </c>
      <c r="F35" s="93" t="s">
        <v>817</v>
      </c>
      <c r="G35" s="93" t="b">
        <v>1</v>
      </c>
      <c r="H35" s="93" t="b">
        <v>0</v>
      </c>
      <c r="I35" s="93" t="b">
        <v>0</v>
      </c>
      <c r="J35" s="93" t="b">
        <v>1</v>
      </c>
      <c r="K35" s="93" t="b">
        <v>0</v>
      </c>
      <c r="L35" s="93" t="b">
        <v>0</v>
      </c>
    </row>
    <row r="36" spans="1:12" ht="15">
      <c r="A36" s="93" t="s">
        <v>624</v>
      </c>
      <c r="B36" s="93" t="s">
        <v>625</v>
      </c>
      <c r="C36" s="93">
        <v>2</v>
      </c>
      <c r="D36" s="133">
        <v>0.005564096264952332</v>
      </c>
      <c r="E36" s="133">
        <v>2.210853365314893</v>
      </c>
      <c r="F36" s="93" t="s">
        <v>817</v>
      </c>
      <c r="G36" s="93" t="b">
        <v>1</v>
      </c>
      <c r="H36" s="93" t="b">
        <v>0</v>
      </c>
      <c r="I36" s="93" t="b">
        <v>0</v>
      </c>
      <c r="J36" s="93" t="b">
        <v>1</v>
      </c>
      <c r="K36" s="93" t="b">
        <v>0</v>
      </c>
      <c r="L36" s="93" t="b">
        <v>0</v>
      </c>
    </row>
    <row r="37" spans="1:12" ht="15">
      <c r="A37" s="93" t="s">
        <v>625</v>
      </c>
      <c r="B37" s="93" t="s">
        <v>626</v>
      </c>
      <c r="C37" s="93">
        <v>2</v>
      </c>
      <c r="D37" s="133">
        <v>0.005564096264952332</v>
      </c>
      <c r="E37" s="133">
        <v>2.210853365314893</v>
      </c>
      <c r="F37" s="93" t="s">
        <v>817</v>
      </c>
      <c r="G37" s="93" t="b">
        <v>1</v>
      </c>
      <c r="H37" s="93" t="b">
        <v>0</v>
      </c>
      <c r="I37" s="93" t="b">
        <v>0</v>
      </c>
      <c r="J37" s="93" t="b">
        <v>1</v>
      </c>
      <c r="K37" s="93" t="b">
        <v>0</v>
      </c>
      <c r="L37" s="93" t="b">
        <v>0</v>
      </c>
    </row>
    <row r="38" spans="1:12" ht="15">
      <c r="A38" s="93" t="s">
        <v>626</v>
      </c>
      <c r="B38" s="93" t="s">
        <v>627</v>
      </c>
      <c r="C38" s="93">
        <v>2</v>
      </c>
      <c r="D38" s="133">
        <v>0.005564096264952332</v>
      </c>
      <c r="E38" s="133">
        <v>2.210853365314893</v>
      </c>
      <c r="F38" s="93" t="s">
        <v>817</v>
      </c>
      <c r="G38" s="93" t="b">
        <v>1</v>
      </c>
      <c r="H38" s="93" t="b">
        <v>0</v>
      </c>
      <c r="I38" s="93" t="b">
        <v>0</v>
      </c>
      <c r="J38" s="93" t="b">
        <v>0</v>
      </c>
      <c r="K38" s="93" t="b">
        <v>0</v>
      </c>
      <c r="L38" s="93" t="b">
        <v>0</v>
      </c>
    </row>
    <row r="39" spans="1:12" ht="15">
      <c r="A39" s="93" t="s">
        <v>627</v>
      </c>
      <c r="B39" s="93" t="s">
        <v>628</v>
      </c>
      <c r="C39" s="93">
        <v>2</v>
      </c>
      <c r="D39" s="133">
        <v>0.005564096264952332</v>
      </c>
      <c r="E39" s="133">
        <v>2.210853365314893</v>
      </c>
      <c r="F39" s="93" t="s">
        <v>817</v>
      </c>
      <c r="G39" s="93" t="b">
        <v>0</v>
      </c>
      <c r="H39" s="93" t="b">
        <v>0</v>
      </c>
      <c r="I39" s="93" t="b">
        <v>0</v>
      </c>
      <c r="J39" s="93" t="b">
        <v>0</v>
      </c>
      <c r="K39" s="93" t="b">
        <v>0</v>
      </c>
      <c r="L39" s="93" t="b">
        <v>0</v>
      </c>
    </row>
    <row r="40" spans="1:12" ht="15">
      <c r="A40" s="93" t="s">
        <v>628</v>
      </c>
      <c r="B40" s="93" t="s">
        <v>609</v>
      </c>
      <c r="C40" s="93">
        <v>2</v>
      </c>
      <c r="D40" s="133">
        <v>0.005564096264952332</v>
      </c>
      <c r="E40" s="133">
        <v>1.2566108558755684</v>
      </c>
      <c r="F40" s="93" t="s">
        <v>817</v>
      </c>
      <c r="G40" s="93" t="b">
        <v>0</v>
      </c>
      <c r="H40" s="93" t="b">
        <v>0</v>
      </c>
      <c r="I40" s="93" t="b">
        <v>0</v>
      </c>
      <c r="J40" s="93" t="b">
        <v>0</v>
      </c>
      <c r="K40" s="93" t="b">
        <v>0</v>
      </c>
      <c r="L40" s="93" t="b">
        <v>0</v>
      </c>
    </row>
    <row r="41" spans="1:12" ht="15">
      <c r="A41" s="93" t="s">
        <v>609</v>
      </c>
      <c r="B41" s="93" t="s">
        <v>629</v>
      </c>
      <c r="C41" s="93">
        <v>2</v>
      </c>
      <c r="D41" s="133">
        <v>0.005564096264952332</v>
      </c>
      <c r="E41" s="133">
        <v>1.2814344396006005</v>
      </c>
      <c r="F41" s="93" t="s">
        <v>817</v>
      </c>
      <c r="G41" s="93" t="b">
        <v>0</v>
      </c>
      <c r="H41" s="93" t="b">
        <v>0</v>
      </c>
      <c r="I41" s="93" t="b">
        <v>0</v>
      </c>
      <c r="J41" s="93" t="b">
        <v>0</v>
      </c>
      <c r="K41" s="93" t="b">
        <v>0</v>
      </c>
      <c r="L41" s="93" t="b">
        <v>0</v>
      </c>
    </row>
    <row r="42" spans="1:12" ht="15">
      <c r="A42" s="93" t="s">
        <v>629</v>
      </c>
      <c r="B42" s="93" t="s">
        <v>630</v>
      </c>
      <c r="C42" s="93">
        <v>2</v>
      </c>
      <c r="D42" s="133">
        <v>0.005564096264952332</v>
      </c>
      <c r="E42" s="133">
        <v>2.210853365314893</v>
      </c>
      <c r="F42" s="93" t="s">
        <v>817</v>
      </c>
      <c r="G42" s="93" t="b">
        <v>0</v>
      </c>
      <c r="H42" s="93" t="b">
        <v>0</v>
      </c>
      <c r="I42" s="93" t="b">
        <v>0</v>
      </c>
      <c r="J42" s="93" t="b">
        <v>0</v>
      </c>
      <c r="K42" s="93" t="b">
        <v>0</v>
      </c>
      <c r="L42" s="93" t="b">
        <v>0</v>
      </c>
    </row>
    <row r="43" spans="1:12" ht="15">
      <c r="A43" s="93" t="s">
        <v>630</v>
      </c>
      <c r="B43" s="93" t="s">
        <v>227</v>
      </c>
      <c r="C43" s="93">
        <v>2</v>
      </c>
      <c r="D43" s="133">
        <v>0.005564096264952332</v>
      </c>
      <c r="E43" s="133">
        <v>2.210853365314893</v>
      </c>
      <c r="F43" s="93" t="s">
        <v>817</v>
      </c>
      <c r="G43" s="93" t="b">
        <v>0</v>
      </c>
      <c r="H43" s="93" t="b">
        <v>0</v>
      </c>
      <c r="I43" s="93" t="b">
        <v>0</v>
      </c>
      <c r="J43" s="93" t="b">
        <v>0</v>
      </c>
      <c r="K43" s="93" t="b">
        <v>0</v>
      </c>
      <c r="L43" s="93" t="b">
        <v>0</v>
      </c>
    </row>
    <row r="44" spans="1:12" ht="15">
      <c r="A44" s="93" t="s">
        <v>227</v>
      </c>
      <c r="B44" s="93" t="s">
        <v>796</v>
      </c>
      <c r="C44" s="93">
        <v>2</v>
      </c>
      <c r="D44" s="133">
        <v>0.005564096264952332</v>
      </c>
      <c r="E44" s="133">
        <v>2.210853365314893</v>
      </c>
      <c r="F44" s="93" t="s">
        <v>817</v>
      </c>
      <c r="G44" s="93" t="b">
        <v>0</v>
      </c>
      <c r="H44" s="93" t="b">
        <v>0</v>
      </c>
      <c r="I44" s="93" t="b">
        <v>0</v>
      </c>
      <c r="J44" s="93" t="b">
        <v>0</v>
      </c>
      <c r="K44" s="93" t="b">
        <v>0</v>
      </c>
      <c r="L44" s="93" t="b">
        <v>0</v>
      </c>
    </row>
    <row r="45" spans="1:12" ht="15">
      <c r="A45" s="93" t="s">
        <v>796</v>
      </c>
      <c r="B45" s="93" t="s">
        <v>797</v>
      </c>
      <c r="C45" s="93">
        <v>2</v>
      </c>
      <c r="D45" s="133">
        <v>0.005564096264952332</v>
      </c>
      <c r="E45" s="133">
        <v>2.210853365314893</v>
      </c>
      <c r="F45" s="93" t="s">
        <v>817</v>
      </c>
      <c r="G45" s="93" t="b">
        <v>0</v>
      </c>
      <c r="H45" s="93" t="b">
        <v>0</v>
      </c>
      <c r="I45" s="93" t="b">
        <v>0</v>
      </c>
      <c r="J45" s="93" t="b">
        <v>1</v>
      </c>
      <c r="K45" s="93" t="b">
        <v>0</v>
      </c>
      <c r="L45" s="93" t="b">
        <v>0</v>
      </c>
    </row>
    <row r="46" spans="1:12" ht="15">
      <c r="A46" s="93" t="s">
        <v>797</v>
      </c>
      <c r="B46" s="93" t="s">
        <v>798</v>
      </c>
      <c r="C46" s="93">
        <v>2</v>
      </c>
      <c r="D46" s="133">
        <v>0.005564096264952332</v>
      </c>
      <c r="E46" s="133">
        <v>2.210853365314893</v>
      </c>
      <c r="F46" s="93" t="s">
        <v>817</v>
      </c>
      <c r="G46" s="93" t="b">
        <v>1</v>
      </c>
      <c r="H46" s="93" t="b">
        <v>0</v>
      </c>
      <c r="I46" s="93" t="b">
        <v>0</v>
      </c>
      <c r="J46" s="93" t="b">
        <v>0</v>
      </c>
      <c r="K46" s="93" t="b">
        <v>0</v>
      </c>
      <c r="L46" s="93" t="b">
        <v>0</v>
      </c>
    </row>
    <row r="47" spans="1:12" ht="15">
      <c r="A47" s="93" t="s">
        <v>598</v>
      </c>
      <c r="B47" s="93" t="s">
        <v>646</v>
      </c>
      <c r="C47" s="93">
        <v>2</v>
      </c>
      <c r="D47" s="133">
        <v>0.005564096264952332</v>
      </c>
      <c r="E47" s="133">
        <v>2.210853365314893</v>
      </c>
      <c r="F47" s="93" t="s">
        <v>817</v>
      </c>
      <c r="G47" s="93" t="b">
        <v>0</v>
      </c>
      <c r="H47" s="93" t="b">
        <v>0</v>
      </c>
      <c r="I47" s="93" t="b">
        <v>0</v>
      </c>
      <c r="J47" s="93" t="b">
        <v>0</v>
      </c>
      <c r="K47" s="93" t="b">
        <v>0</v>
      </c>
      <c r="L47" s="93" t="b">
        <v>0</v>
      </c>
    </row>
    <row r="48" spans="1:12" ht="15">
      <c r="A48" s="93" t="s">
        <v>646</v>
      </c>
      <c r="B48" s="93" t="s">
        <v>645</v>
      </c>
      <c r="C48" s="93">
        <v>2</v>
      </c>
      <c r="D48" s="133">
        <v>0.005564096264952332</v>
      </c>
      <c r="E48" s="133">
        <v>1.909823369650912</v>
      </c>
      <c r="F48" s="93" t="s">
        <v>817</v>
      </c>
      <c r="G48" s="93" t="b">
        <v>0</v>
      </c>
      <c r="H48" s="93" t="b">
        <v>0</v>
      </c>
      <c r="I48" s="93" t="b">
        <v>0</v>
      </c>
      <c r="J48" s="93" t="b">
        <v>0</v>
      </c>
      <c r="K48" s="93" t="b">
        <v>0</v>
      </c>
      <c r="L48" s="93" t="b">
        <v>0</v>
      </c>
    </row>
    <row r="49" spans="1:12" ht="15">
      <c r="A49" s="93" t="s">
        <v>645</v>
      </c>
      <c r="B49" s="93" t="s">
        <v>647</v>
      </c>
      <c r="C49" s="93">
        <v>2</v>
      </c>
      <c r="D49" s="133">
        <v>0.005564096264952332</v>
      </c>
      <c r="E49" s="133">
        <v>1.909823369650912</v>
      </c>
      <c r="F49" s="93" t="s">
        <v>817</v>
      </c>
      <c r="G49" s="93" t="b">
        <v>0</v>
      </c>
      <c r="H49" s="93" t="b">
        <v>0</v>
      </c>
      <c r="I49" s="93" t="b">
        <v>0</v>
      </c>
      <c r="J49" s="93" t="b">
        <v>0</v>
      </c>
      <c r="K49" s="93" t="b">
        <v>0</v>
      </c>
      <c r="L49" s="93" t="b">
        <v>0</v>
      </c>
    </row>
    <row r="50" spans="1:12" ht="15">
      <c r="A50" s="93" t="s">
        <v>647</v>
      </c>
      <c r="B50" s="93" t="s">
        <v>648</v>
      </c>
      <c r="C50" s="93">
        <v>2</v>
      </c>
      <c r="D50" s="133">
        <v>0.005564096264952332</v>
      </c>
      <c r="E50" s="133">
        <v>2.210853365314893</v>
      </c>
      <c r="F50" s="93" t="s">
        <v>817</v>
      </c>
      <c r="G50" s="93" t="b">
        <v>0</v>
      </c>
      <c r="H50" s="93" t="b">
        <v>0</v>
      </c>
      <c r="I50" s="93" t="b">
        <v>0</v>
      </c>
      <c r="J50" s="93" t="b">
        <v>0</v>
      </c>
      <c r="K50" s="93" t="b">
        <v>0</v>
      </c>
      <c r="L50" s="93" t="b">
        <v>0</v>
      </c>
    </row>
    <row r="51" spans="1:12" ht="15">
      <c r="A51" s="93" t="s">
        <v>648</v>
      </c>
      <c r="B51" s="93" t="s">
        <v>649</v>
      </c>
      <c r="C51" s="93">
        <v>2</v>
      </c>
      <c r="D51" s="133">
        <v>0.005564096264952332</v>
      </c>
      <c r="E51" s="133">
        <v>2.034762106259212</v>
      </c>
      <c r="F51" s="93" t="s">
        <v>817</v>
      </c>
      <c r="G51" s="93" t="b">
        <v>0</v>
      </c>
      <c r="H51" s="93" t="b">
        <v>0</v>
      </c>
      <c r="I51" s="93" t="b">
        <v>0</v>
      </c>
      <c r="J51" s="93" t="b">
        <v>0</v>
      </c>
      <c r="K51" s="93" t="b">
        <v>0</v>
      </c>
      <c r="L51" s="93" t="b">
        <v>0</v>
      </c>
    </row>
    <row r="52" spans="1:12" ht="15">
      <c r="A52" s="93" t="s">
        <v>649</v>
      </c>
      <c r="B52" s="93" t="s">
        <v>650</v>
      </c>
      <c r="C52" s="93">
        <v>2</v>
      </c>
      <c r="D52" s="133">
        <v>0.005564096264952332</v>
      </c>
      <c r="E52" s="133">
        <v>2.034762106259212</v>
      </c>
      <c r="F52" s="93" t="s">
        <v>817</v>
      </c>
      <c r="G52" s="93" t="b">
        <v>0</v>
      </c>
      <c r="H52" s="93" t="b">
        <v>0</v>
      </c>
      <c r="I52" s="93" t="b">
        <v>0</v>
      </c>
      <c r="J52" s="93" t="b">
        <v>0</v>
      </c>
      <c r="K52" s="93" t="b">
        <v>0</v>
      </c>
      <c r="L52" s="93" t="b">
        <v>0</v>
      </c>
    </row>
    <row r="53" spans="1:12" ht="15">
      <c r="A53" s="93" t="s">
        <v>650</v>
      </c>
      <c r="B53" s="93" t="s">
        <v>651</v>
      </c>
      <c r="C53" s="93">
        <v>2</v>
      </c>
      <c r="D53" s="133">
        <v>0.005564096264952332</v>
      </c>
      <c r="E53" s="133">
        <v>2.210853365314893</v>
      </c>
      <c r="F53" s="93" t="s">
        <v>817</v>
      </c>
      <c r="G53" s="93" t="b">
        <v>0</v>
      </c>
      <c r="H53" s="93" t="b">
        <v>0</v>
      </c>
      <c r="I53" s="93" t="b">
        <v>0</v>
      </c>
      <c r="J53" s="93" t="b">
        <v>0</v>
      </c>
      <c r="K53" s="93" t="b">
        <v>0</v>
      </c>
      <c r="L53" s="93" t="b">
        <v>0</v>
      </c>
    </row>
    <row r="54" spans="1:12" ht="15">
      <c r="A54" s="93" t="s">
        <v>651</v>
      </c>
      <c r="B54" s="93" t="s">
        <v>645</v>
      </c>
      <c r="C54" s="93">
        <v>2</v>
      </c>
      <c r="D54" s="133">
        <v>0.005564096264952332</v>
      </c>
      <c r="E54" s="133">
        <v>1.909823369650912</v>
      </c>
      <c r="F54" s="93" t="s">
        <v>817</v>
      </c>
      <c r="G54" s="93" t="b">
        <v>0</v>
      </c>
      <c r="H54" s="93" t="b">
        <v>0</v>
      </c>
      <c r="I54" s="93" t="b">
        <v>0</v>
      </c>
      <c r="J54" s="93" t="b">
        <v>0</v>
      </c>
      <c r="K54" s="93" t="b">
        <v>0</v>
      </c>
      <c r="L54" s="93" t="b">
        <v>0</v>
      </c>
    </row>
    <row r="55" spans="1:12" ht="15">
      <c r="A55" s="93" t="s">
        <v>645</v>
      </c>
      <c r="B55" s="93" t="s">
        <v>652</v>
      </c>
      <c r="C55" s="93">
        <v>2</v>
      </c>
      <c r="D55" s="133">
        <v>0.005564096264952332</v>
      </c>
      <c r="E55" s="133">
        <v>1.909823369650912</v>
      </c>
      <c r="F55" s="93" t="s">
        <v>817</v>
      </c>
      <c r="G55" s="93" t="b">
        <v>0</v>
      </c>
      <c r="H55" s="93" t="b">
        <v>0</v>
      </c>
      <c r="I55" s="93" t="b">
        <v>0</v>
      </c>
      <c r="J55" s="93" t="b">
        <v>0</v>
      </c>
      <c r="K55" s="93" t="b">
        <v>0</v>
      </c>
      <c r="L55" s="93" t="b">
        <v>0</v>
      </c>
    </row>
    <row r="56" spans="1:12" ht="15">
      <c r="A56" s="93" t="s">
        <v>652</v>
      </c>
      <c r="B56" s="93" t="s">
        <v>653</v>
      </c>
      <c r="C56" s="93">
        <v>2</v>
      </c>
      <c r="D56" s="133">
        <v>0.005564096264952332</v>
      </c>
      <c r="E56" s="133">
        <v>2.210853365314893</v>
      </c>
      <c r="F56" s="93" t="s">
        <v>817</v>
      </c>
      <c r="G56" s="93" t="b">
        <v>0</v>
      </c>
      <c r="H56" s="93" t="b">
        <v>0</v>
      </c>
      <c r="I56" s="93" t="b">
        <v>0</v>
      </c>
      <c r="J56" s="93" t="b">
        <v>0</v>
      </c>
      <c r="K56" s="93" t="b">
        <v>0</v>
      </c>
      <c r="L56" s="93" t="b">
        <v>0</v>
      </c>
    </row>
    <row r="57" spans="1:12" ht="15">
      <c r="A57" s="93" t="s">
        <v>653</v>
      </c>
      <c r="B57" s="93" t="s">
        <v>801</v>
      </c>
      <c r="C57" s="93">
        <v>2</v>
      </c>
      <c r="D57" s="133">
        <v>0.005564096264952332</v>
      </c>
      <c r="E57" s="133">
        <v>2.210853365314893</v>
      </c>
      <c r="F57" s="93" t="s">
        <v>817</v>
      </c>
      <c r="G57" s="93" t="b">
        <v>0</v>
      </c>
      <c r="H57" s="93" t="b">
        <v>0</v>
      </c>
      <c r="I57" s="93" t="b">
        <v>0</v>
      </c>
      <c r="J57" s="93" t="b">
        <v>0</v>
      </c>
      <c r="K57" s="93" t="b">
        <v>0</v>
      </c>
      <c r="L57" s="93" t="b">
        <v>0</v>
      </c>
    </row>
    <row r="58" spans="1:12" ht="15">
      <c r="A58" s="93" t="s">
        <v>801</v>
      </c>
      <c r="B58" s="93" t="s">
        <v>802</v>
      </c>
      <c r="C58" s="93">
        <v>2</v>
      </c>
      <c r="D58" s="133">
        <v>0.005564096264952332</v>
      </c>
      <c r="E58" s="133">
        <v>2.210853365314893</v>
      </c>
      <c r="F58" s="93" t="s">
        <v>817</v>
      </c>
      <c r="G58" s="93" t="b">
        <v>0</v>
      </c>
      <c r="H58" s="93" t="b">
        <v>0</v>
      </c>
      <c r="I58" s="93" t="b">
        <v>0</v>
      </c>
      <c r="J58" s="93" t="b">
        <v>0</v>
      </c>
      <c r="K58" s="93" t="b">
        <v>0</v>
      </c>
      <c r="L58" s="93" t="b">
        <v>0</v>
      </c>
    </row>
    <row r="59" spans="1:12" ht="15">
      <c r="A59" s="93" t="s">
        <v>802</v>
      </c>
      <c r="B59" s="93" t="s">
        <v>803</v>
      </c>
      <c r="C59" s="93">
        <v>2</v>
      </c>
      <c r="D59" s="133">
        <v>0.005564096264952332</v>
      </c>
      <c r="E59" s="133">
        <v>2.210853365314893</v>
      </c>
      <c r="F59" s="93" t="s">
        <v>817</v>
      </c>
      <c r="G59" s="93" t="b">
        <v>0</v>
      </c>
      <c r="H59" s="93" t="b">
        <v>0</v>
      </c>
      <c r="I59" s="93" t="b">
        <v>0</v>
      </c>
      <c r="J59" s="93" t="b">
        <v>0</v>
      </c>
      <c r="K59" s="93" t="b">
        <v>0</v>
      </c>
      <c r="L59" s="93" t="b">
        <v>0</v>
      </c>
    </row>
    <row r="60" spans="1:12" ht="15">
      <c r="A60" s="93" t="s">
        <v>803</v>
      </c>
      <c r="B60" s="93" t="s">
        <v>804</v>
      </c>
      <c r="C60" s="93">
        <v>2</v>
      </c>
      <c r="D60" s="133">
        <v>0.005564096264952332</v>
      </c>
      <c r="E60" s="133">
        <v>2.210853365314893</v>
      </c>
      <c r="F60" s="93" t="s">
        <v>817</v>
      </c>
      <c r="G60" s="93" t="b">
        <v>0</v>
      </c>
      <c r="H60" s="93" t="b">
        <v>0</v>
      </c>
      <c r="I60" s="93" t="b">
        <v>0</v>
      </c>
      <c r="J60" s="93" t="b">
        <v>0</v>
      </c>
      <c r="K60" s="93" t="b">
        <v>0</v>
      </c>
      <c r="L60" s="93" t="b">
        <v>0</v>
      </c>
    </row>
    <row r="61" spans="1:12" ht="15">
      <c r="A61" s="93" t="s">
        <v>804</v>
      </c>
      <c r="B61" s="93" t="s">
        <v>805</v>
      </c>
      <c r="C61" s="93">
        <v>2</v>
      </c>
      <c r="D61" s="133">
        <v>0.005564096264952332</v>
      </c>
      <c r="E61" s="133">
        <v>2.210853365314893</v>
      </c>
      <c r="F61" s="93" t="s">
        <v>817</v>
      </c>
      <c r="G61" s="93" t="b">
        <v>0</v>
      </c>
      <c r="H61" s="93" t="b">
        <v>0</v>
      </c>
      <c r="I61" s="93" t="b">
        <v>0</v>
      </c>
      <c r="J61" s="93" t="b">
        <v>0</v>
      </c>
      <c r="K61" s="93" t="b">
        <v>0</v>
      </c>
      <c r="L61" s="93" t="b">
        <v>0</v>
      </c>
    </row>
    <row r="62" spans="1:12" ht="15">
      <c r="A62" s="93" t="s">
        <v>805</v>
      </c>
      <c r="B62" s="93" t="s">
        <v>806</v>
      </c>
      <c r="C62" s="93">
        <v>2</v>
      </c>
      <c r="D62" s="133">
        <v>0.005564096264952332</v>
      </c>
      <c r="E62" s="133">
        <v>2.210853365314893</v>
      </c>
      <c r="F62" s="93" t="s">
        <v>817</v>
      </c>
      <c r="G62" s="93" t="b">
        <v>0</v>
      </c>
      <c r="H62" s="93" t="b">
        <v>0</v>
      </c>
      <c r="I62" s="93" t="b">
        <v>0</v>
      </c>
      <c r="J62" s="93" t="b">
        <v>0</v>
      </c>
      <c r="K62" s="93" t="b">
        <v>0</v>
      </c>
      <c r="L62" s="93" t="b">
        <v>0</v>
      </c>
    </row>
    <row r="63" spans="1:12" ht="15">
      <c r="A63" s="93" t="s">
        <v>806</v>
      </c>
      <c r="B63" s="93" t="s">
        <v>609</v>
      </c>
      <c r="C63" s="93">
        <v>2</v>
      </c>
      <c r="D63" s="133">
        <v>0.005564096264952332</v>
      </c>
      <c r="E63" s="133">
        <v>1.2566108558755684</v>
      </c>
      <c r="F63" s="93" t="s">
        <v>817</v>
      </c>
      <c r="G63" s="93" t="b">
        <v>0</v>
      </c>
      <c r="H63" s="93" t="b">
        <v>0</v>
      </c>
      <c r="I63" s="93" t="b">
        <v>0</v>
      </c>
      <c r="J63" s="93" t="b">
        <v>0</v>
      </c>
      <c r="K63" s="93" t="b">
        <v>0</v>
      </c>
      <c r="L63" s="93" t="b">
        <v>0</v>
      </c>
    </row>
    <row r="64" spans="1:12" ht="15">
      <c r="A64" s="93" t="s">
        <v>609</v>
      </c>
      <c r="B64" s="93" t="s">
        <v>807</v>
      </c>
      <c r="C64" s="93">
        <v>2</v>
      </c>
      <c r="D64" s="133">
        <v>0.005564096264952332</v>
      </c>
      <c r="E64" s="133">
        <v>1.2814344396006005</v>
      </c>
      <c r="F64" s="93" t="s">
        <v>817</v>
      </c>
      <c r="G64" s="93" t="b">
        <v>0</v>
      </c>
      <c r="H64" s="93" t="b">
        <v>0</v>
      </c>
      <c r="I64" s="93" t="b">
        <v>0</v>
      </c>
      <c r="J64" s="93" t="b">
        <v>0</v>
      </c>
      <c r="K64" s="93" t="b">
        <v>0</v>
      </c>
      <c r="L64" s="93" t="b">
        <v>0</v>
      </c>
    </row>
    <row r="65" spans="1:12" ht="15">
      <c r="A65" s="93" t="s">
        <v>807</v>
      </c>
      <c r="B65" s="93" t="s">
        <v>808</v>
      </c>
      <c r="C65" s="93">
        <v>2</v>
      </c>
      <c r="D65" s="133">
        <v>0.005564096264952332</v>
      </c>
      <c r="E65" s="133">
        <v>2.210853365314893</v>
      </c>
      <c r="F65" s="93" t="s">
        <v>817</v>
      </c>
      <c r="G65" s="93" t="b">
        <v>0</v>
      </c>
      <c r="H65" s="93" t="b">
        <v>0</v>
      </c>
      <c r="I65" s="93" t="b">
        <v>0</v>
      </c>
      <c r="J65" s="93" t="b">
        <v>0</v>
      </c>
      <c r="K65" s="93" t="b">
        <v>0</v>
      </c>
      <c r="L65" s="93" t="b">
        <v>0</v>
      </c>
    </row>
    <row r="66" spans="1:12" ht="15">
      <c r="A66" s="93" t="s">
        <v>808</v>
      </c>
      <c r="B66" s="93" t="s">
        <v>809</v>
      </c>
      <c r="C66" s="93">
        <v>2</v>
      </c>
      <c r="D66" s="133">
        <v>0.005564096264952332</v>
      </c>
      <c r="E66" s="133">
        <v>2.210853365314893</v>
      </c>
      <c r="F66" s="93" t="s">
        <v>817</v>
      </c>
      <c r="G66" s="93" t="b">
        <v>0</v>
      </c>
      <c r="H66" s="93" t="b">
        <v>0</v>
      </c>
      <c r="I66" s="93" t="b">
        <v>0</v>
      </c>
      <c r="J66" s="93" t="b">
        <v>0</v>
      </c>
      <c r="K66" s="93" t="b">
        <v>0</v>
      </c>
      <c r="L66" s="93" t="b">
        <v>0</v>
      </c>
    </row>
    <row r="67" spans="1:12" ht="15">
      <c r="A67" s="93" t="s">
        <v>809</v>
      </c>
      <c r="B67" s="93" t="s">
        <v>810</v>
      </c>
      <c r="C67" s="93">
        <v>2</v>
      </c>
      <c r="D67" s="133">
        <v>0.005564096264952332</v>
      </c>
      <c r="E67" s="133">
        <v>2.210853365314893</v>
      </c>
      <c r="F67" s="93" t="s">
        <v>817</v>
      </c>
      <c r="G67" s="93" t="b">
        <v>0</v>
      </c>
      <c r="H67" s="93" t="b">
        <v>0</v>
      </c>
      <c r="I67" s="93" t="b">
        <v>0</v>
      </c>
      <c r="J67" s="93" t="b">
        <v>0</v>
      </c>
      <c r="K67" s="93" t="b">
        <v>0</v>
      </c>
      <c r="L67" s="93" t="b">
        <v>0</v>
      </c>
    </row>
    <row r="68" spans="1:12" ht="15">
      <c r="A68" s="93" t="s">
        <v>810</v>
      </c>
      <c r="B68" s="93" t="s">
        <v>811</v>
      </c>
      <c r="C68" s="93">
        <v>2</v>
      </c>
      <c r="D68" s="133">
        <v>0.005564096264952332</v>
      </c>
      <c r="E68" s="133">
        <v>2.210853365314893</v>
      </c>
      <c r="F68" s="93" t="s">
        <v>817</v>
      </c>
      <c r="G68" s="93" t="b">
        <v>0</v>
      </c>
      <c r="H68" s="93" t="b">
        <v>0</v>
      </c>
      <c r="I68" s="93" t="b">
        <v>0</v>
      </c>
      <c r="J68" s="93" t="b">
        <v>0</v>
      </c>
      <c r="K68" s="93" t="b">
        <v>0</v>
      </c>
      <c r="L68" s="93" t="b">
        <v>0</v>
      </c>
    </row>
    <row r="69" spans="1:12" ht="15">
      <c r="A69" s="93" t="s">
        <v>811</v>
      </c>
      <c r="B69" s="93" t="s">
        <v>812</v>
      </c>
      <c r="C69" s="93">
        <v>2</v>
      </c>
      <c r="D69" s="133">
        <v>0.005564096264952332</v>
      </c>
      <c r="E69" s="133">
        <v>2.210853365314893</v>
      </c>
      <c r="F69" s="93" t="s">
        <v>817</v>
      </c>
      <c r="G69" s="93" t="b">
        <v>0</v>
      </c>
      <c r="H69" s="93" t="b">
        <v>0</v>
      </c>
      <c r="I69" s="93" t="b">
        <v>0</v>
      </c>
      <c r="J69" s="93" t="b">
        <v>0</v>
      </c>
      <c r="K69" s="93" t="b">
        <v>0</v>
      </c>
      <c r="L69" s="93" t="b">
        <v>0</v>
      </c>
    </row>
    <row r="70" spans="1:12" ht="15">
      <c r="A70" s="93" t="s">
        <v>812</v>
      </c>
      <c r="B70" s="93" t="s">
        <v>781</v>
      </c>
      <c r="C70" s="93">
        <v>2</v>
      </c>
      <c r="D70" s="133">
        <v>0.005564096264952332</v>
      </c>
      <c r="E70" s="133">
        <v>2.034762106259212</v>
      </c>
      <c r="F70" s="93" t="s">
        <v>817</v>
      </c>
      <c r="G70" s="93" t="b">
        <v>0</v>
      </c>
      <c r="H70" s="93" t="b">
        <v>0</v>
      </c>
      <c r="I70" s="93" t="b">
        <v>0</v>
      </c>
      <c r="J70" s="93" t="b">
        <v>0</v>
      </c>
      <c r="K70" s="93" t="b">
        <v>0</v>
      </c>
      <c r="L70" s="93" t="b">
        <v>0</v>
      </c>
    </row>
    <row r="71" spans="1:12" ht="15">
      <c r="A71" s="93" t="s">
        <v>781</v>
      </c>
      <c r="B71" s="93" t="s">
        <v>215</v>
      </c>
      <c r="C71" s="93">
        <v>2</v>
      </c>
      <c r="D71" s="133">
        <v>0.005564096264952332</v>
      </c>
      <c r="E71" s="133">
        <v>2.210853365314893</v>
      </c>
      <c r="F71" s="93" t="s">
        <v>817</v>
      </c>
      <c r="G71" s="93" t="b">
        <v>0</v>
      </c>
      <c r="H71" s="93" t="b">
        <v>0</v>
      </c>
      <c r="I71" s="93" t="b">
        <v>0</v>
      </c>
      <c r="J71" s="93" t="b">
        <v>0</v>
      </c>
      <c r="K71" s="93" t="b">
        <v>0</v>
      </c>
      <c r="L71" s="93" t="b">
        <v>0</v>
      </c>
    </row>
    <row r="72" spans="1:12" ht="15">
      <c r="A72" s="93" t="s">
        <v>215</v>
      </c>
      <c r="B72" s="93" t="s">
        <v>813</v>
      </c>
      <c r="C72" s="93">
        <v>2</v>
      </c>
      <c r="D72" s="133">
        <v>0.005564096264952332</v>
      </c>
      <c r="E72" s="133">
        <v>2.210853365314893</v>
      </c>
      <c r="F72" s="93" t="s">
        <v>817</v>
      </c>
      <c r="G72" s="93" t="b">
        <v>0</v>
      </c>
      <c r="H72" s="93" t="b">
        <v>0</v>
      </c>
      <c r="I72" s="93" t="b">
        <v>0</v>
      </c>
      <c r="J72" s="93" t="b">
        <v>0</v>
      </c>
      <c r="K72" s="93" t="b">
        <v>0</v>
      </c>
      <c r="L72" s="93" t="b">
        <v>0</v>
      </c>
    </row>
    <row r="73" spans="1:12" ht="15">
      <c r="A73" s="93" t="s">
        <v>813</v>
      </c>
      <c r="B73" s="93" t="s">
        <v>814</v>
      </c>
      <c r="C73" s="93">
        <v>2</v>
      </c>
      <c r="D73" s="133">
        <v>0.005564096264952332</v>
      </c>
      <c r="E73" s="133">
        <v>2.210853365314893</v>
      </c>
      <c r="F73" s="93" t="s">
        <v>817</v>
      </c>
      <c r="G73" s="93" t="b">
        <v>0</v>
      </c>
      <c r="H73" s="93" t="b">
        <v>0</v>
      </c>
      <c r="I73" s="93" t="b">
        <v>0</v>
      </c>
      <c r="J73" s="93" t="b">
        <v>0</v>
      </c>
      <c r="K73" s="93" t="b">
        <v>0</v>
      </c>
      <c r="L73" s="93" t="b">
        <v>0</v>
      </c>
    </row>
    <row r="74" spans="1:12" ht="15">
      <c r="A74" s="93" t="s">
        <v>615</v>
      </c>
      <c r="B74" s="93" t="s">
        <v>609</v>
      </c>
      <c r="C74" s="93">
        <v>4</v>
      </c>
      <c r="D74" s="133">
        <v>0.006312676589254402</v>
      </c>
      <c r="E74" s="133">
        <v>1.3222192947339193</v>
      </c>
      <c r="F74" s="93" t="s">
        <v>533</v>
      </c>
      <c r="G74" s="93" t="b">
        <v>0</v>
      </c>
      <c r="H74" s="93" t="b">
        <v>0</v>
      </c>
      <c r="I74" s="93" t="b">
        <v>0</v>
      </c>
      <c r="J74" s="93" t="b">
        <v>0</v>
      </c>
      <c r="K74" s="93" t="b">
        <v>0</v>
      </c>
      <c r="L74" s="93" t="b">
        <v>0</v>
      </c>
    </row>
    <row r="75" spans="1:12" ht="15">
      <c r="A75" s="93" t="s">
        <v>609</v>
      </c>
      <c r="B75" s="93" t="s">
        <v>616</v>
      </c>
      <c r="C75" s="93">
        <v>4</v>
      </c>
      <c r="D75" s="133">
        <v>0.006312676589254402</v>
      </c>
      <c r="E75" s="133">
        <v>1.3891660843645324</v>
      </c>
      <c r="F75" s="93" t="s">
        <v>533</v>
      </c>
      <c r="G75" s="93" t="b">
        <v>0</v>
      </c>
      <c r="H75" s="93" t="b">
        <v>0</v>
      </c>
      <c r="I75" s="93" t="b">
        <v>0</v>
      </c>
      <c r="J75" s="93" t="b">
        <v>0</v>
      </c>
      <c r="K75" s="93" t="b">
        <v>0</v>
      </c>
      <c r="L75" s="93" t="b">
        <v>0</v>
      </c>
    </row>
    <row r="76" spans="1:12" ht="15">
      <c r="A76" s="93" t="s">
        <v>616</v>
      </c>
      <c r="B76" s="93" t="s">
        <v>617</v>
      </c>
      <c r="C76" s="93">
        <v>4</v>
      </c>
      <c r="D76" s="133">
        <v>0.006312676589254402</v>
      </c>
      <c r="E76" s="133">
        <v>1.5652573434202137</v>
      </c>
      <c r="F76" s="93" t="s">
        <v>533</v>
      </c>
      <c r="G76" s="93" t="b">
        <v>0</v>
      </c>
      <c r="H76" s="93" t="b">
        <v>0</v>
      </c>
      <c r="I76" s="93" t="b">
        <v>0</v>
      </c>
      <c r="J76" s="93" t="b">
        <v>0</v>
      </c>
      <c r="K76" s="93" t="b">
        <v>0</v>
      </c>
      <c r="L76" s="93" t="b">
        <v>0</v>
      </c>
    </row>
    <row r="77" spans="1:12" ht="15">
      <c r="A77" s="93" t="s">
        <v>618</v>
      </c>
      <c r="B77" s="93" t="s">
        <v>619</v>
      </c>
      <c r="C77" s="93">
        <v>4</v>
      </c>
      <c r="D77" s="133">
        <v>0.006312676589254402</v>
      </c>
      <c r="E77" s="133">
        <v>1.5652573434202137</v>
      </c>
      <c r="F77" s="93" t="s">
        <v>533</v>
      </c>
      <c r="G77" s="93" t="b">
        <v>0</v>
      </c>
      <c r="H77" s="93" t="b">
        <v>0</v>
      </c>
      <c r="I77" s="93" t="b">
        <v>0</v>
      </c>
      <c r="J77" s="93" t="b">
        <v>0</v>
      </c>
      <c r="K77" s="93" t="b">
        <v>0</v>
      </c>
      <c r="L77" s="93" t="b">
        <v>0</v>
      </c>
    </row>
    <row r="78" spans="1:12" ht="15">
      <c r="A78" s="93" t="s">
        <v>782</v>
      </c>
      <c r="B78" s="93" t="s">
        <v>575</v>
      </c>
      <c r="C78" s="93">
        <v>3</v>
      </c>
      <c r="D78" s="133">
        <v>0.007168378934310281</v>
      </c>
      <c r="E78" s="133">
        <v>1.6901960800285136</v>
      </c>
      <c r="F78" s="93" t="s">
        <v>533</v>
      </c>
      <c r="G78" s="93" t="b">
        <v>0</v>
      </c>
      <c r="H78" s="93" t="b">
        <v>0</v>
      </c>
      <c r="I78" s="93" t="b">
        <v>0</v>
      </c>
      <c r="J78" s="93" t="b">
        <v>0</v>
      </c>
      <c r="K78" s="93" t="b">
        <v>1</v>
      </c>
      <c r="L78" s="93" t="b">
        <v>0</v>
      </c>
    </row>
    <row r="79" spans="1:12" ht="15">
      <c r="A79" s="93" t="s">
        <v>575</v>
      </c>
      <c r="B79" s="93" t="s">
        <v>585</v>
      </c>
      <c r="C79" s="93">
        <v>3</v>
      </c>
      <c r="D79" s="133">
        <v>0.007168378934310281</v>
      </c>
      <c r="E79" s="133">
        <v>1.6901960800285136</v>
      </c>
      <c r="F79" s="93" t="s">
        <v>533</v>
      </c>
      <c r="G79" s="93" t="b">
        <v>0</v>
      </c>
      <c r="H79" s="93" t="b">
        <v>1</v>
      </c>
      <c r="I79" s="93" t="b">
        <v>0</v>
      </c>
      <c r="J79" s="93" t="b">
        <v>0</v>
      </c>
      <c r="K79" s="93" t="b">
        <v>0</v>
      </c>
      <c r="L79" s="93" t="b">
        <v>0</v>
      </c>
    </row>
    <row r="80" spans="1:12" ht="15">
      <c r="A80" s="93" t="s">
        <v>585</v>
      </c>
      <c r="B80" s="93" t="s">
        <v>783</v>
      </c>
      <c r="C80" s="93">
        <v>3</v>
      </c>
      <c r="D80" s="133">
        <v>0.007168378934310281</v>
      </c>
      <c r="E80" s="133">
        <v>1.6901960800285136</v>
      </c>
      <c r="F80" s="93" t="s">
        <v>533</v>
      </c>
      <c r="G80" s="93" t="b">
        <v>0</v>
      </c>
      <c r="H80" s="93" t="b">
        <v>0</v>
      </c>
      <c r="I80" s="93" t="b">
        <v>0</v>
      </c>
      <c r="J80" s="93" t="b">
        <v>0</v>
      </c>
      <c r="K80" s="93" t="b">
        <v>0</v>
      </c>
      <c r="L80" s="93" t="b">
        <v>0</v>
      </c>
    </row>
    <row r="81" spans="1:12" ht="15">
      <c r="A81" s="93" t="s">
        <v>783</v>
      </c>
      <c r="B81" s="93" t="s">
        <v>610</v>
      </c>
      <c r="C81" s="93">
        <v>3</v>
      </c>
      <c r="D81" s="133">
        <v>0.007168378934310281</v>
      </c>
      <c r="E81" s="133">
        <v>1.3891660843645326</v>
      </c>
      <c r="F81" s="93" t="s">
        <v>533</v>
      </c>
      <c r="G81" s="93" t="b">
        <v>0</v>
      </c>
      <c r="H81" s="93" t="b">
        <v>0</v>
      </c>
      <c r="I81" s="93" t="b">
        <v>0</v>
      </c>
      <c r="J81" s="93" t="b">
        <v>0</v>
      </c>
      <c r="K81" s="93" t="b">
        <v>0</v>
      </c>
      <c r="L81" s="93" t="b">
        <v>0</v>
      </c>
    </row>
    <row r="82" spans="1:12" ht="15">
      <c r="A82" s="93" t="s">
        <v>610</v>
      </c>
      <c r="B82" s="93" t="s">
        <v>784</v>
      </c>
      <c r="C82" s="93">
        <v>3</v>
      </c>
      <c r="D82" s="133">
        <v>0.007168378934310281</v>
      </c>
      <c r="E82" s="133">
        <v>1.3891660843645326</v>
      </c>
      <c r="F82" s="93" t="s">
        <v>533</v>
      </c>
      <c r="G82" s="93" t="b">
        <v>0</v>
      </c>
      <c r="H82" s="93" t="b">
        <v>0</v>
      </c>
      <c r="I82" s="93" t="b">
        <v>0</v>
      </c>
      <c r="J82" s="93" t="b">
        <v>0</v>
      </c>
      <c r="K82" s="93" t="b">
        <v>0</v>
      </c>
      <c r="L82" s="93" t="b">
        <v>0</v>
      </c>
    </row>
    <row r="83" spans="1:12" ht="15">
      <c r="A83" s="93" t="s">
        <v>784</v>
      </c>
      <c r="B83" s="93" t="s">
        <v>615</v>
      </c>
      <c r="C83" s="93">
        <v>3</v>
      </c>
      <c r="D83" s="133">
        <v>0.007168378934310281</v>
      </c>
      <c r="E83" s="133">
        <v>1.5652573434202137</v>
      </c>
      <c r="F83" s="93" t="s">
        <v>533</v>
      </c>
      <c r="G83" s="93" t="b">
        <v>0</v>
      </c>
      <c r="H83" s="93" t="b">
        <v>0</v>
      </c>
      <c r="I83" s="93" t="b">
        <v>0</v>
      </c>
      <c r="J83" s="93" t="b">
        <v>0</v>
      </c>
      <c r="K83" s="93" t="b">
        <v>0</v>
      </c>
      <c r="L83" s="93" t="b">
        <v>0</v>
      </c>
    </row>
    <row r="84" spans="1:12" ht="15">
      <c r="A84" s="93" t="s">
        <v>617</v>
      </c>
      <c r="B84" s="93" t="s">
        <v>226</v>
      </c>
      <c r="C84" s="93">
        <v>3</v>
      </c>
      <c r="D84" s="133">
        <v>0.007168378934310281</v>
      </c>
      <c r="E84" s="133">
        <v>1.4403186068119138</v>
      </c>
      <c r="F84" s="93" t="s">
        <v>533</v>
      </c>
      <c r="G84" s="93" t="b">
        <v>0</v>
      </c>
      <c r="H84" s="93" t="b">
        <v>0</v>
      </c>
      <c r="I84" s="93" t="b">
        <v>0</v>
      </c>
      <c r="J84" s="93" t="b">
        <v>0</v>
      </c>
      <c r="K84" s="93" t="b">
        <v>0</v>
      </c>
      <c r="L84" s="93" t="b">
        <v>0</v>
      </c>
    </row>
    <row r="85" spans="1:12" ht="15">
      <c r="A85" s="93" t="s">
        <v>226</v>
      </c>
      <c r="B85" s="93" t="s">
        <v>618</v>
      </c>
      <c r="C85" s="93">
        <v>3</v>
      </c>
      <c r="D85" s="133">
        <v>0.007168378934310281</v>
      </c>
      <c r="E85" s="133">
        <v>1.4403186068119138</v>
      </c>
      <c r="F85" s="93" t="s">
        <v>533</v>
      </c>
      <c r="G85" s="93" t="b">
        <v>0</v>
      </c>
      <c r="H85" s="93" t="b">
        <v>0</v>
      </c>
      <c r="I85" s="93" t="b">
        <v>0</v>
      </c>
      <c r="J85" s="93" t="b">
        <v>0</v>
      </c>
      <c r="K85" s="93" t="b">
        <v>0</v>
      </c>
      <c r="L85" s="93" t="b">
        <v>0</v>
      </c>
    </row>
    <row r="86" spans="1:12" ht="15">
      <c r="A86" s="93" t="s">
        <v>619</v>
      </c>
      <c r="B86" s="93" t="s">
        <v>785</v>
      </c>
      <c r="C86" s="93">
        <v>3</v>
      </c>
      <c r="D86" s="133">
        <v>0.007168378934310281</v>
      </c>
      <c r="E86" s="133">
        <v>1.5652573434202137</v>
      </c>
      <c r="F86" s="93" t="s">
        <v>533</v>
      </c>
      <c r="G86" s="93" t="b">
        <v>0</v>
      </c>
      <c r="H86" s="93" t="b">
        <v>0</v>
      </c>
      <c r="I86" s="93" t="b">
        <v>0</v>
      </c>
      <c r="J86" s="93" t="b">
        <v>0</v>
      </c>
      <c r="K86" s="93" t="b">
        <v>0</v>
      </c>
      <c r="L86" s="93" t="b">
        <v>0</v>
      </c>
    </row>
    <row r="87" spans="1:12" ht="15">
      <c r="A87" s="93" t="s">
        <v>785</v>
      </c>
      <c r="B87" s="93" t="s">
        <v>786</v>
      </c>
      <c r="C87" s="93">
        <v>3</v>
      </c>
      <c r="D87" s="133">
        <v>0.007168378934310281</v>
      </c>
      <c r="E87" s="133">
        <v>1.6901960800285136</v>
      </c>
      <c r="F87" s="93" t="s">
        <v>533</v>
      </c>
      <c r="G87" s="93" t="b">
        <v>0</v>
      </c>
      <c r="H87" s="93" t="b">
        <v>0</v>
      </c>
      <c r="I87" s="93" t="b">
        <v>0</v>
      </c>
      <c r="J87" s="93" t="b">
        <v>0</v>
      </c>
      <c r="K87" s="93" t="b">
        <v>0</v>
      </c>
      <c r="L87" s="93" t="b">
        <v>0</v>
      </c>
    </row>
    <row r="88" spans="1:12" ht="15">
      <c r="A88" s="93" t="s">
        <v>786</v>
      </c>
      <c r="B88" s="93" t="s">
        <v>620</v>
      </c>
      <c r="C88" s="93">
        <v>3</v>
      </c>
      <c r="D88" s="133">
        <v>0.007168378934310281</v>
      </c>
      <c r="E88" s="133">
        <v>1.5652573434202137</v>
      </c>
      <c r="F88" s="93" t="s">
        <v>533</v>
      </c>
      <c r="G88" s="93" t="b">
        <v>0</v>
      </c>
      <c r="H88" s="93" t="b">
        <v>0</v>
      </c>
      <c r="I88" s="93" t="b">
        <v>0</v>
      </c>
      <c r="J88" s="93" t="b">
        <v>0</v>
      </c>
      <c r="K88" s="93" t="b">
        <v>0</v>
      </c>
      <c r="L88" s="93" t="b">
        <v>0</v>
      </c>
    </row>
    <row r="89" spans="1:12" ht="15">
      <c r="A89" s="93" t="s">
        <v>620</v>
      </c>
      <c r="B89" s="93" t="s">
        <v>787</v>
      </c>
      <c r="C89" s="93">
        <v>3</v>
      </c>
      <c r="D89" s="133">
        <v>0.007168378934310281</v>
      </c>
      <c r="E89" s="133">
        <v>1.5652573434202137</v>
      </c>
      <c r="F89" s="93" t="s">
        <v>533</v>
      </c>
      <c r="G89" s="93" t="b">
        <v>0</v>
      </c>
      <c r="H89" s="93" t="b">
        <v>0</v>
      </c>
      <c r="I89" s="93" t="b">
        <v>0</v>
      </c>
      <c r="J89" s="93" t="b">
        <v>0</v>
      </c>
      <c r="K89" s="93" t="b">
        <v>0</v>
      </c>
      <c r="L89" s="93" t="b">
        <v>0</v>
      </c>
    </row>
    <row r="90" spans="1:12" ht="15">
      <c r="A90" s="93" t="s">
        <v>787</v>
      </c>
      <c r="B90" s="93" t="s">
        <v>788</v>
      </c>
      <c r="C90" s="93">
        <v>3</v>
      </c>
      <c r="D90" s="133">
        <v>0.007168378934310281</v>
      </c>
      <c r="E90" s="133">
        <v>1.6901960800285136</v>
      </c>
      <c r="F90" s="93" t="s">
        <v>533</v>
      </c>
      <c r="G90" s="93" t="b">
        <v>0</v>
      </c>
      <c r="H90" s="93" t="b">
        <v>0</v>
      </c>
      <c r="I90" s="93" t="b">
        <v>0</v>
      </c>
      <c r="J90" s="93" t="b">
        <v>0</v>
      </c>
      <c r="K90" s="93" t="b">
        <v>0</v>
      </c>
      <c r="L90" s="93" t="b">
        <v>0</v>
      </c>
    </row>
    <row r="91" spans="1:12" ht="15">
      <c r="A91" s="93" t="s">
        <v>788</v>
      </c>
      <c r="B91" s="93" t="s">
        <v>610</v>
      </c>
      <c r="C91" s="93">
        <v>3</v>
      </c>
      <c r="D91" s="133">
        <v>0.007168378934310281</v>
      </c>
      <c r="E91" s="133">
        <v>1.3891660843645326</v>
      </c>
      <c r="F91" s="93" t="s">
        <v>533</v>
      </c>
      <c r="G91" s="93" t="b">
        <v>0</v>
      </c>
      <c r="H91" s="93" t="b">
        <v>0</v>
      </c>
      <c r="I91" s="93" t="b">
        <v>0</v>
      </c>
      <c r="J91" s="93" t="b">
        <v>0</v>
      </c>
      <c r="K91" s="93" t="b">
        <v>0</v>
      </c>
      <c r="L91" s="93" t="b">
        <v>0</v>
      </c>
    </row>
    <row r="92" spans="1:12" ht="15">
      <c r="A92" s="93" t="s">
        <v>610</v>
      </c>
      <c r="B92" s="93" t="s">
        <v>789</v>
      </c>
      <c r="C92" s="93">
        <v>3</v>
      </c>
      <c r="D92" s="133">
        <v>0.007168378934310281</v>
      </c>
      <c r="E92" s="133">
        <v>1.3891660843645326</v>
      </c>
      <c r="F92" s="93" t="s">
        <v>533</v>
      </c>
      <c r="G92" s="93" t="b">
        <v>0</v>
      </c>
      <c r="H92" s="93" t="b">
        <v>0</v>
      </c>
      <c r="I92" s="93" t="b">
        <v>0</v>
      </c>
      <c r="J92" s="93" t="b">
        <v>1</v>
      </c>
      <c r="K92" s="93" t="b">
        <v>0</v>
      </c>
      <c r="L92" s="93" t="b">
        <v>0</v>
      </c>
    </row>
    <row r="93" spans="1:12" ht="15">
      <c r="A93" s="93" t="s">
        <v>789</v>
      </c>
      <c r="B93" s="93" t="s">
        <v>611</v>
      </c>
      <c r="C93" s="93">
        <v>3</v>
      </c>
      <c r="D93" s="133">
        <v>0.007168378934310281</v>
      </c>
      <c r="E93" s="133">
        <v>1.4683473304121573</v>
      </c>
      <c r="F93" s="93" t="s">
        <v>533</v>
      </c>
      <c r="G93" s="93" t="b">
        <v>1</v>
      </c>
      <c r="H93" s="93" t="b">
        <v>0</v>
      </c>
      <c r="I93" s="93" t="b">
        <v>0</v>
      </c>
      <c r="J93" s="93" t="b">
        <v>0</v>
      </c>
      <c r="K93" s="93" t="b">
        <v>0</v>
      </c>
      <c r="L93" s="93" t="b">
        <v>0</v>
      </c>
    </row>
    <row r="94" spans="1:12" ht="15">
      <c r="A94" s="93" t="s">
        <v>611</v>
      </c>
      <c r="B94" s="93" t="s">
        <v>790</v>
      </c>
      <c r="C94" s="93">
        <v>3</v>
      </c>
      <c r="D94" s="133">
        <v>0.007168378934310281</v>
      </c>
      <c r="E94" s="133">
        <v>1.4683473304121573</v>
      </c>
      <c r="F94" s="93" t="s">
        <v>533</v>
      </c>
      <c r="G94" s="93" t="b">
        <v>0</v>
      </c>
      <c r="H94" s="93" t="b">
        <v>0</v>
      </c>
      <c r="I94" s="93" t="b">
        <v>0</v>
      </c>
      <c r="J94" s="93" t="b">
        <v>0</v>
      </c>
      <c r="K94" s="93" t="b">
        <v>0</v>
      </c>
      <c r="L94" s="93" t="b">
        <v>0</v>
      </c>
    </row>
    <row r="95" spans="1:12" ht="15">
      <c r="A95" s="93" t="s">
        <v>790</v>
      </c>
      <c r="B95" s="93" t="s">
        <v>791</v>
      </c>
      <c r="C95" s="93">
        <v>3</v>
      </c>
      <c r="D95" s="133">
        <v>0.007168378934310281</v>
      </c>
      <c r="E95" s="133">
        <v>1.6901960800285136</v>
      </c>
      <c r="F95" s="93" t="s">
        <v>533</v>
      </c>
      <c r="G95" s="93" t="b">
        <v>0</v>
      </c>
      <c r="H95" s="93" t="b">
        <v>0</v>
      </c>
      <c r="I95" s="93" t="b">
        <v>0</v>
      </c>
      <c r="J95" s="93" t="b">
        <v>0</v>
      </c>
      <c r="K95" s="93" t="b">
        <v>0</v>
      </c>
      <c r="L95" s="93" t="b">
        <v>0</v>
      </c>
    </row>
    <row r="96" spans="1:12" ht="15">
      <c r="A96" s="93" t="s">
        <v>791</v>
      </c>
      <c r="B96" s="93" t="s">
        <v>780</v>
      </c>
      <c r="C96" s="93">
        <v>3</v>
      </c>
      <c r="D96" s="133">
        <v>0.007168378934310281</v>
      </c>
      <c r="E96" s="133">
        <v>1.5652573434202137</v>
      </c>
      <c r="F96" s="93" t="s">
        <v>533</v>
      </c>
      <c r="G96" s="93" t="b">
        <v>0</v>
      </c>
      <c r="H96" s="93" t="b">
        <v>0</v>
      </c>
      <c r="I96" s="93" t="b">
        <v>0</v>
      </c>
      <c r="J96" s="93" t="b">
        <v>0</v>
      </c>
      <c r="K96" s="93" t="b">
        <v>0</v>
      </c>
      <c r="L96" s="93" t="b">
        <v>0</v>
      </c>
    </row>
    <row r="97" spans="1:12" ht="15">
      <c r="A97" s="93" t="s">
        <v>622</v>
      </c>
      <c r="B97" s="93" t="s">
        <v>623</v>
      </c>
      <c r="C97" s="93">
        <v>2</v>
      </c>
      <c r="D97" s="133">
        <v>0</v>
      </c>
      <c r="E97" s="133">
        <v>1.1139433523068367</v>
      </c>
      <c r="F97" s="93" t="s">
        <v>534</v>
      </c>
      <c r="G97" s="93" t="b">
        <v>1</v>
      </c>
      <c r="H97" s="93" t="b">
        <v>0</v>
      </c>
      <c r="I97" s="93" t="b">
        <v>0</v>
      </c>
      <c r="J97" s="93" t="b">
        <v>1</v>
      </c>
      <c r="K97" s="93" t="b">
        <v>0</v>
      </c>
      <c r="L97" s="93" t="b">
        <v>0</v>
      </c>
    </row>
    <row r="98" spans="1:12" ht="15">
      <c r="A98" s="93" t="s">
        <v>623</v>
      </c>
      <c r="B98" s="93" t="s">
        <v>624</v>
      </c>
      <c r="C98" s="93">
        <v>2</v>
      </c>
      <c r="D98" s="133">
        <v>0</v>
      </c>
      <c r="E98" s="133">
        <v>1.1139433523068367</v>
      </c>
      <c r="F98" s="93" t="s">
        <v>534</v>
      </c>
      <c r="G98" s="93" t="b">
        <v>1</v>
      </c>
      <c r="H98" s="93" t="b">
        <v>0</v>
      </c>
      <c r="I98" s="93" t="b">
        <v>0</v>
      </c>
      <c r="J98" s="93" t="b">
        <v>1</v>
      </c>
      <c r="K98" s="93" t="b">
        <v>0</v>
      </c>
      <c r="L98" s="93" t="b">
        <v>0</v>
      </c>
    </row>
    <row r="99" spans="1:12" ht="15">
      <c r="A99" s="93" t="s">
        <v>624</v>
      </c>
      <c r="B99" s="93" t="s">
        <v>625</v>
      </c>
      <c r="C99" s="93">
        <v>2</v>
      </c>
      <c r="D99" s="133">
        <v>0</v>
      </c>
      <c r="E99" s="133">
        <v>1.1139433523068367</v>
      </c>
      <c r="F99" s="93" t="s">
        <v>534</v>
      </c>
      <c r="G99" s="93" t="b">
        <v>1</v>
      </c>
      <c r="H99" s="93" t="b">
        <v>0</v>
      </c>
      <c r="I99" s="93" t="b">
        <v>0</v>
      </c>
      <c r="J99" s="93" t="b">
        <v>1</v>
      </c>
      <c r="K99" s="93" t="b">
        <v>0</v>
      </c>
      <c r="L99" s="93" t="b">
        <v>0</v>
      </c>
    </row>
    <row r="100" spans="1:12" ht="15">
      <c r="A100" s="93" t="s">
        <v>625</v>
      </c>
      <c r="B100" s="93" t="s">
        <v>626</v>
      </c>
      <c r="C100" s="93">
        <v>2</v>
      </c>
      <c r="D100" s="133">
        <v>0</v>
      </c>
      <c r="E100" s="133">
        <v>1.1139433523068367</v>
      </c>
      <c r="F100" s="93" t="s">
        <v>534</v>
      </c>
      <c r="G100" s="93" t="b">
        <v>1</v>
      </c>
      <c r="H100" s="93" t="b">
        <v>0</v>
      </c>
      <c r="I100" s="93" t="b">
        <v>0</v>
      </c>
      <c r="J100" s="93" t="b">
        <v>1</v>
      </c>
      <c r="K100" s="93" t="b">
        <v>0</v>
      </c>
      <c r="L100" s="93" t="b">
        <v>0</v>
      </c>
    </row>
    <row r="101" spans="1:12" ht="15">
      <c r="A101" s="93" t="s">
        <v>626</v>
      </c>
      <c r="B101" s="93" t="s">
        <v>627</v>
      </c>
      <c r="C101" s="93">
        <v>2</v>
      </c>
      <c r="D101" s="133">
        <v>0</v>
      </c>
      <c r="E101" s="133">
        <v>1.1139433523068367</v>
      </c>
      <c r="F101" s="93" t="s">
        <v>534</v>
      </c>
      <c r="G101" s="93" t="b">
        <v>1</v>
      </c>
      <c r="H101" s="93" t="b">
        <v>0</v>
      </c>
      <c r="I101" s="93" t="b">
        <v>0</v>
      </c>
      <c r="J101" s="93" t="b">
        <v>0</v>
      </c>
      <c r="K101" s="93" t="b">
        <v>0</v>
      </c>
      <c r="L101" s="93" t="b">
        <v>0</v>
      </c>
    </row>
    <row r="102" spans="1:12" ht="15">
      <c r="A102" s="93" t="s">
        <v>627</v>
      </c>
      <c r="B102" s="93" t="s">
        <v>628</v>
      </c>
      <c r="C102" s="93">
        <v>2</v>
      </c>
      <c r="D102" s="133">
        <v>0</v>
      </c>
      <c r="E102" s="133">
        <v>1.1139433523068367</v>
      </c>
      <c r="F102" s="93" t="s">
        <v>534</v>
      </c>
      <c r="G102" s="93" t="b">
        <v>0</v>
      </c>
      <c r="H102" s="93" t="b">
        <v>0</v>
      </c>
      <c r="I102" s="93" t="b">
        <v>0</v>
      </c>
      <c r="J102" s="93" t="b">
        <v>0</v>
      </c>
      <c r="K102" s="93" t="b">
        <v>0</v>
      </c>
      <c r="L102" s="93" t="b">
        <v>0</v>
      </c>
    </row>
    <row r="103" spans="1:12" ht="15">
      <c r="A103" s="93" t="s">
        <v>628</v>
      </c>
      <c r="B103" s="93" t="s">
        <v>609</v>
      </c>
      <c r="C103" s="93">
        <v>2</v>
      </c>
      <c r="D103" s="133">
        <v>0</v>
      </c>
      <c r="E103" s="133">
        <v>1.1139433523068367</v>
      </c>
      <c r="F103" s="93" t="s">
        <v>534</v>
      </c>
      <c r="G103" s="93" t="b">
        <v>0</v>
      </c>
      <c r="H103" s="93" t="b">
        <v>0</v>
      </c>
      <c r="I103" s="93" t="b">
        <v>0</v>
      </c>
      <c r="J103" s="93" t="b">
        <v>0</v>
      </c>
      <c r="K103" s="93" t="b">
        <v>0</v>
      </c>
      <c r="L103" s="93" t="b">
        <v>0</v>
      </c>
    </row>
    <row r="104" spans="1:12" ht="15">
      <c r="A104" s="93" t="s">
        <v>609</v>
      </c>
      <c r="B104" s="93" t="s">
        <v>629</v>
      </c>
      <c r="C104" s="93">
        <v>2</v>
      </c>
      <c r="D104" s="133">
        <v>0</v>
      </c>
      <c r="E104" s="133">
        <v>1.1139433523068367</v>
      </c>
      <c r="F104" s="93" t="s">
        <v>534</v>
      </c>
      <c r="G104" s="93" t="b">
        <v>0</v>
      </c>
      <c r="H104" s="93" t="b">
        <v>0</v>
      </c>
      <c r="I104" s="93" t="b">
        <v>0</v>
      </c>
      <c r="J104" s="93" t="b">
        <v>0</v>
      </c>
      <c r="K104" s="93" t="b">
        <v>0</v>
      </c>
      <c r="L104" s="93" t="b">
        <v>0</v>
      </c>
    </row>
    <row r="105" spans="1:12" ht="15">
      <c r="A105" s="93" t="s">
        <v>629</v>
      </c>
      <c r="B105" s="93" t="s">
        <v>630</v>
      </c>
      <c r="C105" s="93">
        <v>2</v>
      </c>
      <c r="D105" s="133">
        <v>0</v>
      </c>
      <c r="E105" s="133">
        <v>1.1139433523068367</v>
      </c>
      <c r="F105" s="93" t="s">
        <v>534</v>
      </c>
      <c r="G105" s="93" t="b">
        <v>0</v>
      </c>
      <c r="H105" s="93" t="b">
        <v>0</v>
      </c>
      <c r="I105" s="93" t="b">
        <v>0</v>
      </c>
      <c r="J105" s="93" t="b">
        <v>0</v>
      </c>
      <c r="K105" s="93" t="b">
        <v>0</v>
      </c>
      <c r="L105" s="93" t="b">
        <v>0</v>
      </c>
    </row>
    <row r="106" spans="1:12" ht="15">
      <c r="A106" s="93" t="s">
        <v>630</v>
      </c>
      <c r="B106" s="93" t="s">
        <v>227</v>
      </c>
      <c r="C106" s="93">
        <v>2</v>
      </c>
      <c r="D106" s="133">
        <v>0</v>
      </c>
      <c r="E106" s="133">
        <v>1.1139433523068367</v>
      </c>
      <c r="F106" s="93" t="s">
        <v>534</v>
      </c>
      <c r="G106" s="93" t="b">
        <v>0</v>
      </c>
      <c r="H106" s="93" t="b">
        <v>0</v>
      </c>
      <c r="I106" s="93" t="b">
        <v>0</v>
      </c>
      <c r="J106" s="93" t="b">
        <v>0</v>
      </c>
      <c r="K106" s="93" t="b">
        <v>0</v>
      </c>
      <c r="L106" s="93" t="b">
        <v>0</v>
      </c>
    </row>
    <row r="107" spans="1:12" ht="15">
      <c r="A107" s="93" t="s">
        <v>227</v>
      </c>
      <c r="B107" s="93" t="s">
        <v>796</v>
      </c>
      <c r="C107" s="93">
        <v>2</v>
      </c>
      <c r="D107" s="133">
        <v>0</v>
      </c>
      <c r="E107" s="133">
        <v>1.1139433523068367</v>
      </c>
      <c r="F107" s="93" t="s">
        <v>534</v>
      </c>
      <c r="G107" s="93" t="b">
        <v>0</v>
      </c>
      <c r="H107" s="93" t="b">
        <v>0</v>
      </c>
      <c r="I107" s="93" t="b">
        <v>0</v>
      </c>
      <c r="J107" s="93" t="b">
        <v>0</v>
      </c>
      <c r="K107" s="93" t="b">
        <v>0</v>
      </c>
      <c r="L107" s="93" t="b">
        <v>0</v>
      </c>
    </row>
    <row r="108" spans="1:12" ht="15">
      <c r="A108" s="93" t="s">
        <v>796</v>
      </c>
      <c r="B108" s="93" t="s">
        <v>797</v>
      </c>
      <c r="C108" s="93">
        <v>2</v>
      </c>
      <c r="D108" s="133">
        <v>0</v>
      </c>
      <c r="E108" s="133">
        <v>1.1139433523068367</v>
      </c>
      <c r="F108" s="93" t="s">
        <v>534</v>
      </c>
      <c r="G108" s="93" t="b">
        <v>0</v>
      </c>
      <c r="H108" s="93" t="b">
        <v>0</v>
      </c>
      <c r="I108" s="93" t="b">
        <v>0</v>
      </c>
      <c r="J108" s="93" t="b">
        <v>1</v>
      </c>
      <c r="K108" s="93" t="b">
        <v>0</v>
      </c>
      <c r="L108" s="93" t="b">
        <v>0</v>
      </c>
    </row>
    <row r="109" spans="1:12" ht="15">
      <c r="A109" s="93" t="s">
        <v>797</v>
      </c>
      <c r="B109" s="93" t="s">
        <v>798</v>
      </c>
      <c r="C109" s="93">
        <v>2</v>
      </c>
      <c r="D109" s="133">
        <v>0</v>
      </c>
      <c r="E109" s="133">
        <v>1.1139433523068367</v>
      </c>
      <c r="F109" s="93" t="s">
        <v>534</v>
      </c>
      <c r="G109" s="93" t="b">
        <v>1</v>
      </c>
      <c r="H109" s="93" t="b">
        <v>0</v>
      </c>
      <c r="I109" s="93" t="b">
        <v>0</v>
      </c>
      <c r="J109" s="93" t="b">
        <v>0</v>
      </c>
      <c r="K109" s="93" t="b">
        <v>0</v>
      </c>
      <c r="L109" s="93" t="b">
        <v>0</v>
      </c>
    </row>
    <row r="110" spans="1:12" ht="15">
      <c r="A110" s="93" t="s">
        <v>609</v>
      </c>
      <c r="B110" s="93" t="s">
        <v>612</v>
      </c>
      <c r="C110" s="93">
        <v>2</v>
      </c>
      <c r="D110" s="133">
        <v>0.008385298050270535</v>
      </c>
      <c r="E110" s="133">
        <v>1.1139433523068367</v>
      </c>
      <c r="F110" s="93" t="s">
        <v>535</v>
      </c>
      <c r="G110" s="93" t="b">
        <v>0</v>
      </c>
      <c r="H110" s="93" t="b">
        <v>0</v>
      </c>
      <c r="I110" s="93" t="b">
        <v>0</v>
      </c>
      <c r="J110" s="93" t="b">
        <v>0</v>
      </c>
      <c r="K110" s="93" t="b">
        <v>0</v>
      </c>
      <c r="L110" s="93" t="b">
        <v>0</v>
      </c>
    </row>
    <row r="111" spans="1:12" ht="15">
      <c r="A111" s="93" t="s">
        <v>612</v>
      </c>
      <c r="B111" s="93" t="s">
        <v>613</v>
      </c>
      <c r="C111" s="93">
        <v>2</v>
      </c>
      <c r="D111" s="133">
        <v>0.008385298050270535</v>
      </c>
      <c r="E111" s="133">
        <v>1.290034611362518</v>
      </c>
      <c r="F111" s="93" t="s">
        <v>535</v>
      </c>
      <c r="G111" s="93" t="b">
        <v>0</v>
      </c>
      <c r="H111" s="93" t="b">
        <v>0</v>
      </c>
      <c r="I111" s="93" t="b">
        <v>0</v>
      </c>
      <c r="J111" s="93" t="b">
        <v>0</v>
      </c>
      <c r="K111" s="93" t="b">
        <v>0</v>
      </c>
      <c r="L111" s="93" t="b">
        <v>0</v>
      </c>
    </row>
    <row r="112" spans="1:12" ht="15">
      <c r="A112" s="93" t="s">
        <v>609</v>
      </c>
      <c r="B112" s="93" t="s">
        <v>635</v>
      </c>
      <c r="C112" s="93">
        <v>3</v>
      </c>
      <c r="D112" s="133">
        <v>0</v>
      </c>
      <c r="E112" s="133">
        <v>1.135662602000073</v>
      </c>
      <c r="F112" s="93" t="s">
        <v>536</v>
      </c>
      <c r="G112" s="93" t="b">
        <v>0</v>
      </c>
      <c r="H112" s="93" t="b">
        <v>0</v>
      </c>
      <c r="I112" s="93" t="b">
        <v>0</v>
      </c>
      <c r="J112" s="93" t="b">
        <v>0</v>
      </c>
      <c r="K112" s="93" t="b">
        <v>0</v>
      </c>
      <c r="L112" s="93" t="b">
        <v>0</v>
      </c>
    </row>
    <row r="113" spans="1:12" ht="15">
      <c r="A113" s="93" t="s">
        <v>635</v>
      </c>
      <c r="B113" s="93" t="s">
        <v>636</v>
      </c>
      <c r="C113" s="93">
        <v>3</v>
      </c>
      <c r="D113" s="133">
        <v>0</v>
      </c>
      <c r="E113" s="133">
        <v>1.135662602000073</v>
      </c>
      <c r="F113" s="93" t="s">
        <v>536</v>
      </c>
      <c r="G113" s="93" t="b">
        <v>0</v>
      </c>
      <c r="H113" s="93" t="b">
        <v>0</v>
      </c>
      <c r="I113" s="93" t="b">
        <v>0</v>
      </c>
      <c r="J113" s="93" t="b">
        <v>0</v>
      </c>
      <c r="K113" s="93" t="b">
        <v>0</v>
      </c>
      <c r="L113" s="93" t="b">
        <v>0</v>
      </c>
    </row>
    <row r="114" spans="1:12" ht="15">
      <c r="A114" s="93" t="s">
        <v>636</v>
      </c>
      <c r="B114" s="93" t="s">
        <v>637</v>
      </c>
      <c r="C114" s="93">
        <v>3</v>
      </c>
      <c r="D114" s="133">
        <v>0</v>
      </c>
      <c r="E114" s="133">
        <v>1.135662602000073</v>
      </c>
      <c r="F114" s="93" t="s">
        <v>536</v>
      </c>
      <c r="G114" s="93" t="b">
        <v>0</v>
      </c>
      <c r="H114" s="93" t="b">
        <v>0</v>
      </c>
      <c r="I114" s="93" t="b">
        <v>0</v>
      </c>
      <c r="J114" s="93" t="b">
        <v>0</v>
      </c>
      <c r="K114" s="93" t="b">
        <v>0</v>
      </c>
      <c r="L114" s="93" t="b">
        <v>0</v>
      </c>
    </row>
    <row r="115" spans="1:12" ht="15">
      <c r="A115" s="93" t="s">
        <v>634</v>
      </c>
      <c r="B115" s="93" t="s">
        <v>639</v>
      </c>
      <c r="C115" s="93">
        <v>2</v>
      </c>
      <c r="D115" s="133">
        <v>0.008004148138894602</v>
      </c>
      <c r="E115" s="133">
        <v>1.3117538610557542</v>
      </c>
      <c r="F115" s="93" t="s">
        <v>536</v>
      </c>
      <c r="G115" s="93" t="b">
        <v>0</v>
      </c>
      <c r="H115" s="93" t="b">
        <v>0</v>
      </c>
      <c r="I115" s="93" t="b">
        <v>0</v>
      </c>
      <c r="J115" s="93" t="b">
        <v>0</v>
      </c>
      <c r="K115" s="93" t="b">
        <v>0</v>
      </c>
      <c r="L115" s="93" t="b">
        <v>0</v>
      </c>
    </row>
    <row r="116" spans="1:12" ht="15">
      <c r="A116" s="93" t="s">
        <v>639</v>
      </c>
      <c r="B116" s="93" t="s">
        <v>640</v>
      </c>
      <c r="C116" s="93">
        <v>2</v>
      </c>
      <c r="D116" s="133">
        <v>0.008004148138894602</v>
      </c>
      <c r="E116" s="133">
        <v>1.3117538610557542</v>
      </c>
      <c r="F116" s="93" t="s">
        <v>536</v>
      </c>
      <c r="G116" s="93" t="b">
        <v>0</v>
      </c>
      <c r="H116" s="93" t="b">
        <v>0</v>
      </c>
      <c r="I116" s="93" t="b">
        <v>0</v>
      </c>
      <c r="J116" s="93" t="b">
        <v>0</v>
      </c>
      <c r="K116" s="93" t="b">
        <v>0</v>
      </c>
      <c r="L116" s="93" t="b">
        <v>0</v>
      </c>
    </row>
    <row r="117" spans="1:12" ht="15">
      <c r="A117" s="93" t="s">
        <v>641</v>
      </c>
      <c r="B117" s="93" t="s">
        <v>642</v>
      </c>
      <c r="C117" s="93">
        <v>2</v>
      </c>
      <c r="D117" s="133">
        <v>0.008004148138894602</v>
      </c>
      <c r="E117" s="133">
        <v>1.3117538610557542</v>
      </c>
      <c r="F117" s="93" t="s">
        <v>536</v>
      </c>
      <c r="G117" s="93" t="b">
        <v>0</v>
      </c>
      <c r="H117" s="93" t="b">
        <v>0</v>
      </c>
      <c r="I117" s="93" t="b">
        <v>0</v>
      </c>
      <c r="J117" s="93" t="b">
        <v>0</v>
      </c>
      <c r="K117" s="93" t="b">
        <v>0</v>
      </c>
      <c r="L117" s="93" t="b">
        <v>0</v>
      </c>
    </row>
    <row r="118" spans="1:12" ht="15">
      <c r="A118" s="93" t="s">
        <v>638</v>
      </c>
      <c r="B118" s="93" t="s">
        <v>792</v>
      </c>
      <c r="C118" s="93">
        <v>2</v>
      </c>
      <c r="D118" s="133">
        <v>0.008004148138894602</v>
      </c>
      <c r="E118" s="133">
        <v>1.135662602000073</v>
      </c>
      <c r="F118" s="93" t="s">
        <v>536</v>
      </c>
      <c r="G118" s="93" t="b">
        <v>0</v>
      </c>
      <c r="H118" s="93" t="b">
        <v>0</v>
      </c>
      <c r="I118" s="93" t="b">
        <v>0</v>
      </c>
      <c r="J118" s="93" t="b">
        <v>0</v>
      </c>
      <c r="K118" s="93" t="b">
        <v>0</v>
      </c>
      <c r="L118" s="93" t="b">
        <v>0</v>
      </c>
    </row>
    <row r="119" spans="1:12" ht="15">
      <c r="A119" s="93" t="s">
        <v>598</v>
      </c>
      <c r="B119" s="93" t="s">
        <v>646</v>
      </c>
      <c r="C119" s="93">
        <v>2</v>
      </c>
      <c r="D119" s="133">
        <v>0</v>
      </c>
      <c r="E119" s="133">
        <v>1.4313637641589874</v>
      </c>
      <c r="F119" s="93" t="s">
        <v>538</v>
      </c>
      <c r="G119" s="93" t="b">
        <v>0</v>
      </c>
      <c r="H119" s="93" t="b">
        <v>0</v>
      </c>
      <c r="I119" s="93" t="b">
        <v>0</v>
      </c>
      <c r="J119" s="93" t="b">
        <v>0</v>
      </c>
      <c r="K119" s="93" t="b">
        <v>0</v>
      </c>
      <c r="L119" s="93" t="b">
        <v>0</v>
      </c>
    </row>
    <row r="120" spans="1:12" ht="15">
      <c r="A120" s="93" t="s">
        <v>646</v>
      </c>
      <c r="B120" s="93" t="s">
        <v>645</v>
      </c>
      <c r="C120" s="93">
        <v>2</v>
      </c>
      <c r="D120" s="133">
        <v>0</v>
      </c>
      <c r="E120" s="133">
        <v>1.130333768495006</v>
      </c>
      <c r="F120" s="93" t="s">
        <v>538</v>
      </c>
      <c r="G120" s="93" t="b">
        <v>0</v>
      </c>
      <c r="H120" s="93" t="b">
        <v>0</v>
      </c>
      <c r="I120" s="93" t="b">
        <v>0</v>
      </c>
      <c r="J120" s="93" t="b">
        <v>0</v>
      </c>
      <c r="K120" s="93" t="b">
        <v>0</v>
      </c>
      <c r="L120" s="93" t="b">
        <v>0</v>
      </c>
    </row>
    <row r="121" spans="1:12" ht="15">
      <c r="A121" s="93" t="s">
        <v>645</v>
      </c>
      <c r="B121" s="93" t="s">
        <v>647</v>
      </c>
      <c r="C121" s="93">
        <v>2</v>
      </c>
      <c r="D121" s="133">
        <v>0</v>
      </c>
      <c r="E121" s="133">
        <v>1.130333768495006</v>
      </c>
      <c r="F121" s="93" t="s">
        <v>538</v>
      </c>
      <c r="G121" s="93" t="b">
        <v>0</v>
      </c>
      <c r="H121" s="93" t="b">
        <v>0</v>
      </c>
      <c r="I121" s="93" t="b">
        <v>0</v>
      </c>
      <c r="J121" s="93" t="b">
        <v>0</v>
      </c>
      <c r="K121" s="93" t="b">
        <v>0</v>
      </c>
      <c r="L121" s="93" t="b">
        <v>0</v>
      </c>
    </row>
    <row r="122" spans="1:12" ht="15">
      <c r="A122" s="93" t="s">
        <v>647</v>
      </c>
      <c r="B122" s="93" t="s">
        <v>648</v>
      </c>
      <c r="C122" s="93">
        <v>2</v>
      </c>
      <c r="D122" s="133">
        <v>0</v>
      </c>
      <c r="E122" s="133">
        <v>1.4313637641589874</v>
      </c>
      <c r="F122" s="93" t="s">
        <v>538</v>
      </c>
      <c r="G122" s="93" t="b">
        <v>0</v>
      </c>
      <c r="H122" s="93" t="b">
        <v>0</v>
      </c>
      <c r="I122" s="93" t="b">
        <v>0</v>
      </c>
      <c r="J122" s="93" t="b">
        <v>0</v>
      </c>
      <c r="K122" s="93" t="b">
        <v>0</v>
      </c>
      <c r="L122" s="93" t="b">
        <v>0</v>
      </c>
    </row>
    <row r="123" spans="1:12" ht="15">
      <c r="A123" s="93" t="s">
        <v>648</v>
      </c>
      <c r="B123" s="93" t="s">
        <v>649</v>
      </c>
      <c r="C123" s="93">
        <v>2</v>
      </c>
      <c r="D123" s="133">
        <v>0</v>
      </c>
      <c r="E123" s="133">
        <v>1.4313637641589874</v>
      </c>
      <c r="F123" s="93" t="s">
        <v>538</v>
      </c>
      <c r="G123" s="93" t="b">
        <v>0</v>
      </c>
      <c r="H123" s="93" t="b">
        <v>0</v>
      </c>
      <c r="I123" s="93" t="b">
        <v>0</v>
      </c>
      <c r="J123" s="93" t="b">
        <v>0</v>
      </c>
      <c r="K123" s="93" t="b">
        <v>0</v>
      </c>
      <c r="L123" s="93" t="b">
        <v>0</v>
      </c>
    </row>
    <row r="124" spans="1:12" ht="15">
      <c r="A124" s="93" t="s">
        <v>649</v>
      </c>
      <c r="B124" s="93" t="s">
        <v>650</v>
      </c>
      <c r="C124" s="93">
        <v>2</v>
      </c>
      <c r="D124" s="133">
        <v>0</v>
      </c>
      <c r="E124" s="133">
        <v>1.4313637641589874</v>
      </c>
      <c r="F124" s="93" t="s">
        <v>538</v>
      </c>
      <c r="G124" s="93" t="b">
        <v>0</v>
      </c>
      <c r="H124" s="93" t="b">
        <v>0</v>
      </c>
      <c r="I124" s="93" t="b">
        <v>0</v>
      </c>
      <c r="J124" s="93" t="b">
        <v>0</v>
      </c>
      <c r="K124" s="93" t="b">
        <v>0</v>
      </c>
      <c r="L124" s="93" t="b">
        <v>0</v>
      </c>
    </row>
    <row r="125" spans="1:12" ht="15">
      <c r="A125" s="93" t="s">
        <v>650</v>
      </c>
      <c r="B125" s="93" t="s">
        <v>651</v>
      </c>
      <c r="C125" s="93">
        <v>2</v>
      </c>
      <c r="D125" s="133">
        <v>0</v>
      </c>
      <c r="E125" s="133">
        <v>1.4313637641589874</v>
      </c>
      <c r="F125" s="93" t="s">
        <v>538</v>
      </c>
      <c r="G125" s="93" t="b">
        <v>0</v>
      </c>
      <c r="H125" s="93" t="b">
        <v>0</v>
      </c>
      <c r="I125" s="93" t="b">
        <v>0</v>
      </c>
      <c r="J125" s="93" t="b">
        <v>0</v>
      </c>
      <c r="K125" s="93" t="b">
        <v>0</v>
      </c>
      <c r="L125" s="93" t="b">
        <v>0</v>
      </c>
    </row>
    <row r="126" spans="1:12" ht="15">
      <c r="A126" s="93" t="s">
        <v>651</v>
      </c>
      <c r="B126" s="93" t="s">
        <v>645</v>
      </c>
      <c r="C126" s="93">
        <v>2</v>
      </c>
      <c r="D126" s="133">
        <v>0</v>
      </c>
      <c r="E126" s="133">
        <v>1.130333768495006</v>
      </c>
      <c r="F126" s="93" t="s">
        <v>538</v>
      </c>
      <c r="G126" s="93" t="b">
        <v>0</v>
      </c>
      <c r="H126" s="93" t="b">
        <v>0</v>
      </c>
      <c r="I126" s="93" t="b">
        <v>0</v>
      </c>
      <c r="J126" s="93" t="b">
        <v>0</v>
      </c>
      <c r="K126" s="93" t="b">
        <v>0</v>
      </c>
      <c r="L126" s="93" t="b">
        <v>0</v>
      </c>
    </row>
    <row r="127" spans="1:12" ht="15">
      <c r="A127" s="93" t="s">
        <v>645</v>
      </c>
      <c r="B127" s="93" t="s">
        <v>652</v>
      </c>
      <c r="C127" s="93">
        <v>2</v>
      </c>
      <c r="D127" s="133">
        <v>0</v>
      </c>
      <c r="E127" s="133">
        <v>1.130333768495006</v>
      </c>
      <c r="F127" s="93" t="s">
        <v>538</v>
      </c>
      <c r="G127" s="93" t="b">
        <v>0</v>
      </c>
      <c r="H127" s="93" t="b">
        <v>0</v>
      </c>
      <c r="I127" s="93" t="b">
        <v>0</v>
      </c>
      <c r="J127" s="93" t="b">
        <v>0</v>
      </c>
      <c r="K127" s="93" t="b">
        <v>0</v>
      </c>
      <c r="L127" s="93" t="b">
        <v>0</v>
      </c>
    </row>
    <row r="128" spans="1:12" ht="15">
      <c r="A128" s="93" t="s">
        <v>652</v>
      </c>
      <c r="B128" s="93" t="s">
        <v>653</v>
      </c>
      <c r="C128" s="93">
        <v>2</v>
      </c>
      <c r="D128" s="133">
        <v>0</v>
      </c>
      <c r="E128" s="133">
        <v>1.4313637641589874</v>
      </c>
      <c r="F128" s="93" t="s">
        <v>538</v>
      </c>
      <c r="G128" s="93" t="b">
        <v>0</v>
      </c>
      <c r="H128" s="93" t="b">
        <v>0</v>
      </c>
      <c r="I128" s="93" t="b">
        <v>0</v>
      </c>
      <c r="J128" s="93" t="b">
        <v>0</v>
      </c>
      <c r="K128" s="93" t="b">
        <v>0</v>
      </c>
      <c r="L128" s="93" t="b">
        <v>0</v>
      </c>
    </row>
    <row r="129" spans="1:12" ht="15">
      <c r="A129" s="93" t="s">
        <v>653</v>
      </c>
      <c r="B129" s="93" t="s">
        <v>801</v>
      </c>
      <c r="C129" s="93">
        <v>2</v>
      </c>
      <c r="D129" s="133">
        <v>0</v>
      </c>
      <c r="E129" s="133">
        <v>1.4313637641589874</v>
      </c>
      <c r="F129" s="93" t="s">
        <v>538</v>
      </c>
      <c r="G129" s="93" t="b">
        <v>0</v>
      </c>
      <c r="H129" s="93" t="b">
        <v>0</v>
      </c>
      <c r="I129" s="93" t="b">
        <v>0</v>
      </c>
      <c r="J129" s="93" t="b">
        <v>0</v>
      </c>
      <c r="K129" s="93" t="b">
        <v>0</v>
      </c>
      <c r="L129" s="93" t="b">
        <v>0</v>
      </c>
    </row>
    <row r="130" spans="1:12" ht="15">
      <c r="A130" s="93" t="s">
        <v>801</v>
      </c>
      <c r="B130" s="93" t="s">
        <v>802</v>
      </c>
      <c r="C130" s="93">
        <v>2</v>
      </c>
      <c r="D130" s="133">
        <v>0</v>
      </c>
      <c r="E130" s="133">
        <v>1.4313637641589874</v>
      </c>
      <c r="F130" s="93" t="s">
        <v>538</v>
      </c>
      <c r="G130" s="93" t="b">
        <v>0</v>
      </c>
      <c r="H130" s="93" t="b">
        <v>0</v>
      </c>
      <c r="I130" s="93" t="b">
        <v>0</v>
      </c>
      <c r="J130" s="93" t="b">
        <v>0</v>
      </c>
      <c r="K130" s="93" t="b">
        <v>0</v>
      </c>
      <c r="L130" s="93" t="b">
        <v>0</v>
      </c>
    </row>
    <row r="131" spans="1:12" ht="15">
      <c r="A131" s="93" t="s">
        <v>802</v>
      </c>
      <c r="B131" s="93" t="s">
        <v>803</v>
      </c>
      <c r="C131" s="93">
        <v>2</v>
      </c>
      <c r="D131" s="133">
        <v>0</v>
      </c>
      <c r="E131" s="133">
        <v>1.4313637641589874</v>
      </c>
      <c r="F131" s="93" t="s">
        <v>538</v>
      </c>
      <c r="G131" s="93" t="b">
        <v>0</v>
      </c>
      <c r="H131" s="93" t="b">
        <v>0</v>
      </c>
      <c r="I131" s="93" t="b">
        <v>0</v>
      </c>
      <c r="J131" s="93" t="b">
        <v>0</v>
      </c>
      <c r="K131" s="93" t="b">
        <v>0</v>
      </c>
      <c r="L131" s="93" t="b">
        <v>0</v>
      </c>
    </row>
    <row r="132" spans="1:12" ht="15">
      <c r="A132" s="93" t="s">
        <v>803</v>
      </c>
      <c r="B132" s="93" t="s">
        <v>804</v>
      </c>
      <c r="C132" s="93">
        <v>2</v>
      </c>
      <c r="D132" s="133">
        <v>0</v>
      </c>
      <c r="E132" s="133">
        <v>1.4313637641589874</v>
      </c>
      <c r="F132" s="93" t="s">
        <v>538</v>
      </c>
      <c r="G132" s="93" t="b">
        <v>0</v>
      </c>
      <c r="H132" s="93" t="b">
        <v>0</v>
      </c>
      <c r="I132" s="93" t="b">
        <v>0</v>
      </c>
      <c r="J132" s="93" t="b">
        <v>0</v>
      </c>
      <c r="K132" s="93" t="b">
        <v>0</v>
      </c>
      <c r="L132" s="93" t="b">
        <v>0</v>
      </c>
    </row>
    <row r="133" spans="1:12" ht="15">
      <c r="A133" s="93" t="s">
        <v>804</v>
      </c>
      <c r="B133" s="93" t="s">
        <v>805</v>
      </c>
      <c r="C133" s="93">
        <v>2</v>
      </c>
      <c r="D133" s="133">
        <v>0</v>
      </c>
      <c r="E133" s="133">
        <v>1.4313637641589874</v>
      </c>
      <c r="F133" s="93" t="s">
        <v>538</v>
      </c>
      <c r="G133" s="93" t="b">
        <v>0</v>
      </c>
      <c r="H133" s="93" t="b">
        <v>0</v>
      </c>
      <c r="I133" s="93" t="b">
        <v>0</v>
      </c>
      <c r="J133" s="93" t="b">
        <v>0</v>
      </c>
      <c r="K133" s="93" t="b">
        <v>0</v>
      </c>
      <c r="L133" s="93" t="b">
        <v>0</v>
      </c>
    </row>
    <row r="134" spans="1:12" ht="15">
      <c r="A134" s="93" t="s">
        <v>805</v>
      </c>
      <c r="B134" s="93" t="s">
        <v>806</v>
      </c>
      <c r="C134" s="93">
        <v>2</v>
      </c>
      <c r="D134" s="133">
        <v>0</v>
      </c>
      <c r="E134" s="133">
        <v>1.4313637641589874</v>
      </c>
      <c r="F134" s="93" t="s">
        <v>538</v>
      </c>
      <c r="G134" s="93" t="b">
        <v>0</v>
      </c>
      <c r="H134" s="93" t="b">
        <v>0</v>
      </c>
      <c r="I134" s="93" t="b">
        <v>0</v>
      </c>
      <c r="J134" s="93" t="b">
        <v>0</v>
      </c>
      <c r="K134" s="93" t="b">
        <v>0</v>
      </c>
      <c r="L134" s="93" t="b">
        <v>0</v>
      </c>
    </row>
    <row r="135" spans="1:12" ht="15">
      <c r="A135" s="93" t="s">
        <v>806</v>
      </c>
      <c r="B135" s="93" t="s">
        <v>609</v>
      </c>
      <c r="C135" s="93">
        <v>2</v>
      </c>
      <c r="D135" s="133">
        <v>0</v>
      </c>
      <c r="E135" s="133">
        <v>1.4313637641589874</v>
      </c>
      <c r="F135" s="93" t="s">
        <v>538</v>
      </c>
      <c r="G135" s="93" t="b">
        <v>0</v>
      </c>
      <c r="H135" s="93" t="b">
        <v>0</v>
      </c>
      <c r="I135" s="93" t="b">
        <v>0</v>
      </c>
      <c r="J135" s="93" t="b">
        <v>0</v>
      </c>
      <c r="K135" s="93" t="b">
        <v>0</v>
      </c>
      <c r="L135" s="93" t="b">
        <v>0</v>
      </c>
    </row>
    <row r="136" spans="1:12" ht="15">
      <c r="A136" s="93" t="s">
        <v>609</v>
      </c>
      <c r="B136" s="93" t="s">
        <v>807</v>
      </c>
      <c r="C136" s="93">
        <v>2</v>
      </c>
      <c r="D136" s="133">
        <v>0</v>
      </c>
      <c r="E136" s="133">
        <v>1.4313637641589874</v>
      </c>
      <c r="F136" s="93" t="s">
        <v>538</v>
      </c>
      <c r="G136" s="93" t="b">
        <v>0</v>
      </c>
      <c r="H136" s="93" t="b">
        <v>0</v>
      </c>
      <c r="I136" s="93" t="b">
        <v>0</v>
      </c>
      <c r="J136" s="93" t="b">
        <v>0</v>
      </c>
      <c r="K136" s="93" t="b">
        <v>0</v>
      </c>
      <c r="L136" s="93" t="b">
        <v>0</v>
      </c>
    </row>
    <row r="137" spans="1:12" ht="15">
      <c r="A137" s="93" t="s">
        <v>807</v>
      </c>
      <c r="B137" s="93" t="s">
        <v>808</v>
      </c>
      <c r="C137" s="93">
        <v>2</v>
      </c>
      <c r="D137" s="133">
        <v>0</v>
      </c>
      <c r="E137" s="133">
        <v>1.4313637641589874</v>
      </c>
      <c r="F137" s="93" t="s">
        <v>538</v>
      </c>
      <c r="G137" s="93" t="b">
        <v>0</v>
      </c>
      <c r="H137" s="93" t="b">
        <v>0</v>
      </c>
      <c r="I137" s="93" t="b">
        <v>0</v>
      </c>
      <c r="J137" s="93" t="b">
        <v>0</v>
      </c>
      <c r="K137" s="93" t="b">
        <v>0</v>
      </c>
      <c r="L137" s="93" t="b">
        <v>0</v>
      </c>
    </row>
    <row r="138" spans="1:12" ht="15">
      <c r="A138" s="93" t="s">
        <v>808</v>
      </c>
      <c r="B138" s="93" t="s">
        <v>809</v>
      </c>
      <c r="C138" s="93">
        <v>2</v>
      </c>
      <c r="D138" s="133">
        <v>0</v>
      </c>
      <c r="E138" s="133">
        <v>1.4313637641589874</v>
      </c>
      <c r="F138" s="93" t="s">
        <v>538</v>
      </c>
      <c r="G138" s="93" t="b">
        <v>0</v>
      </c>
      <c r="H138" s="93" t="b">
        <v>0</v>
      </c>
      <c r="I138" s="93" t="b">
        <v>0</v>
      </c>
      <c r="J138" s="93" t="b">
        <v>0</v>
      </c>
      <c r="K138" s="93" t="b">
        <v>0</v>
      </c>
      <c r="L138" s="93" t="b">
        <v>0</v>
      </c>
    </row>
    <row r="139" spans="1:12" ht="15">
      <c r="A139" s="93" t="s">
        <v>809</v>
      </c>
      <c r="B139" s="93" t="s">
        <v>810</v>
      </c>
      <c r="C139" s="93">
        <v>2</v>
      </c>
      <c r="D139" s="133">
        <v>0</v>
      </c>
      <c r="E139" s="133">
        <v>1.4313637641589874</v>
      </c>
      <c r="F139" s="93" t="s">
        <v>538</v>
      </c>
      <c r="G139" s="93" t="b">
        <v>0</v>
      </c>
      <c r="H139" s="93" t="b">
        <v>0</v>
      </c>
      <c r="I139" s="93" t="b">
        <v>0</v>
      </c>
      <c r="J139" s="93" t="b">
        <v>0</v>
      </c>
      <c r="K139" s="93" t="b">
        <v>0</v>
      </c>
      <c r="L139" s="93" t="b">
        <v>0</v>
      </c>
    </row>
    <row r="140" spans="1:12" ht="15">
      <c r="A140" s="93" t="s">
        <v>810</v>
      </c>
      <c r="B140" s="93" t="s">
        <v>811</v>
      </c>
      <c r="C140" s="93">
        <v>2</v>
      </c>
      <c r="D140" s="133">
        <v>0</v>
      </c>
      <c r="E140" s="133">
        <v>1.4313637641589874</v>
      </c>
      <c r="F140" s="93" t="s">
        <v>538</v>
      </c>
      <c r="G140" s="93" t="b">
        <v>0</v>
      </c>
      <c r="H140" s="93" t="b">
        <v>0</v>
      </c>
      <c r="I140" s="93" t="b">
        <v>0</v>
      </c>
      <c r="J140" s="93" t="b">
        <v>0</v>
      </c>
      <c r="K140" s="93" t="b">
        <v>0</v>
      </c>
      <c r="L140" s="93" t="b">
        <v>0</v>
      </c>
    </row>
    <row r="141" spans="1:12" ht="15">
      <c r="A141" s="93" t="s">
        <v>811</v>
      </c>
      <c r="B141" s="93" t="s">
        <v>812</v>
      </c>
      <c r="C141" s="93">
        <v>2</v>
      </c>
      <c r="D141" s="133">
        <v>0</v>
      </c>
      <c r="E141" s="133">
        <v>1.4313637641589874</v>
      </c>
      <c r="F141" s="93" t="s">
        <v>538</v>
      </c>
      <c r="G141" s="93" t="b">
        <v>0</v>
      </c>
      <c r="H141" s="93" t="b">
        <v>0</v>
      </c>
      <c r="I141" s="93" t="b">
        <v>0</v>
      </c>
      <c r="J141" s="93" t="b">
        <v>0</v>
      </c>
      <c r="K141" s="93" t="b">
        <v>0</v>
      </c>
      <c r="L141" s="93" t="b">
        <v>0</v>
      </c>
    </row>
    <row r="142" spans="1:12" ht="15">
      <c r="A142" s="93" t="s">
        <v>812</v>
      </c>
      <c r="B142" s="93" t="s">
        <v>781</v>
      </c>
      <c r="C142" s="93">
        <v>2</v>
      </c>
      <c r="D142" s="133">
        <v>0</v>
      </c>
      <c r="E142" s="133">
        <v>1.4313637641589874</v>
      </c>
      <c r="F142" s="93" t="s">
        <v>538</v>
      </c>
      <c r="G142" s="93" t="b">
        <v>0</v>
      </c>
      <c r="H142" s="93" t="b">
        <v>0</v>
      </c>
      <c r="I142" s="93" t="b">
        <v>0</v>
      </c>
      <c r="J142" s="93" t="b">
        <v>0</v>
      </c>
      <c r="K142" s="93" t="b">
        <v>0</v>
      </c>
      <c r="L142" s="93" t="b">
        <v>0</v>
      </c>
    </row>
    <row r="143" spans="1:12" ht="15">
      <c r="A143" s="93" t="s">
        <v>781</v>
      </c>
      <c r="B143" s="93" t="s">
        <v>215</v>
      </c>
      <c r="C143" s="93">
        <v>2</v>
      </c>
      <c r="D143" s="133">
        <v>0</v>
      </c>
      <c r="E143" s="133">
        <v>1.4313637641589874</v>
      </c>
      <c r="F143" s="93" t="s">
        <v>538</v>
      </c>
      <c r="G143" s="93" t="b">
        <v>0</v>
      </c>
      <c r="H143" s="93" t="b">
        <v>0</v>
      </c>
      <c r="I143" s="93" t="b">
        <v>0</v>
      </c>
      <c r="J143" s="93" t="b">
        <v>0</v>
      </c>
      <c r="K143" s="93" t="b">
        <v>0</v>
      </c>
      <c r="L143" s="93" t="b">
        <v>0</v>
      </c>
    </row>
    <row r="144" spans="1:12" ht="15">
      <c r="A144" s="93" t="s">
        <v>215</v>
      </c>
      <c r="B144" s="93" t="s">
        <v>813</v>
      </c>
      <c r="C144" s="93">
        <v>2</v>
      </c>
      <c r="D144" s="133">
        <v>0</v>
      </c>
      <c r="E144" s="133">
        <v>1.4313637641589874</v>
      </c>
      <c r="F144" s="93" t="s">
        <v>538</v>
      </c>
      <c r="G144" s="93" t="b">
        <v>0</v>
      </c>
      <c r="H144" s="93" t="b">
        <v>0</v>
      </c>
      <c r="I144" s="93" t="b">
        <v>0</v>
      </c>
      <c r="J144" s="93" t="b">
        <v>0</v>
      </c>
      <c r="K144" s="93" t="b">
        <v>0</v>
      </c>
      <c r="L144" s="93" t="b">
        <v>0</v>
      </c>
    </row>
    <row r="145" spans="1:12" ht="15">
      <c r="A145" s="93" t="s">
        <v>813</v>
      </c>
      <c r="B145" s="93" t="s">
        <v>814</v>
      </c>
      <c r="C145" s="93">
        <v>2</v>
      </c>
      <c r="D145" s="133">
        <v>0</v>
      </c>
      <c r="E145" s="133">
        <v>1.4313637641589874</v>
      </c>
      <c r="F145" s="93" t="s">
        <v>538</v>
      </c>
      <c r="G145" s="93" t="b">
        <v>0</v>
      </c>
      <c r="H145" s="93" t="b">
        <v>0</v>
      </c>
      <c r="I145" s="93" t="b">
        <v>0</v>
      </c>
      <c r="J145" s="93" t="b">
        <v>0</v>
      </c>
      <c r="K145" s="93" t="b">
        <v>0</v>
      </c>
      <c r="L14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841</v>
      </c>
      <c r="B2" s="136" t="s">
        <v>842</v>
      </c>
      <c r="C2" s="67" t="s">
        <v>843</v>
      </c>
    </row>
    <row r="3" spans="1:3" ht="15">
      <c r="A3" s="135" t="s">
        <v>533</v>
      </c>
      <c r="B3" s="135" t="s">
        <v>533</v>
      </c>
      <c r="C3" s="36">
        <v>8</v>
      </c>
    </row>
    <row r="4" spans="1:3" ht="15">
      <c r="A4" s="135" t="s">
        <v>534</v>
      </c>
      <c r="B4" s="135" t="s">
        <v>534</v>
      </c>
      <c r="C4" s="36">
        <v>3</v>
      </c>
    </row>
    <row r="5" spans="1:3" ht="15">
      <c r="A5" s="135" t="s">
        <v>535</v>
      </c>
      <c r="B5" s="135" t="s">
        <v>535</v>
      </c>
      <c r="C5" s="36">
        <v>3</v>
      </c>
    </row>
    <row r="6" spans="1:3" ht="15">
      <c r="A6" s="135" t="s">
        <v>536</v>
      </c>
      <c r="B6" s="135" t="s">
        <v>536</v>
      </c>
      <c r="C6" s="36">
        <v>3</v>
      </c>
    </row>
    <row r="7" spans="1:3" ht="15">
      <c r="A7" s="135" t="s">
        <v>537</v>
      </c>
      <c r="B7" s="135" t="s">
        <v>537</v>
      </c>
      <c r="C7" s="36">
        <v>1</v>
      </c>
    </row>
    <row r="8" spans="1:3" ht="15">
      <c r="A8" s="135" t="s">
        <v>538</v>
      </c>
      <c r="B8" s="135" t="s">
        <v>538</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848</v>
      </c>
      <c r="B1" s="13" t="s">
        <v>17</v>
      </c>
    </row>
    <row r="2" spans="1:2" ht="15">
      <c r="A2" s="85" t="s">
        <v>849</v>
      </c>
      <c r="B2" s="85" t="s">
        <v>855</v>
      </c>
    </row>
    <row r="3" spans="1:2" ht="15">
      <c r="A3" s="85" t="s">
        <v>850</v>
      </c>
      <c r="B3" s="85" t="s">
        <v>856</v>
      </c>
    </row>
    <row r="4" spans="1:2" ht="15">
      <c r="A4" s="85" t="s">
        <v>851</v>
      </c>
      <c r="B4" s="85" t="s">
        <v>857</v>
      </c>
    </row>
    <row r="5" spans="1:2" ht="15">
      <c r="A5" s="85" t="s">
        <v>852</v>
      </c>
      <c r="B5" s="85" t="s">
        <v>858</v>
      </c>
    </row>
    <row r="6" spans="1:2" ht="15">
      <c r="A6" s="85" t="s">
        <v>853</v>
      </c>
      <c r="B6" s="85" t="s">
        <v>859</v>
      </c>
    </row>
    <row r="7" spans="1:2" ht="15">
      <c r="A7" s="85" t="s">
        <v>854</v>
      </c>
      <c r="B7" s="85" t="s">
        <v>856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860</v>
      </c>
      <c r="B1" s="13" t="s">
        <v>34</v>
      </c>
    </row>
    <row r="2" spans="1:2" ht="15">
      <c r="A2" s="127" t="s">
        <v>219</v>
      </c>
      <c r="B2" s="85">
        <v>4</v>
      </c>
    </row>
    <row r="3" spans="1:2" ht="15">
      <c r="A3" s="127" t="s">
        <v>223</v>
      </c>
      <c r="B3" s="85">
        <v>0</v>
      </c>
    </row>
    <row r="4" spans="1:2" ht="15">
      <c r="A4" s="127" t="s">
        <v>222</v>
      </c>
      <c r="B4" s="85">
        <v>0</v>
      </c>
    </row>
    <row r="5" spans="1:2" ht="15">
      <c r="A5" s="127" t="s">
        <v>221</v>
      </c>
      <c r="B5" s="85">
        <v>0</v>
      </c>
    </row>
    <row r="6" spans="1:2" ht="15">
      <c r="A6" s="127" t="s">
        <v>228</v>
      </c>
      <c r="B6" s="85">
        <v>0</v>
      </c>
    </row>
    <row r="7" spans="1:2" ht="15">
      <c r="A7" s="127" t="s">
        <v>225</v>
      </c>
      <c r="B7" s="85">
        <v>0</v>
      </c>
    </row>
    <row r="8" spans="1:2" ht="15">
      <c r="A8" s="127" t="s">
        <v>224</v>
      </c>
      <c r="B8" s="85">
        <v>0</v>
      </c>
    </row>
    <row r="9" spans="1:2" ht="15">
      <c r="A9" s="127" t="s">
        <v>229</v>
      </c>
      <c r="B9" s="85">
        <v>0</v>
      </c>
    </row>
    <row r="10" spans="1:2" ht="15">
      <c r="A10" s="127" t="s">
        <v>220</v>
      </c>
      <c r="B10" s="85">
        <v>0</v>
      </c>
    </row>
    <row r="11" spans="1:2" ht="15">
      <c r="A11" s="127" t="s">
        <v>216</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871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367</v>
      </c>
      <c r="AT2" s="13" t="s">
        <v>194</v>
      </c>
      <c r="AU2" s="13" t="s">
        <v>368</v>
      </c>
      <c r="AV2" s="13" t="s">
        <v>369</v>
      </c>
      <c r="AW2" s="13" t="s">
        <v>370</v>
      </c>
      <c r="AX2" s="13" t="s">
        <v>371</v>
      </c>
      <c r="AY2" s="13" t="s">
        <v>372</v>
      </c>
      <c r="AZ2" s="13" t="s">
        <v>373</v>
      </c>
      <c r="BA2" s="13" t="s">
        <v>545</v>
      </c>
      <c r="BB2" s="130" t="s">
        <v>743</v>
      </c>
      <c r="BC2" s="130" t="s">
        <v>745</v>
      </c>
      <c r="BD2" s="130" t="s">
        <v>747</v>
      </c>
      <c r="BE2" s="130" t="s">
        <v>748</v>
      </c>
      <c r="BF2" s="130" t="s">
        <v>749</v>
      </c>
      <c r="BG2" s="130" t="s">
        <v>751</v>
      </c>
      <c r="BH2" s="130" t="s">
        <v>753</v>
      </c>
      <c r="BI2" s="130" t="s">
        <v>764</v>
      </c>
      <c r="BJ2" s="130" t="s">
        <v>767</v>
      </c>
      <c r="BK2" s="130" t="s">
        <v>776</v>
      </c>
      <c r="BL2" s="130" t="s">
        <v>830</v>
      </c>
      <c r="BM2" s="130" t="s">
        <v>831</v>
      </c>
      <c r="BN2" s="130" t="s">
        <v>832</v>
      </c>
      <c r="BO2" s="130" t="s">
        <v>833</v>
      </c>
      <c r="BP2" s="130" t="s">
        <v>834</v>
      </c>
      <c r="BQ2" s="130" t="s">
        <v>835</v>
      </c>
      <c r="BR2" s="130" t="s">
        <v>836</v>
      </c>
      <c r="BS2" s="130" t="s">
        <v>837</v>
      </c>
      <c r="BT2" s="130" t="s">
        <v>839</v>
      </c>
      <c r="BU2" s="3"/>
      <c r="BV2" s="3"/>
    </row>
    <row r="3" spans="1:74" ht="41.45" customHeight="1">
      <c r="A3" s="50" t="s">
        <v>214</v>
      </c>
      <c r="C3" s="53"/>
      <c r="D3" s="53" t="s">
        <v>64</v>
      </c>
      <c r="E3" s="54">
        <v>269.10491257285594</v>
      </c>
      <c r="F3" s="55">
        <v>99.10068108028936</v>
      </c>
      <c r="G3" s="114" t="s">
        <v>450</v>
      </c>
      <c r="H3" s="53"/>
      <c r="I3" s="57" t="s">
        <v>214</v>
      </c>
      <c r="J3" s="56"/>
      <c r="K3" s="56"/>
      <c r="L3" s="116" t="s">
        <v>478</v>
      </c>
      <c r="M3" s="59">
        <v>300.71301864223346</v>
      </c>
      <c r="N3" s="60">
        <v>5918.83642578125</v>
      </c>
      <c r="O3" s="60">
        <v>1229.288818359375</v>
      </c>
      <c r="P3" s="58"/>
      <c r="Q3" s="61"/>
      <c r="R3" s="61"/>
      <c r="S3" s="51"/>
      <c r="T3" s="51">
        <v>1</v>
      </c>
      <c r="U3" s="51">
        <v>1</v>
      </c>
      <c r="V3" s="52">
        <v>0</v>
      </c>
      <c r="W3" s="52">
        <v>1</v>
      </c>
      <c r="X3" s="52">
        <v>0</v>
      </c>
      <c r="Y3" s="52">
        <v>0.999966</v>
      </c>
      <c r="Z3" s="52">
        <v>0</v>
      </c>
      <c r="AA3" s="52">
        <v>1</v>
      </c>
      <c r="AB3" s="62">
        <v>3</v>
      </c>
      <c r="AC3" s="62"/>
      <c r="AD3" s="63"/>
      <c r="AE3" s="85" t="s">
        <v>374</v>
      </c>
      <c r="AF3" s="85">
        <v>2113</v>
      </c>
      <c r="AG3" s="85">
        <v>3764</v>
      </c>
      <c r="AH3" s="85">
        <v>3894</v>
      </c>
      <c r="AI3" s="85">
        <v>815</v>
      </c>
      <c r="AJ3" s="85"/>
      <c r="AK3" s="85" t="s">
        <v>388</v>
      </c>
      <c r="AL3" s="85" t="s">
        <v>402</v>
      </c>
      <c r="AM3" s="89" t="s">
        <v>418</v>
      </c>
      <c r="AN3" s="85"/>
      <c r="AO3" s="87">
        <v>40190.546585648146</v>
      </c>
      <c r="AP3" s="89" t="s">
        <v>431</v>
      </c>
      <c r="AQ3" s="85" t="b">
        <v>0</v>
      </c>
      <c r="AR3" s="85" t="b">
        <v>0</v>
      </c>
      <c r="AS3" s="85" t="b">
        <v>1</v>
      </c>
      <c r="AT3" s="85"/>
      <c r="AU3" s="85">
        <v>217</v>
      </c>
      <c r="AV3" s="89" t="s">
        <v>445</v>
      </c>
      <c r="AW3" s="85" t="b">
        <v>0</v>
      </c>
      <c r="AX3" s="85" t="s">
        <v>461</v>
      </c>
      <c r="AY3" s="89" t="s">
        <v>462</v>
      </c>
      <c r="AZ3" s="85" t="s">
        <v>66</v>
      </c>
      <c r="BA3" s="85" t="str">
        <f>REPLACE(INDEX(GroupVertices[Group],MATCH(Vertices[[#This Row],[Vertex]],GroupVertices[Vertex],0)),1,1,"")</f>
        <v>6</v>
      </c>
      <c r="BB3" s="51" t="s">
        <v>247</v>
      </c>
      <c r="BC3" s="51" t="s">
        <v>247</v>
      </c>
      <c r="BD3" s="51" t="s">
        <v>257</v>
      </c>
      <c r="BE3" s="51" t="s">
        <v>257</v>
      </c>
      <c r="BF3" s="51" t="s">
        <v>261</v>
      </c>
      <c r="BG3" s="51" t="s">
        <v>261</v>
      </c>
      <c r="BH3" s="131" t="s">
        <v>754</v>
      </c>
      <c r="BI3" s="131" t="s">
        <v>754</v>
      </c>
      <c r="BJ3" s="131" t="s">
        <v>768</v>
      </c>
      <c r="BK3" s="131" t="s">
        <v>768</v>
      </c>
      <c r="BL3" s="131">
        <v>0</v>
      </c>
      <c r="BM3" s="134">
        <v>0</v>
      </c>
      <c r="BN3" s="131">
        <v>2</v>
      </c>
      <c r="BO3" s="134">
        <v>6.0606060606060606</v>
      </c>
      <c r="BP3" s="131">
        <v>0</v>
      </c>
      <c r="BQ3" s="134">
        <v>0</v>
      </c>
      <c r="BR3" s="131">
        <v>31</v>
      </c>
      <c r="BS3" s="134">
        <v>93.93939393939394</v>
      </c>
      <c r="BT3" s="131">
        <v>33</v>
      </c>
      <c r="BU3" s="3"/>
      <c r="BV3" s="3"/>
    </row>
    <row r="4" spans="1:77" ht="41.45" customHeight="1">
      <c r="A4" s="14" t="s">
        <v>215</v>
      </c>
      <c r="C4" s="15"/>
      <c r="D4" s="15" t="s">
        <v>64</v>
      </c>
      <c r="E4" s="95">
        <v>162.75589786289203</v>
      </c>
      <c r="F4" s="81">
        <v>99.99365301522462</v>
      </c>
      <c r="G4" s="114" t="s">
        <v>284</v>
      </c>
      <c r="H4" s="15"/>
      <c r="I4" s="16" t="s">
        <v>215</v>
      </c>
      <c r="J4" s="66"/>
      <c r="K4" s="66"/>
      <c r="L4" s="116" t="s">
        <v>479</v>
      </c>
      <c r="M4" s="96">
        <v>3.1152384594728746</v>
      </c>
      <c r="N4" s="97">
        <v>5918.83642578125</v>
      </c>
      <c r="O4" s="97">
        <v>2982.0546875</v>
      </c>
      <c r="P4" s="77"/>
      <c r="Q4" s="98"/>
      <c r="R4" s="98"/>
      <c r="S4" s="99"/>
      <c r="T4" s="51">
        <v>1</v>
      </c>
      <c r="U4" s="51">
        <v>1</v>
      </c>
      <c r="V4" s="52">
        <v>0</v>
      </c>
      <c r="W4" s="52">
        <v>1</v>
      </c>
      <c r="X4" s="52">
        <v>0</v>
      </c>
      <c r="Y4" s="52">
        <v>0.999966</v>
      </c>
      <c r="Z4" s="52">
        <v>0</v>
      </c>
      <c r="AA4" s="52">
        <v>1</v>
      </c>
      <c r="AB4" s="82">
        <v>4</v>
      </c>
      <c r="AC4" s="82"/>
      <c r="AD4" s="100"/>
      <c r="AE4" s="85" t="s">
        <v>375</v>
      </c>
      <c r="AF4" s="85">
        <v>69</v>
      </c>
      <c r="AG4" s="85">
        <v>106</v>
      </c>
      <c r="AH4" s="85">
        <v>201</v>
      </c>
      <c r="AI4" s="85">
        <v>107</v>
      </c>
      <c r="AJ4" s="85"/>
      <c r="AK4" s="85"/>
      <c r="AL4" s="85" t="s">
        <v>403</v>
      </c>
      <c r="AM4" s="85"/>
      <c r="AN4" s="85"/>
      <c r="AO4" s="87">
        <v>40471.78864583333</v>
      </c>
      <c r="AP4" s="89" t="s">
        <v>432</v>
      </c>
      <c r="AQ4" s="85" t="b">
        <v>1</v>
      </c>
      <c r="AR4" s="85" t="b">
        <v>0</v>
      </c>
      <c r="AS4" s="85" t="b">
        <v>0</v>
      </c>
      <c r="AT4" s="85"/>
      <c r="AU4" s="85">
        <v>14</v>
      </c>
      <c r="AV4" s="89" t="s">
        <v>446</v>
      </c>
      <c r="AW4" s="85" t="b">
        <v>0</v>
      </c>
      <c r="AX4" s="85" t="s">
        <v>461</v>
      </c>
      <c r="AY4" s="89" t="s">
        <v>463</v>
      </c>
      <c r="AZ4" s="85" t="s">
        <v>66</v>
      </c>
      <c r="BA4" s="85" t="str">
        <f>REPLACE(INDEX(GroupVertices[Group],MATCH(Vertices[[#This Row],[Vertex]],GroupVertices[Vertex],0)),1,1,"")</f>
        <v>6</v>
      </c>
      <c r="BB4" s="51"/>
      <c r="BC4" s="51"/>
      <c r="BD4" s="51"/>
      <c r="BE4" s="51"/>
      <c r="BF4" s="51"/>
      <c r="BG4" s="51"/>
      <c r="BH4" s="131" t="s">
        <v>754</v>
      </c>
      <c r="BI4" s="131" t="s">
        <v>754</v>
      </c>
      <c r="BJ4" s="131" t="s">
        <v>768</v>
      </c>
      <c r="BK4" s="131" t="s">
        <v>768</v>
      </c>
      <c r="BL4" s="131">
        <v>0</v>
      </c>
      <c r="BM4" s="134">
        <v>0</v>
      </c>
      <c r="BN4" s="131">
        <v>2</v>
      </c>
      <c r="BO4" s="134">
        <v>6.0606060606060606</v>
      </c>
      <c r="BP4" s="131">
        <v>0</v>
      </c>
      <c r="BQ4" s="134">
        <v>0</v>
      </c>
      <c r="BR4" s="131">
        <v>31</v>
      </c>
      <c r="BS4" s="134">
        <v>93.93939393939394</v>
      </c>
      <c r="BT4" s="131">
        <v>33</v>
      </c>
      <c r="BU4" s="2"/>
      <c r="BV4" s="3"/>
      <c r="BW4" s="3"/>
      <c r="BX4" s="3"/>
      <c r="BY4" s="3"/>
    </row>
    <row r="5" spans="1:77" ht="41.45" customHeight="1">
      <c r="A5" s="14" t="s">
        <v>216</v>
      </c>
      <c r="C5" s="15"/>
      <c r="D5" s="15" t="s">
        <v>64</v>
      </c>
      <c r="E5" s="95">
        <v>162</v>
      </c>
      <c r="F5" s="81">
        <v>100</v>
      </c>
      <c r="G5" s="114" t="s">
        <v>285</v>
      </c>
      <c r="H5" s="15"/>
      <c r="I5" s="16" t="s">
        <v>216</v>
      </c>
      <c r="J5" s="66"/>
      <c r="K5" s="66"/>
      <c r="L5" s="116" t="s">
        <v>480</v>
      </c>
      <c r="M5" s="96">
        <v>1</v>
      </c>
      <c r="N5" s="97">
        <v>238.67010498046875</v>
      </c>
      <c r="O5" s="97">
        <v>9566.8671875</v>
      </c>
      <c r="P5" s="77"/>
      <c r="Q5" s="98"/>
      <c r="R5" s="98"/>
      <c r="S5" s="99"/>
      <c r="T5" s="51">
        <v>0</v>
      </c>
      <c r="U5" s="51">
        <v>2</v>
      </c>
      <c r="V5" s="52">
        <v>0</v>
      </c>
      <c r="W5" s="52">
        <v>0.25</v>
      </c>
      <c r="X5" s="52">
        <v>0.236067</v>
      </c>
      <c r="Y5" s="52">
        <v>0.891087</v>
      </c>
      <c r="Z5" s="52">
        <v>0.5</v>
      </c>
      <c r="AA5" s="52">
        <v>0</v>
      </c>
      <c r="AB5" s="82">
        <v>5</v>
      </c>
      <c r="AC5" s="82"/>
      <c r="AD5" s="100"/>
      <c r="AE5" s="85" t="s">
        <v>376</v>
      </c>
      <c r="AF5" s="85">
        <v>226</v>
      </c>
      <c r="AG5" s="85">
        <v>80</v>
      </c>
      <c r="AH5" s="85">
        <v>3925</v>
      </c>
      <c r="AI5" s="85">
        <v>196</v>
      </c>
      <c r="AJ5" s="85"/>
      <c r="AK5" s="85"/>
      <c r="AL5" s="85" t="s">
        <v>404</v>
      </c>
      <c r="AM5" s="89" t="s">
        <v>419</v>
      </c>
      <c r="AN5" s="85"/>
      <c r="AO5" s="87">
        <v>41338.92525462963</v>
      </c>
      <c r="AP5" s="89" t="s">
        <v>433</v>
      </c>
      <c r="AQ5" s="85" t="b">
        <v>0</v>
      </c>
      <c r="AR5" s="85" t="b">
        <v>0</v>
      </c>
      <c r="AS5" s="85" t="b">
        <v>1</v>
      </c>
      <c r="AT5" s="85"/>
      <c r="AU5" s="85">
        <v>24</v>
      </c>
      <c r="AV5" s="89" t="s">
        <v>447</v>
      </c>
      <c r="AW5" s="85" t="b">
        <v>0</v>
      </c>
      <c r="AX5" s="85" t="s">
        <v>461</v>
      </c>
      <c r="AY5" s="89" t="s">
        <v>464</v>
      </c>
      <c r="AZ5" s="85" t="s">
        <v>66</v>
      </c>
      <c r="BA5" s="85" t="str">
        <f>REPLACE(INDEX(GroupVertices[Group],MATCH(Vertices[[#This Row],[Vertex]],GroupVertices[Vertex],0)),1,1,"")</f>
        <v>1</v>
      </c>
      <c r="BB5" s="51"/>
      <c r="BC5" s="51"/>
      <c r="BD5" s="51"/>
      <c r="BE5" s="51"/>
      <c r="BF5" s="51" t="s">
        <v>219</v>
      </c>
      <c r="BG5" s="51" t="s">
        <v>219</v>
      </c>
      <c r="BH5" s="131" t="s">
        <v>755</v>
      </c>
      <c r="BI5" s="131" t="s">
        <v>755</v>
      </c>
      <c r="BJ5" s="131" t="s">
        <v>769</v>
      </c>
      <c r="BK5" s="131" t="s">
        <v>769</v>
      </c>
      <c r="BL5" s="131">
        <v>1</v>
      </c>
      <c r="BM5" s="134">
        <v>3.0303030303030303</v>
      </c>
      <c r="BN5" s="131">
        <v>2</v>
      </c>
      <c r="BO5" s="134">
        <v>6.0606060606060606</v>
      </c>
      <c r="BP5" s="131">
        <v>0</v>
      </c>
      <c r="BQ5" s="134">
        <v>0</v>
      </c>
      <c r="BR5" s="131">
        <v>30</v>
      </c>
      <c r="BS5" s="134">
        <v>90.9090909090909</v>
      </c>
      <c r="BT5" s="131">
        <v>33</v>
      </c>
      <c r="BU5" s="2"/>
      <c r="BV5" s="3"/>
      <c r="BW5" s="3"/>
      <c r="BX5" s="3"/>
      <c r="BY5" s="3"/>
    </row>
    <row r="6" spans="1:77" ht="41.45" customHeight="1">
      <c r="A6" s="14" t="s">
        <v>219</v>
      </c>
      <c r="C6" s="15"/>
      <c r="D6" s="15" t="s">
        <v>64</v>
      </c>
      <c r="E6" s="95">
        <v>953.8611573688593</v>
      </c>
      <c r="F6" s="81">
        <v>93.35104521819794</v>
      </c>
      <c r="G6" s="114" t="s">
        <v>451</v>
      </c>
      <c r="H6" s="15"/>
      <c r="I6" s="16" t="s">
        <v>219</v>
      </c>
      <c r="J6" s="66"/>
      <c r="K6" s="66"/>
      <c r="L6" s="116" t="s">
        <v>481</v>
      </c>
      <c r="M6" s="96">
        <v>2216.874996948565</v>
      </c>
      <c r="N6" s="97">
        <v>2497.311279296875</v>
      </c>
      <c r="O6" s="97">
        <v>6741.13623046875</v>
      </c>
      <c r="P6" s="77"/>
      <c r="Q6" s="98"/>
      <c r="R6" s="98"/>
      <c r="S6" s="99"/>
      <c r="T6" s="51">
        <v>3</v>
      </c>
      <c r="U6" s="51">
        <v>2</v>
      </c>
      <c r="V6" s="52">
        <v>4</v>
      </c>
      <c r="W6" s="52">
        <v>0.333333</v>
      </c>
      <c r="X6" s="52">
        <v>0.381965</v>
      </c>
      <c r="Y6" s="52">
        <v>1.705315</v>
      </c>
      <c r="Z6" s="52">
        <v>0.16666666666666666</v>
      </c>
      <c r="AA6" s="52">
        <v>0</v>
      </c>
      <c r="AB6" s="82">
        <v>6</v>
      </c>
      <c r="AC6" s="82"/>
      <c r="AD6" s="100"/>
      <c r="AE6" s="85" t="s">
        <v>377</v>
      </c>
      <c r="AF6" s="85">
        <v>6178</v>
      </c>
      <c r="AG6" s="85">
        <v>27317</v>
      </c>
      <c r="AH6" s="85">
        <v>18791</v>
      </c>
      <c r="AI6" s="85">
        <v>2053</v>
      </c>
      <c r="AJ6" s="85"/>
      <c r="AK6" s="85" t="s">
        <v>389</v>
      </c>
      <c r="AL6" s="85" t="s">
        <v>405</v>
      </c>
      <c r="AM6" s="89" t="s">
        <v>420</v>
      </c>
      <c r="AN6" s="85"/>
      <c r="AO6" s="87">
        <v>39695.82125</v>
      </c>
      <c r="AP6" s="89" t="s">
        <v>434</v>
      </c>
      <c r="AQ6" s="85" t="b">
        <v>1</v>
      </c>
      <c r="AR6" s="85" t="b">
        <v>0</v>
      </c>
      <c r="AS6" s="85" t="b">
        <v>0</v>
      </c>
      <c r="AT6" s="85"/>
      <c r="AU6" s="85">
        <v>1455</v>
      </c>
      <c r="AV6" s="89" t="s">
        <v>446</v>
      </c>
      <c r="AW6" s="85" t="b">
        <v>0</v>
      </c>
      <c r="AX6" s="85" t="s">
        <v>461</v>
      </c>
      <c r="AY6" s="89" t="s">
        <v>465</v>
      </c>
      <c r="AZ6" s="85" t="s">
        <v>66</v>
      </c>
      <c r="BA6" s="85" t="str">
        <f>REPLACE(INDEX(GroupVertices[Group],MATCH(Vertices[[#This Row],[Vertex]],GroupVertices[Vertex],0)),1,1,"")</f>
        <v>1</v>
      </c>
      <c r="BB6" s="51" t="s">
        <v>744</v>
      </c>
      <c r="BC6" s="51" t="s">
        <v>744</v>
      </c>
      <c r="BD6" s="51" t="s">
        <v>258</v>
      </c>
      <c r="BE6" s="51" t="s">
        <v>258</v>
      </c>
      <c r="BF6" s="51" t="s">
        <v>750</v>
      </c>
      <c r="BG6" s="51" t="s">
        <v>752</v>
      </c>
      <c r="BH6" s="131" t="s">
        <v>756</v>
      </c>
      <c r="BI6" s="131" t="s">
        <v>765</v>
      </c>
      <c r="BJ6" s="131" t="s">
        <v>707</v>
      </c>
      <c r="BK6" s="131" t="s">
        <v>777</v>
      </c>
      <c r="BL6" s="131">
        <v>2</v>
      </c>
      <c r="BM6" s="134">
        <v>1.3071895424836601</v>
      </c>
      <c r="BN6" s="131">
        <v>7</v>
      </c>
      <c r="BO6" s="134">
        <v>4.57516339869281</v>
      </c>
      <c r="BP6" s="131">
        <v>0</v>
      </c>
      <c r="BQ6" s="134">
        <v>0</v>
      </c>
      <c r="BR6" s="131">
        <v>144</v>
      </c>
      <c r="BS6" s="134">
        <v>94.11764705882354</v>
      </c>
      <c r="BT6" s="131">
        <v>153</v>
      </c>
      <c r="BU6" s="2"/>
      <c r="BV6" s="3"/>
      <c r="BW6" s="3"/>
      <c r="BX6" s="3"/>
      <c r="BY6" s="3"/>
    </row>
    <row r="7" spans="1:77" ht="41.45" customHeight="1">
      <c r="A7" s="14" t="s">
        <v>226</v>
      </c>
      <c r="C7" s="15"/>
      <c r="D7" s="15" t="s">
        <v>64</v>
      </c>
      <c r="E7" s="95">
        <v>318.7325145711907</v>
      </c>
      <c r="F7" s="81">
        <v>98.68397711830617</v>
      </c>
      <c r="G7" s="114" t="s">
        <v>452</v>
      </c>
      <c r="H7" s="15"/>
      <c r="I7" s="16" t="s">
        <v>226</v>
      </c>
      <c r="J7" s="66"/>
      <c r="K7" s="66"/>
      <c r="L7" s="116" t="s">
        <v>482</v>
      </c>
      <c r="M7" s="96">
        <v>439.5865590391642</v>
      </c>
      <c r="N7" s="97">
        <v>1218.2008056640625</v>
      </c>
      <c r="O7" s="97">
        <v>8355.001953125</v>
      </c>
      <c r="P7" s="77"/>
      <c r="Q7" s="98"/>
      <c r="R7" s="98"/>
      <c r="S7" s="99"/>
      <c r="T7" s="51">
        <v>2</v>
      </c>
      <c r="U7" s="51">
        <v>0</v>
      </c>
      <c r="V7" s="52">
        <v>0</v>
      </c>
      <c r="W7" s="52">
        <v>0.25</v>
      </c>
      <c r="X7" s="52">
        <v>0.236067</v>
      </c>
      <c r="Y7" s="52">
        <v>0.891087</v>
      </c>
      <c r="Z7" s="52">
        <v>0.5</v>
      </c>
      <c r="AA7" s="52">
        <v>0</v>
      </c>
      <c r="AB7" s="82">
        <v>7</v>
      </c>
      <c r="AC7" s="82"/>
      <c r="AD7" s="100"/>
      <c r="AE7" s="85" t="s">
        <v>378</v>
      </c>
      <c r="AF7" s="85">
        <v>421</v>
      </c>
      <c r="AG7" s="85">
        <v>5471</v>
      </c>
      <c r="AH7" s="85">
        <v>1385</v>
      </c>
      <c r="AI7" s="85">
        <v>0</v>
      </c>
      <c r="AJ7" s="85"/>
      <c r="AK7" s="85" t="s">
        <v>390</v>
      </c>
      <c r="AL7" s="85" t="s">
        <v>406</v>
      </c>
      <c r="AM7" s="89" t="s">
        <v>421</v>
      </c>
      <c r="AN7" s="85"/>
      <c r="AO7" s="87">
        <v>40091.6296875</v>
      </c>
      <c r="AP7" s="85"/>
      <c r="AQ7" s="85" t="b">
        <v>0</v>
      </c>
      <c r="AR7" s="85" t="b">
        <v>0</v>
      </c>
      <c r="AS7" s="85" t="b">
        <v>0</v>
      </c>
      <c r="AT7" s="85"/>
      <c r="AU7" s="85">
        <v>282</v>
      </c>
      <c r="AV7" s="89" t="s">
        <v>445</v>
      </c>
      <c r="AW7" s="85" t="b">
        <v>0</v>
      </c>
      <c r="AX7" s="85" t="s">
        <v>461</v>
      </c>
      <c r="AY7" s="89" t="s">
        <v>466</v>
      </c>
      <c r="AZ7" s="85" t="s">
        <v>65</v>
      </c>
      <c r="BA7" s="85"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217</v>
      </c>
      <c r="C8" s="15"/>
      <c r="D8" s="15" t="s">
        <v>64</v>
      </c>
      <c r="E8" s="95">
        <v>204.5919372744935</v>
      </c>
      <c r="F8" s="81">
        <v>99.64237181938759</v>
      </c>
      <c r="G8" s="114" t="s">
        <v>453</v>
      </c>
      <c r="H8" s="15"/>
      <c r="I8" s="16" t="s">
        <v>217</v>
      </c>
      <c r="J8" s="66"/>
      <c r="K8" s="66"/>
      <c r="L8" s="116" t="s">
        <v>483</v>
      </c>
      <c r="M8" s="96">
        <v>120.18555165876006</v>
      </c>
      <c r="N8" s="97">
        <v>6636.7626953125</v>
      </c>
      <c r="O8" s="97">
        <v>8287.40625</v>
      </c>
      <c r="P8" s="77"/>
      <c r="Q8" s="98"/>
      <c r="R8" s="98"/>
      <c r="S8" s="99"/>
      <c r="T8" s="51">
        <v>1</v>
      </c>
      <c r="U8" s="51">
        <v>1</v>
      </c>
      <c r="V8" s="52">
        <v>0</v>
      </c>
      <c r="W8" s="52">
        <v>0.5</v>
      </c>
      <c r="X8" s="52">
        <v>1E-06</v>
      </c>
      <c r="Y8" s="52">
        <v>0.999966</v>
      </c>
      <c r="Z8" s="52">
        <v>0.5</v>
      </c>
      <c r="AA8" s="52">
        <v>0</v>
      </c>
      <c r="AB8" s="82">
        <v>8</v>
      </c>
      <c r="AC8" s="82"/>
      <c r="AD8" s="100"/>
      <c r="AE8" s="85" t="s">
        <v>379</v>
      </c>
      <c r="AF8" s="85">
        <v>1773</v>
      </c>
      <c r="AG8" s="85">
        <v>1545</v>
      </c>
      <c r="AH8" s="85">
        <v>5674</v>
      </c>
      <c r="AI8" s="85">
        <v>2522</v>
      </c>
      <c r="AJ8" s="85"/>
      <c r="AK8" s="85" t="s">
        <v>391</v>
      </c>
      <c r="AL8" s="85" t="s">
        <v>407</v>
      </c>
      <c r="AM8" s="89" t="s">
        <v>422</v>
      </c>
      <c r="AN8" s="85"/>
      <c r="AO8" s="87">
        <v>40680.73489583333</v>
      </c>
      <c r="AP8" s="89" t="s">
        <v>435</v>
      </c>
      <c r="AQ8" s="85" t="b">
        <v>0</v>
      </c>
      <c r="AR8" s="85" t="b">
        <v>0</v>
      </c>
      <c r="AS8" s="85" t="b">
        <v>1</v>
      </c>
      <c r="AT8" s="85"/>
      <c r="AU8" s="85">
        <v>61</v>
      </c>
      <c r="AV8" s="89" t="s">
        <v>446</v>
      </c>
      <c r="AW8" s="85" t="b">
        <v>0</v>
      </c>
      <c r="AX8" s="85" t="s">
        <v>461</v>
      </c>
      <c r="AY8" s="89" t="s">
        <v>467</v>
      </c>
      <c r="AZ8" s="85" t="s">
        <v>66</v>
      </c>
      <c r="BA8" s="85" t="str">
        <f>REPLACE(INDEX(GroupVertices[Group],MATCH(Vertices[[#This Row],[Vertex]],GroupVertices[Vertex],0)),1,1,"")</f>
        <v>2</v>
      </c>
      <c r="BB8" s="51"/>
      <c r="BC8" s="51"/>
      <c r="BD8" s="51"/>
      <c r="BE8" s="51"/>
      <c r="BF8" s="51" t="s">
        <v>262</v>
      </c>
      <c r="BG8" s="51" t="s">
        <v>262</v>
      </c>
      <c r="BH8" s="131" t="s">
        <v>757</v>
      </c>
      <c r="BI8" s="131" t="s">
        <v>757</v>
      </c>
      <c r="BJ8" s="131" t="s">
        <v>708</v>
      </c>
      <c r="BK8" s="131" t="s">
        <v>708</v>
      </c>
      <c r="BL8" s="131">
        <v>6</v>
      </c>
      <c r="BM8" s="134">
        <v>33.333333333333336</v>
      </c>
      <c r="BN8" s="131">
        <v>0</v>
      </c>
      <c r="BO8" s="134">
        <v>0</v>
      </c>
      <c r="BP8" s="131">
        <v>0</v>
      </c>
      <c r="BQ8" s="134">
        <v>0</v>
      </c>
      <c r="BR8" s="131">
        <v>12</v>
      </c>
      <c r="BS8" s="134">
        <v>66.66666666666667</v>
      </c>
      <c r="BT8" s="131">
        <v>18</v>
      </c>
      <c r="BU8" s="2"/>
      <c r="BV8" s="3"/>
      <c r="BW8" s="3"/>
      <c r="BX8" s="3"/>
      <c r="BY8" s="3"/>
    </row>
    <row r="9" spans="1:77" ht="41.45" customHeight="1">
      <c r="A9" s="14" t="s">
        <v>227</v>
      </c>
      <c r="C9" s="15"/>
      <c r="D9" s="15" t="s">
        <v>64</v>
      </c>
      <c r="E9" s="95">
        <v>174.9084096586178</v>
      </c>
      <c r="F9" s="81">
        <v>99.89161302922054</v>
      </c>
      <c r="G9" s="114" t="s">
        <v>454</v>
      </c>
      <c r="H9" s="15"/>
      <c r="I9" s="16" t="s">
        <v>227</v>
      </c>
      <c r="J9" s="66"/>
      <c r="K9" s="66"/>
      <c r="L9" s="116" t="s">
        <v>484</v>
      </c>
      <c r="M9" s="96">
        <v>37.121764461767555</v>
      </c>
      <c r="N9" s="97">
        <v>5200.9091796875</v>
      </c>
      <c r="O9" s="97">
        <v>8287.40625</v>
      </c>
      <c r="P9" s="77"/>
      <c r="Q9" s="98"/>
      <c r="R9" s="98"/>
      <c r="S9" s="99"/>
      <c r="T9" s="51">
        <v>2</v>
      </c>
      <c r="U9" s="51">
        <v>0</v>
      </c>
      <c r="V9" s="52">
        <v>0</v>
      </c>
      <c r="W9" s="52">
        <v>0.5</v>
      </c>
      <c r="X9" s="52">
        <v>1E-06</v>
      </c>
      <c r="Y9" s="52">
        <v>0.999966</v>
      </c>
      <c r="Z9" s="52">
        <v>0.5</v>
      </c>
      <c r="AA9" s="52">
        <v>0</v>
      </c>
      <c r="AB9" s="82">
        <v>9</v>
      </c>
      <c r="AC9" s="82"/>
      <c r="AD9" s="100"/>
      <c r="AE9" s="85" t="s">
        <v>227</v>
      </c>
      <c r="AF9" s="85">
        <v>99</v>
      </c>
      <c r="AG9" s="85">
        <v>524</v>
      </c>
      <c r="AH9" s="85">
        <v>293</v>
      </c>
      <c r="AI9" s="85">
        <v>407</v>
      </c>
      <c r="AJ9" s="85"/>
      <c r="AK9" s="85" t="s">
        <v>392</v>
      </c>
      <c r="AL9" s="85" t="s">
        <v>408</v>
      </c>
      <c r="AM9" s="89" t="s">
        <v>423</v>
      </c>
      <c r="AN9" s="85"/>
      <c r="AO9" s="87">
        <v>41628.84128472222</v>
      </c>
      <c r="AP9" s="89" t="s">
        <v>436</v>
      </c>
      <c r="AQ9" s="85" t="b">
        <v>1</v>
      </c>
      <c r="AR9" s="85" t="b">
        <v>0</v>
      </c>
      <c r="AS9" s="85" t="b">
        <v>0</v>
      </c>
      <c r="AT9" s="85"/>
      <c r="AU9" s="85">
        <v>21</v>
      </c>
      <c r="AV9" s="89" t="s">
        <v>446</v>
      </c>
      <c r="AW9" s="85" t="b">
        <v>0</v>
      </c>
      <c r="AX9" s="85" t="s">
        <v>461</v>
      </c>
      <c r="AY9" s="89" t="s">
        <v>468</v>
      </c>
      <c r="AZ9" s="85" t="s">
        <v>65</v>
      </c>
      <c r="BA9" s="85" t="str">
        <f>REPLACE(INDEX(GroupVertices[Group],MATCH(Vertices[[#This Row],[Vertex]],GroupVertices[Vertex],0)),1,1,"")</f>
        <v>2</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218</v>
      </c>
      <c r="C10" s="15"/>
      <c r="D10" s="15" t="s">
        <v>64</v>
      </c>
      <c r="E10" s="95">
        <v>1000</v>
      </c>
      <c r="F10" s="81">
        <v>70</v>
      </c>
      <c r="G10" s="114" t="s">
        <v>286</v>
      </c>
      <c r="H10" s="15"/>
      <c r="I10" s="16" t="s">
        <v>218</v>
      </c>
      <c r="J10" s="66"/>
      <c r="K10" s="66"/>
      <c r="L10" s="116" t="s">
        <v>485</v>
      </c>
      <c r="M10" s="96">
        <v>9999</v>
      </c>
      <c r="N10" s="97">
        <v>5200.9091796875</v>
      </c>
      <c r="O10" s="97">
        <v>5570.03125</v>
      </c>
      <c r="P10" s="77"/>
      <c r="Q10" s="98"/>
      <c r="R10" s="98"/>
      <c r="S10" s="99"/>
      <c r="T10" s="51">
        <v>0</v>
      </c>
      <c r="U10" s="51">
        <v>2</v>
      </c>
      <c r="V10" s="52">
        <v>0</v>
      </c>
      <c r="W10" s="52">
        <v>0.5</v>
      </c>
      <c r="X10" s="52">
        <v>1E-06</v>
      </c>
      <c r="Y10" s="52">
        <v>0.999966</v>
      </c>
      <c r="Z10" s="52">
        <v>0.5</v>
      </c>
      <c r="AA10" s="52">
        <v>0</v>
      </c>
      <c r="AB10" s="82">
        <v>10</v>
      </c>
      <c r="AC10" s="82"/>
      <c r="AD10" s="100"/>
      <c r="AE10" s="85" t="s">
        <v>380</v>
      </c>
      <c r="AF10" s="85">
        <v>89390</v>
      </c>
      <c r="AG10" s="85">
        <v>122973</v>
      </c>
      <c r="AH10" s="85">
        <v>272794</v>
      </c>
      <c r="AI10" s="85">
        <v>46358</v>
      </c>
      <c r="AJ10" s="85"/>
      <c r="AK10" s="85" t="s">
        <v>393</v>
      </c>
      <c r="AL10" s="85" t="s">
        <v>409</v>
      </c>
      <c r="AM10" s="89" t="s">
        <v>424</v>
      </c>
      <c r="AN10" s="85"/>
      <c r="AO10" s="87">
        <v>39565.96219907407</v>
      </c>
      <c r="AP10" s="89" t="s">
        <v>437</v>
      </c>
      <c r="AQ10" s="85" t="b">
        <v>0</v>
      </c>
      <c r="AR10" s="85" t="b">
        <v>0</v>
      </c>
      <c r="AS10" s="85" t="b">
        <v>0</v>
      </c>
      <c r="AT10" s="85"/>
      <c r="AU10" s="85">
        <v>7110</v>
      </c>
      <c r="AV10" s="89" t="s">
        <v>448</v>
      </c>
      <c r="AW10" s="85" t="b">
        <v>1</v>
      </c>
      <c r="AX10" s="85" t="s">
        <v>461</v>
      </c>
      <c r="AY10" s="89" t="s">
        <v>469</v>
      </c>
      <c r="AZ10" s="85" t="s">
        <v>66</v>
      </c>
      <c r="BA10" s="85" t="str">
        <f>REPLACE(INDEX(GroupVertices[Group],MATCH(Vertices[[#This Row],[Vertex]],GroupVertices[Vertex],0)),1,1,"")</f>
        <v>2</v>
      </c>
      <c r="BB10" s="51"/>
      <c r="BC10" s="51"/>
      <c r="BD10" s="51"/>
      <c r="BE10" s="51"/>
      <c r="BF10" s="51" t="s">
        <v>262</v>
      </c>
      <c r="BG10" s="51" t="s">
        <v>262</v>
      </c>
      <c r="BH10" s="131" t="s">
        <v>757</v>
      </c>
      <c r="BI10" s="131" t="s">
        <v>757</v>
      </c>
      <c r="BJ10" s="131" t="s">
        <v>708</v>
      </c>
      <c r="BK10" s="131" t="s">
        <v>708</v>
      </c>
      <c r="BL10" s="131">
        <v>6</v>
      </c>
      <c r="BM10" s="134">
        <v>33.333333333333336</v>
      </c>
      <c r="BN10" s="131">
        <v>0</v>
      </c>
      <c r="BO10" s="134">
        <v>0</v>
      </c>
      <c r="BP10" s="131">
        <v>0</v>
      </c>
      <c r="BQ10" s="134">
        <v>0</v>
      </c>
      <c r="BR10" s="131">
        <v>12</v>
      </c>
      <c r="BS10" s="134">
        <v>66.66666666666667</v>
      </c>
      <c r="BT10" s="131">
        <v>18</v>
      </c>
      <c r="BU10" s="2"/>
      <c r="BV10" s="3"/>
      <c r="BW10" s="3"/>
      <c r="BX10" s="3"/>
      <c r="BY10" s="3"/>
    </row>
    <row r="11" spans="1:77" ht="41.45" customHeight="1">
      <c r="A11" s="14" t="s">
        <v>220</v>
      </c>
      <c r="C11" s="15"/>
      <c r="D11" s="15" t="s">
        <v>64</v>
      </c>
      <c r="E11" s="95">
        <v>163.07570080488483</v>
      </c>
      <c r="F11" s="81">
        <v>99.99096775243504</v>
      </c>
      <c r="G11" s="114" t="s">
        <v>287</v>
      </c>
      <c r="H11" s="15"/>
      <c r="I11" s="16" t="s">
        <v>220</v>
      </c>
      <c r="J11" s="66"/>
      <c r="K11" s="66"/>
      <c r="L11" s="116" t="s">
        <v>486</v>
      </c>
      <c r="M11" s="96">
        <v>4.01014703848063</v>
      </c>
      <c r="N11" s="97">
        <v>1218.2017822265625</v>
      </c>
      <c r="O11" s="97">
        <v>3184.9755859375</v>
      </c>
      <c r="P11" s="77"/>
      <c r="Q11" s="98"/>
      <c r="R11" s="98"/>
      <c r="S11" s="99"/>
      <c r="T11" s="51">
        <v>1</v>
      </c>
      <c r="U11" s="51">
        <v>1</v>
      </c>
      <c r="V11" s="52">
        <v>0</v>
      </c>
      <c r="W11" s="52">
        <v>0</v>
      </c>
      <c r="X11" s="52">
        <v>0</v>
      </c>
      <c r="Y11" s="52">
        <v>0.999966</v>
      </c>
      <c r="Z11" s="52">
        <v>0</v>
      </c>
      <c r="AA11" s="52" t="s">
        <v>548</v>
      </c>
      <c r="AB11" s="82">
        <v>11</v>
      </c>
      <c r="AC11" s="82"/>
      <c r="AD11" s="100"/>
      <c r="AE11" s="85" t="s">
        <v>381</v>
      </c>
      <c r="AF11" s="85">
        <v>152</v>
      </c>
      <c r="AG11" s="85">
        <v>117</v>
      </c>
      <c r="AH11" s="85">
        <v>1830</v>
      </c>
      <c r="AI11" s="85">
        <v>285</v>
      </c>
      <c r="AJ11" s="85"/>
      <c r="AK11" s="85" t="s">
        <v>394</v>
      </c>
      <c r="AL11" s="85" t="s">
        <v>410</v>
      </c>
      <c r="AM11" s="89" t="s">
        <v>425</v>
      </c>
      <c r="AN11" s="85"/>
      <c r="AO11" s="87">
        <v>42319.21310185185</v>
      </c>
      <c r="AP11" s="89" t="s">
        <v>438</v>
      </c>
      <c r="AQ11" s="85" t="b">
        <v>1</v>
      </c>
      <c r="AR11" s="85" t="b">
        <v>0</v>
      </c>
      <c r="AS11" s="85" t="b">
        <v>0</v>
      </c>
      <c r="AT11" s="85"/>
      <c r="AU11" s="85">
        <v>151</v>
      </c>
      <c r="AV11" s="89" t="s">
        <v>446</v>
      </c>
      <c r="AW11" s="85" t="b">
        <v>0</v>
      </c>
      <c r="AX11" s="85" t="s">
        <v>461</v>
      </c>
      <c r="AY11" s="89" t="s">
        <v>470</v>
      </c>
      <c r="AZ11" s="85" t="s">
        <v>66</v>
      </c>
      <c r="BA11" s="85" t="str">
        <f>REPLACE(INDEX(GroupVertices[Group],MATCH(Vertices[[#This Row],[Vertex]],GroupVertices[Vertex],0)),1,1,"")</f>
        <v>3</v>
      </c>
      <c r="BB11" s="51"/>
      <c r="BC11" s="51"/>
      <c r="BD11" s="51"/>
      <c r="BE11" s="51"/>
      <c r="BF11" s="51" t="s">
        <v>265</v>
      </c>
      <c r="BG11" s="51" t="s">
        <v>265</v>
      </c>
      <c r="BH11" s="131" t="s">
        <v>758</v>
      </c>
      <c r="BI11" s="131" t="s">
        <v>758</v>
      </c>
      <c r="BJ11" s="131" t="s">
        <v>770</v>
      </c>
      <c r="BK11" s="131" t="s">
        <v>770</v>
      </c>
      <c r="BL11" s="131">
        <v>0</v>
      </c>
      <c r="BM11" s="134">
        <v>0</v>
      </c>
      <c r="BN11" s="131">
        <v>0</v>
      </c>
      <c r="BO11" s="134">
        <v>0</v>
      </c>
      <c r="BP11" s="131">
        <v>0</v>
      </c>
      <c r="BQ11" s="134">
        <v>0</v>
      </c>
      <c r="BR11" s="131">
        <v>11</v>
      </c>
      <c r="BS11" s="134">
        <v>100</v>
      </c>
      <c r="BT11" s="131">
        <v>11</v>
      </c>
      <c r="BU11" s="2"/>
      <c r="BV11" s="3"/>
      <c r="BW11" s="3"/>
      <c r="BX11" s="3"/>
      <c r="BY11" s="3"/>
    </row>
    <row r="12" spans="1:77" ht="41.45" customHeight="1">
      <c r="A12" s="14" t="s">
        <v>221</v>
      </c>
      <c r="C12" s="15"/>
      <c r="D12" s="15" t="s">
        <v>64</v>
      </c>
      <c r="E12" s="95">
        <v>249.53878712184292</v>
      </c>
      <c r="F12" s="81">
        <v>99.26497034005192</v>
      </c>
      <c r="G12" s="114" t="s">
        <v>455</v>
      </c>
      <c r="H12" s="15"/>
      <c r="I12" s="16" t="s">
        <v>221</v>
      </c>
      <c r="J12" s="66"/>
      <c r="K12" s="66"/>
      <c r="L12" s="116" t="s">
        <v>487</v>
      </c>
      <c r="M12" s="96">
        <v>245.96088467203177</v>
      </c>
      <c r="N12" s="97">
        <v>1218.2017822265625</v>
      </c>
      <c r="O12" s="97">
        <v>1296.9290771484375</v>
      </c>
      <c r="P12" s="77"/>
      <c r="Q12" s="98"/>
      <c r="R12" s="98"/>
      <c r="S12" s="99"/>
      <c r="T12" s="51">
        <v>1</v>
      </c>
      <c r="U12" s="51">
        <v>1</v>
      </c>
      <c r="V12" s="52">
        <v>0</v>
      </c>
      <c r="W12" s="52">
        <v>0</v>
      </c>
      <c r="X12" s="52">
        <v>0</v>
      </c>
      <c r="Y12" s="52">
        <v>0.999966</v>
      </c>
      <c r="Z12" s="52">
        <v>0</v>
      </c>
      <c r="AA12" s="52" t="s">
        <v>548</v>
      </c>
      <c r="AB12" s="82">
        <v>12</v>
      </c>
      <c r="AC12" s="82"/>
      <c r="AD12" s="100"/>
      <c r="AE12" s="85" t="s">
        <v>382</v>
      </c>
      <c r="AF12" s="85">
        <v>575</v>
      </c>
      <c r="AG12" s="85">
        <v>3091</v>
      </c>
      <c r="AH12" s="85">
        <v>2409</v>
      </c>
      <c r="AI12" s="85">
        <v>295</v>
      </c>
      <c r="AJ12" s="85"/>
      <c r="AK12" s="85" t="s">
        <v>395</v>
      </c>
      <c r="AL12" s="85" t="s">
        <v>411</v>
      </c>
      <c r="AM12" s="89" t="s">
        <v>426</v>
      </c>
      <c r="AN12" s="85"/>
      <c r="AO12" s="87">
        <v>39791.724027777775</v>
      </c>
      <c r="AP12" s="85"/>
      <c r="AQ12" s="85" t="b">
        <v>1</v>
      </c>
      <c r="AR12" s="85" t="b">
        <v>0</v>
      </c>
      <c r="AS12" s="85" t="b">
        <v>1</v>
      </c>
      <c r="AT12" s="85"/>
      <c r="AU12" s="85">
        <v>336</v>
      </c>
      <c r="AV12" s="89" t="s">
        <v>446</v>
      </c>
      <c r="AW12" s="85" t="b">
        <v>0</v>
      </c>
      <c r="AX12" s="85" t="s">
        <v>461</v>
      </c>
      <c r="AY12" s="89" t="s">
        <v>471</v>
      </c>
      <c r="AZ12" s="85" t="s">
        <v>66</v>
      </c>
      <c r="BA12" s="85" t="str">
        <f>REPLACE(INDEX(GroupVertices[Group],MATCH(Vertices[[#This Row],[Vertex]],GroupVertices[Vertex],0)),1,1,"")</f>
        <v>3</v>
      </c>
      <c r="BB12" s="51"/>
      <c r="BC12" s="51"/>
      <c r="BD12" s="51"/>
      <c r="BE12" s="51"/>
      <c r="BF12" s="51" t="s">
        <v>219</v>
      </c>
      <c r="BG12" s="51" t="s">
        <v>219</v>
      </c>
      <c r="BH12" s="131" t="s">
        <v>759</v>
      </c>
      <c r="BI12" s="131" t="s">
        <v>759</v>
      </c>
      <c r="BJ12" s="131" t="s">
        <v>771</v>
      </c>
      <c r="BK12" s="131" t="s">
        <v>771</v>
      </c>
      <c r="BL12" s="131">
        <v>2</v>
      </c>
      <c r="BM12" s="134">
        <v>20</v>
      </c>
      <c r="BN12" s="131">
        <v>0</v>
      </c>
      <c r="BO12" s="134">
        <v>0</v>
      </c>
      <c r="BP12" s="131">
        <v>0</v>
      </c>
      <c r="BQ12" s="134">
        <v>0</v>
      </c>
      <c r="BR12" s="131">
        <v>8</v>
      </c>
      <c r="BS12" s="134">
        <v>80</v>
      </c>
      <c r="BT12" s="131">
        <v>10</v>
      </c>
      <c r="BU12" s="2"/>
      <c r="BV12" s="3"/>
      <c r="BW12" s="3"/>
      <c r="BX12" s="3"/>
      <c r="BY12" s="3"/>
    </row>
    <row r="13" spans="1:77" ht="41.45" customHeight="1">
      <c r="A13" s="14" t="s">
        <v>222</v>
      </c>
      <c r="C13" s="15"/>
      <c r="D13" s="15" t="s">
        <v>64</v>
      </c>
      <c r="E13" s="95">
        <v>166.44816819317236</v>
      </c>
      <c r="F13" s="81">
        <v>99.96265043574492</v>
      </c>
      <c r="G13" s="114" t="s">
        <v>288</v>
      </c>
      <c r="H13" s="15"/>
      <c r="I13" s="16" t="s">
        <v>222</v>
      </c>
      <c r="J13" s="66"/>
      <c r="K13" s="66"/>
      <c r="L13" s="116" t="s">
        <v>488</v>
      </c>
      <c r="M13" s="96">
        <v>13.447364780744225</v>
      </c>
      <c r="N13" s="97">
        <v>3264.78076171875</v>
      </c>
      <c r="O13" s="97">
        <v>3184.9755859375</v>
      </c>
      <c r="P13" s="77"/>
      <c r="Q13" s="98"/>
      <c r="R13" s="98"/>
      <c r="S13" s="99"/>
      <c r="T13" s="51">
        <v>1</v>
      </c>
      <c r="U13" s="51">
        <v>1</v>
      </c>
      <c r="V13" s="52">
        <v>0</v>
      </c>
      <c r="W13" s="52">
        <v>0</v>
      </c>
      <c r="X13" s="52">
        <v>0</v>
      </c>
      <c r="Y13" s="52">
        <v>0.999966</v>
      </c>
      <c r="Z13" s="52">
        <v>0</v>
      </c>
      <c r="AA13" s="52" t="s">
        <v>548</v>
      </c>
      <c r="AB13" s="82">
        <v>13</v>
      </c>
      <c r="AC13" s="82"/>
      <c r="AD13" s="100"/>
      <c r="AE13" s="85" t="s">
        <v>383</v>
      </c>
      <c r="AF13" s="85">
        <v>37</v>
      </c>
      <c r="AG13" s="85">
        <v>233</v>
      </c>
      <c r="AH13" s="85">
        <v>342</v>
      </c>
      <c r="AI13" s="85">
        <v>415</v>
      </c>
      <c r="AJ13" s="85"/>
      <c r="AK13" s="85" t="s">
        <v>396</v>
      </c>
      <c r="AL13" s="85" t="s">
        <v>412</v>
      </c>
      <c r="AM13" s="89" t="s">
        <v>427</v>
      </c>
      <c r="AN13" s="85"/>
      <c r="AO13" s="87">
        <v>41405.62289351852</v>
      </c>
      <c r="AP13" s="89" t="s">
        <v>439</v>
      </c>
      <c r="AQ13" s="85" t="b">
        <v>1</v>
      </c>
      <c r="AR13" s="85" t="b">
        <v>0</v>
      </c>
      <c r="AS13" s="85" t="b">
        <v>0</v>
      </c>
      <c r="AT13" s="85"/>
      <c r="AU13" s="85">
        <v>7</v>
      </c>
      <c r="AV13" s="89" t="s">
        <v>446</v>
      </c>
      <c r="AW13" s="85" t="b">
        <v>0</v>
      </c>
      <c r="AX13" s="85" t="s">
        <v>461</v>
      </c>
      <c r="AY13" s="89" t="s">
        <v>472</v>
      </c>
      <c r="AZ13" s="85" t="s">
        <v>66</v>
      </c>
      <c r="BA13" s="85" t="str">
        <f>REPLACE(INDEX(GroupVertices[Group],MATCH(Vertices[[#This Row],[Vertex]],GroupVertices[Vertex],0)),1,1,"")</f>
        <v>3</v>
      </c>
      <c r="BB13" s="51" t="s">
        <v>250</v>
      </c>
      <c r="BC13" s="51" t="s">
        <v>250</v>
      </c>
      <c r="BD13" s="51" t="s">
        <v>259</v>
      </c>
      <c r="BE13" s="51" t="s">
        <v>259</v>
      </c>
      <c r="BF13" s="51" t="s">
        <v>266</v>
      </c>
      <c r="BG13" s="51" t="s">
        <v>266</v>
      </c>
      <c r="BH13" s="131" t="s">
        <v>760</v>
      </c>
      <c r="BI13" s="131" t="s">
        <v>760</v>
      </c>
      <c r="BJ13" s="131" t="s">
        <v>772</v>
      </c>
      <c r="BK13" s="131" t="s">
        <v>772</v>
      </c>
      <c r="BL13" s="131">
        <v>3</v>
      </c>
      <c r="BM13" s="134">
        <v>7.317073170731708</v>
      </c>
      <c r="BN13" s="131">
        <v>0</v>
      </c>
      <c r="BO13" s="134">
        <v>0</v>
      </c>
      <c r="BP13" s="131">
        <v>0</v>
      </c>
      <c r="BQ13" s="134">
        <v>0</v>
      </c>
      <c r="BR13" s="131">
        <v>38</v>
      </c>
      <c r="BS13" s="134">
        <v>92.6829268292683</v>
      </c>
      <c r="BT13" s="131">
        <v>41</v>
      </c>
      <c r="BU13" s="2"/>
      <c r="BV13" s="3"/>
      <c r="BW13" s="3"/>
      <c r="BX13" s="3"/>
      <c r="BY13" s="3"/>
    </row>
    <row r="14" spans="1:77" ht="41.45" customHeight="1">
      <c r="A14" s="14" t="s">
        <v>223</v>
      </c>
      <c r="C14" s="15"/>
      <c r="D14" s="15" t="s">
        <v>64</v>
      </c>
      <c r="E14" s="95">
        <v>233.25791007493757</v>
      </c>
      <c r="F14" s="81">
        <v>99.4016746275215</v>
      </c>
      <c r="G14" s="114" t="s">
        <v>456</v>
      </c>
      <c r="H14" s="15"/>
      <c r="I14" s="16" t="s">
        <v>223</v>
      </c>
      <c r="J14" s="66"/>
      <c r="K14" s="66"/>
      <c r="L14" s="116" t="s">
        <v>489</v>
      </c>
      <c r="M14" s="96">
        <v>200.40190246800063</v>
      </c>
      <c r="N14" s="97">
        <v>8676.8447265625</v>
      </c>
      <c r="O14" s="97">
        <v>8528.55859375</v>
      </c>
      <c r="P14" s="77"/>
      <c r="Q14" s="98"/>
      <c r="R14" s="98"/>
      <c r="S14" s="99"/>
      <c r="T14" s="51">
        <v>0</v>
      </c>
      <c r="U14" s="51">
        <v>1</v>
      </c>
      <c r="V14" s="52">
        <v>0</v>
      </c>
      <c r="W14" s="52">
        <v>1</v>
      </c>
      <c r="X14" s="52">
        <v>0</v>
      </c>
      <c r="Y14" s="52">
        <v>0.999966</v>
      </c>
      <c r="Z14" s="52">
        <v>0</v>
      </c>
      <c r="AA14" s="52">
        <v>0</v>
      </c>
      <c r="AB14" s="82">
        <v>14</v>
      </c>
      <c r="AC14" s="82"/>
      <c r="AD14" s="100"/>
      <c r="AE14" s="85" t="s">
        <v>384</v>
      </c>
      <c r="AF14" s="85">
        <v>1155</v>
      </c>
      <c r="AG14" s="85">
        <v>2531</v>
      </c>
      <c r="AH14" s="85">
        <v>2765</v>
      </c>
      <c r="AI14" s="85">
        <v>2496</v>
      </c>
      <c r="AJ14" s="85"/>
      <c r="AK14" s="85" t="s">
        <v>397</v>
      </c>
      <c r="AL14" s="85" t="s">
        <v>413</v>
      </c>
      <c r="AM14" s="85"/>
      <c r="AN14" s="85"/>
      <c r="AO14" s="87">
        <v>40241.53403935185</v>
      </c>
      <c r="AP14" s="89" t="s">
        <v>440</v>
      </c>
      <c r="AQ14" s="85" t="b">
        <v>0</v>
      </c>
      <c r="AR14" s="85" t="b">
        <v>0</v>
      </c>
      <c r="AS14" s="85" t="b">
        <v>1</v>
      </c>
      <c r="AT14" s="85"/>
      <c r="AU14" s="85">
        <v>206</v>
      </c>
      <c r="AV14" s="89" t="s">
        <v>446</v>
      </c>
      <c r="AW14" s="85" t="b">
        <v>0</v>
      </c>
      <c r="AX14" s="85" t="s">
        <v>461</v>
      </c>
      <c r="AY14" s="89" t="s">
        <v>473</v>
      </c>
      <c r="AZ14" s="85" t="s">
        <v>66</v>
      </c>
      <c r="BA14" s="85" t="str">
        <f>REPLACE(INDEX(GroupVertices[Group],MATCH(Vertices[[#This Row],[Vertex]],GroupVertices[Vertex],0)),1,1,"")</f>
        <v>5</v>
      </c>
      <c r="BB14" s="51" t="s">
        <v>251</v>
      </c>
      <c r="BC14" s="51" t="s">
        <v>251</v>
      </c>
      <c r="BD14" s="51" t="s">
        <v>258</v>
      </c>
      <c r="BE14" s="51" t="s">
        <v>258</v>
      </c>
      <c r="BF14" s="51" t="s">
        <v>267</v>
      </c>
      <c r="BG14" s="51" t="s">
        <v>267</v>
      </c>
      <c r="BH14" s="131" t="s">
        <v>761</v>
      </c>
      <c r="BI14" s="131" t="s">
        <v>761</v>
      </c>
      <c r="BJ14" s="131" t="s">
        <v>773</v>
      </c>
      <c r="BK14" s="131" t="s">
        <v>773</v>
      </c>
      <c r="BL14" s="131">
        <v>1</v>
      </c>
      <c r="BM14" s="134">
        <v>3.5714285714285716</v>
      </c>
      <c r="BN14" s="131">
        <v>1</v>
      </c>
      <c r="BO14" s="134">
        <v>3.5714285714285716</v>
      </c>
      <c r="BP14" s="131">
        <v>0</v>
      </c>
      <c r="BQ14" s="134">
        <v>0</v>
      </c>
      <c r="BR14" s="131">
        <v>26</v>
      </c>
      <c r="BS14" s="134">
        <v>92.85714285714286</v>
      </c>
      <c r="BT14" s="131">
        <v>28</v>
      </c>
      <c r="BU14" s="2"/>
      <c r="BV14" s="3"/>
      <c r="BW14" s="3"/>
      <c r="BX14" s="3"/>
      <c r="BY14" s="3"/>
    </row>
    <row r="15" spans="1:77" ht="41.45" customHeight="1">
      <c r="A15" s="14" t="s">
        <v>228</v>
      </c>
      <c r="C15" s="15"/>
      <c r="D15" s="15" t="s">
        <v>64</v>
      </c>
      <c r="E15" s="95">
        <v>1000</v>
      </c>
      <c r="F15" s="81">
        <v>92.9636350321011</v>
      </c>
      <c r="G15" s="114" t="s">
        <v>457</v>
      </c>
      <c r="H15" s="15"/>
      <c r="I15" s="16" t="s">
        <v>228</v>
      </c>
      <c r="J15" s="66"/>
      <c r="K15" s="66"/>
      <c r="L15" s="116" t="s">
        <v>490</v>
      </c>
      <c r="M15" s="96">
        <v>2345.985898301775</v>
      </c>
      <c r="N15" s="97">
        <v>8676.8447265625</v>
      </c>
      <c r="O15" s="97">
        <v>6293.48828125</v>
      </c>
      <c r="P15" s="77"/>
      <c r="Q15" s="98"/>
      <c r="R15" s="98"/>
      <c r="S15" s="99"/>
      <c r="T15" s="51">
        <v>1</v>
      </c>
      <c r="U15" s="51">
        <v>0</v>
      </c>
      <c r="V15" s="52">
        <v>0</v>
      </c>
      <c r="W15" s="52">
        <v>1</v>
      </c>
      <c r="X15" s="52">
        <v>0</v>
      </c>
      <c r="Y15" s="52">
        <v>0.999966</v>
      </c>
      <c r="Z15" s="52">
        <v>0</v>
      </c>
      <c r="AA15" s="52">
        <v>0</v>
      </c>
      <c r="AB15" s="82">
        <v>15</v>
      </c>
      <c r="AC15" s="82"/>
      <c r="AD15" s="100"/>
      <c r="AE15" s="85" t="s">
        <v>385</v>
      </c>
      <c r="AF15" s="85">
        <v>4180</v>
      </c>
      <c r="AG15" s="85">
        <v>28904</v>
      </c>
      <c r="AH15" s="85">
        <v>26706</v>
      </c>
      <c r="AI15" s="85">
        <v>48</v>
      </c>
      <c r="AJ15" s="85"/>
      <c r="AK15" s="85" t="s">
        <v>398</v>
      </c>
      <c r="AL15" s="85" t="s">
        <v>414</v>
      </c>
      <c r="AM15" s="89" t="s">
        <v>428</v>
      </c>
      <c r="AN15" s="85"/>
      <c r="AO15" s="87">
        <v>39721.8612037037</v>
      </c>
      <c r="AP15" s="89" t="s">
        <v>441</v>
      </c>
      <c r="AQ15" s="85" t="b">
        <v>0</v>
      </c>
      <c r="AR15" s="85" t="b">
        <v>0</v>
      </c>
      <c r="AS15" s="85" t="b">
        <v>1</v>
      </c>
      <c r="AT15" s="85"/>
      <c r="AU15" s="85">
        <v>1204</v>
      </c>
      <c r="AV15" s="89" t="s">
        <v>449</v>
      </c>
      <c r="AW15" s="85" t="b">
        <v>0</v>
      </c>
      <c r="AX15" s="85" t="s">
        <v>461</v>
      </c>
      <c r="AY15" s="89" t="s">
        <v>474</v>
      </c>
      <c r="AZ15" s="85" t="s">
        <v>65</v>
      </c>
      <c r="BA15" s="85" t="str">
        <f>REPLACE(INDEX(GroupVertices[Group],MATCH(Vertices[[#This Row],[Vertex]],GroupVertices[Vertex],0)),1,1,"")</f>
        <v>5</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224</v>
      </c>
      <c r="C16" s="15"/>
      <c r="D16" s="15" t="s">
        <v>64</v>
      </c>
      <c r="E16" s="95">
        <v>183.921038023869</v>
      </c>
      <c r="F16" s="81">
        <v>99.81593744151417</v>
      </c>
      <c r="G16" s="114" t="s">
        <v>458</v>
      </c>
      <c r="H16" s="15"/>
      <c r="I16" s="16" t="s">
        <v>224</v>
      </c>
      <c r="J16" s="66"/>
      <c r="K16" s="66"/>
      <c r="L16" s="116" t="s">
        <v>491</v>
      </c>
      <c r="M16" s="96">
        <v>62.34191532471337</v>
      </c>
      <c r="N16" s="97">
        <v>4288.0703125</v>
      </c>
      <c r="O16" s="97">
        <v>4481.90478515625</v>
      </c>
      <c r="P16" s="77"/>
      <c r="Q16" s="98"/>
      <c r="R16" s="98"/>
      <c r="S16" s="99"/>
      <c r="T16" s="51">
        <v>0</v>
      </c>
      <c r="U16" s="51">
        <v>1</v>
      </c>
      <c r="V16" s="52">
        <v>0</v>
      </c>
      <c r="W16" s="52">
        <v>0.2</v>
      </c>
      <c r="X16" s="52">
        <v>0.145898</v>
      </c>
      <c r="Y16" s="52">
        <v>0.512377</v>
      </c>
      <c r="Z16" s="52">
        <v>0</v>
      </c>
      <c r="AA16" s="52">
        <v>0</v>
      </c>
      <c r="AB16" s="82">
        <v>16</v>
      </c>
      <c r="AC16" s="82"/>
      <c r="AD16" s="100"/>
      <c r="AE16" s="85" t="s">
        <v>386</v>
      </c>
      <c r="AF16" s="85">
        <v>915</v>
      </c>
      <c r="AG16" s="85">
        <v>834</v>
      </c>
      <c r="AH16" s="85">
        <v>2344</v>
      </c>
      <c r="AI16" s="85">
        <v>237</v>
      </c>
      <c r="AJ16" s="85"/>
      <c r="AK16" s="85" t="s">
        <v>399</v>
      </c>
      <c r="AL16" s="85" t="s">
        <v>415</v>
      </c>
      <c r="AM16" s="89" t="s">
        <v>429</v>
      </c>
      <c r="AN16" s="85"/>
      <c r="AO16" s="87">
        <v>40631.96600694444</v>
      </c>
      <c r="AP16" s="89" t="s">
        <v>442</v>
      </c>
      <c r="AQ16" s="85" t="b">
        <v>0</v>
      </c>
      <c r="AR16" s="85" t="b">
        <v>0</v>
      </c>
      <c r="AS16" s="85" t="b">
        <v>1</v>
      </c>
      <c r="AT16" s="85"/>
      <c r="AU16" s="85">
        <v>38</v>
      </c>
      <c r="AV16" s="89" t="s">
        <v>445</v>
      </c>
      <c r="AW16" s="85" t="b">
        <v>0</v>
      </c>
      <c r="AX16" s="85" t="s">
        <v>461</v>
      </c>
      <c r="AY16" s="89" t="s">
        <v>475</v>
      </c>
      <c r="AZ16" s="85" t="s">
        <v>66</v>
      </c>
      <c r="BA16" s="85" t="str">
        <f>REPLACE(INDEX(GroupVertices[Group],MATCH(Vertices[[#This Row],[Vertex]],GroupVertices[Vertex],0)),1,1,"")</f>
        <v>1</v>
      </c>
      <c r="BB16" s="51" t="s">
        <v>254</v>
      </c>
      <c r="BC16" s="51" t="s">
        <v>254</v>
      </c>
      <c r="BD16" s="51" t="s">
        <v>258</v>
      </c>
      <c r="BE16" s="51" t="s">
        <v>258</v>
      </c>
      <c r="BF16" s="51" t="s">
        <v>270</v>
      </c>
      <c r="BG16" s="51" t="s">
        <v>270</v>
      </c>
      <c r="BH16" s="131" t="s">
        <v>762</v>
      </c>
      <c r="BI16" s="131" t="s">
        <v>762</v>
      </c>
      <c r="BJ16" s="131" t="s">
        <v>774</v>
      </c>
      <c r="BK16" s="131" t="s">
        <v>774</v>
      </c>
      <c r="BL16" s="131">
        <v>1</v>
      </c>
      <c r="BM16" s="134">
        <v>3.0303030303030303</v>
      </c>
      <c r="BN16" s="131">
        <v>0</v>
      </c>
      <c r="BO16" s="134">
        <v>0</v>
      </c>
      <c r="BP16" s="131">
        <v>0</v>
      </c>
      <c r="BQ16" s="134">
        <v>0</v>
      </c>
      <c r="BR16" s="131">
        <v>32</v>
      </c>
      <c r="BS16" s="134">
        <v>96.96969696969697</v>
      </c>
      <c r="BT16" s="131">
        <v>33</v>
      </c>
      <c r="BU16" s="2"/>
      <c r="BV16" s="3"/>
      <c r="BW16" s="3"/>
      <c r="BX16" s="3"/>
      <c r="BY16" s="3"/>
    </row>
    <row r="17" spans="1:77" ht="41.45" customHeight="1">
      <c r="A17" s="14" t="s">
        <v>225</v>
      </c>
      <c r="C17" s="15"/>
      <c r="D17" s="15" t="s">
        <v>64</v>
      </c>
      <c r="E17" s="95">
        <v>193.68956425201222</v>
      </c>
      <c r="F17" s="81">
        <v>99.7339148690324</v>
      </c>
      <c r="G17" s="114" t="s">
        <v>459</v>
      </c>
      <c r="H17" s="15"/>
      <c r="I17" s="16" t="s">
        <v>225</v>
      </c>
      <c r="J17" s="66"/>
      <c r="K17" s="66"/>
      <c r="L17" s="116" t="s">
        <v>492</v>
      </c>
      <c r="M17" s="96">
        <v>89.67730464713206</v>
      </c>
      <c r="N17" s="97">
        <v>8676.8447265625</v>
      </c>
      <c r="O17" s="97">
        <v>1470.441162109375</v>
      </c>
      <c r="P17" s="77"/>
      <c r="Q17" s="98"/>
      <c r="R17" s="98"/>
      <c r="S17" s="99"/>
      <c r="T17" s="51">
        <v>1</v>
      </c>
      <c r="U17" s="51">
        <v>2</v>
      </c>
      <c r="V17" s="52">
        <v>0</v>
      </c>
      <c r="W17" s="52">
        <v>1</v>
      </c>
      <c r="X17" s="52">
        <v>0</v>
      </c>
      <c r="Y17" s="52">
        <v>1.298201</v>
      </c>
      <c r="Z17" s="52">
        <v>0</v>
      </c>
      <c r="AA17" s="52">
        <v>0</v>
      </c>
      <c r="AB17" s="82">
        <v>17</v>
      </c>
      <c r="AC17" s="82"/>
      <c r="AD17" s="100"/>
      <c r="AE17" s="85" t="s">
        <v>387</v>
      </c>
      <c r="AF17" s="85">
        <v>614</v>
      </c>
      <c r="AG17" s="85">
        <v>1170</v>
      </c>
      <c r="AH17" s="85">
        <v>7825</v>
      </c>
      <c r="AI17" s="85">
        <v>2445</v>
      </c>
      <c r="AJ17" s="85"/>
      <c r="AK17" s="85" t="s">
        <v>400</v>
      </c>
      <c r="AL17" s="85" t="s">
        <v>416</v>
      </c>
      <c r="AM17" s="89" t="s">
        <v>430</v>
      </c>
      <c r="AN17" s="85"/>
      <c r="AO17" s="87">
        <v>40463.5783912037</v>
      </c>
      <c r="AP17" s="89" t="s">
        <v>443</v>
      </c>
      <c r="AQ17" s="85" t="b">
        <v>1</v>
      </c>
      <c r="AR17" s="85" t="b">
        <v>0</v>
      </c>
      <c r="AS17" s="85" t="b">
        <v>1</v>
      </c>
      <c r="AT17" s="85"/>
      <c r="AU17" s="85">
        <v>184</v>
      </c>
      <c r="AV17" s="89" t="s">
        <v>446</v>
      </c>
      <c r="AW17" s="85" t="b">
        <v>0</v>
      </c>
      <c r="AX17" s="85" t="s">
        <v>461</v>
      </c>
      <c r="AY17" s="89" t="s">
        <v>476</v>
      </c>
      <c r="AZ17" s="85" t="s">
        <v>66</v>
      </c>
      <c r="BA17" s="85" t="str">
        <f>REPLACE(INDEX(GroupVertices[Group],MATCH(Vertices[[#This Row],[Vertex]],GroupVertices[Vertex],0)),1,1,"")</f>
        <v>4</v>
      </c>
      <c r="BB17" s="51" t="s">
        <v>565</v>
      </c>
      <c r="BC17" s="51" t="s">
        <v>746</v>
      </c>
      <c r="BD17" s="51" t="s">
        <v>260</v>
      </c>
      <c r="BE17" s="51" t="s">
        <v>260</v>
      </c>
      <c r="BF17" s="51" t="s">
        <v>219</v>
      </c>
      <c r="BG17" s="51" t="s">
        <v>219</v>
      </c>
      <c r="BH17" s="131" t="s">
        <v>763</v>
      </c>
      <c r="BI17" s="131" t="s">
        <v>766</v>
      </c>
      <c r="BJ17" s="131" t="s">
        <v>775</v>
      </c>
      <c r="BK17" s="131" t="s">
        <v>778</v>
      </c>
      <c r="BL17" s="131">
        <v>0</v>
      </c>
      <c r="BM17" s="134">
        <v>0</v>
      </c>
      <c r="BN17" s="131">
        <v>0</v>
      </c>
      <c r="BO17" s="134">
        <v>0</v>
      </c>
      <c r="BP17" s="131">
        <v>0</v>
      </c>
      <c r="BQ17" s="134">
        <v>0</v>
      </c>
      <c r="BR17" s="131">
        <v>60</v>
      </c>
      <c r="BS17" s="134">
        <v>100</v>
      </c>
      <c r="BT17" s="131">
        <v>60</v>
      </c>
      <c r="BU17" s="2"/>
      <c r="BV17" s="3"/>
      <c r="BW17" s="3"/>
      <c r="BX17" s="3"/>
      <c r="BY17" s="3"/>
    </row>
    <row r="18" spans="1:77" ht="41.45" customHeight="1">
      <c r="A18" s="101" t="s">
        <v>229</v>
      </c>
      <c r="C18" s="102"/>
      <c r="D18" s="102" t="s">
        <v>64</v>
      </c>
      <c r="E18" s="103">
        <v>171.7394532334166</v>
      </c>
      <c r="F18" s="104">
        <v>99.9182215423173</v>
      </c>
      <c r="G18" s="115" t="s">
        <v>460</v>
      </c>
      <c r="H18" s="102"/>
      <c r="I18" s="105" t="s">
        <v>229</v>
      </c>
      <c r="J18" s="106"/>
      <c r="K18" s="106"/>
      <c r="L18" s="117" t="s">
        <v>493</v>
      </c>
      <c r="M18" s="107">
        <v>28.254033997054346</v>
      </c>
      <c r="N18" s="108">
        <v>8676.8447265625</v>
      </c>
      <c r="O18" s="108">
        <v>3705.51171875</v>
      </c>
      <c r="P18" s="109"/>
      <c r="Q18" s="110"/>
      <c r="R18" s="110"/>
      <c r="S18" s="111"/>
      <c r="T18" s="51">
        <v>1</v>
      </c>
      <c r="U18" s="51">
        <v>0</v>
      </c>
      <c r="V18" s="52">
        <v>0</v>
      </c>
      <c r="W18" s="52">
        <v>1</v>
      </c>
      <c r="X18" s="52">
        <v>0</v>
      </c>
      <c r="Y18" s="52">
        <v>0.701732</v>
      </c>
      <c r="Z18" s="52">
        <v>0</v>
      </c>
      <c r="AA18" s="52">
        <v>0</v>
      </c>
      <c r="AB18" s="112">
        <v>18</v>
      </c>
      <c r="AC18" s="112"/>
      <c r="AD18" s="113"/>
      <c r="AE18" s="85" t="s">
        <v>229</v>
      </c>
      <c r="AF18" s="85">
        <v>262</v>
      </c>
      <c r="AG18" s="85">
        <v>415</v>
      </c>
      <c r="AH18" s="85">
        <v>1368</v>
      </c>
      <c r="AI18" s="85">
        <v>549</v>
      </c>
      <c r="AJ18" s="85"/>
      <c r="AK18" s="85" t="s">
        <v>401</v>
      </c>
      <c r="AL18" s="85" t="s">
        <v>417</v>
      </c>
      <c r="AM18" s="85"/>
      <c r="AN18" s="85"/>
      <c r="AO18" s="87">
        <v>41131.365335648145</v>
      </c>
      <c r="AP18" s="89" t="s">
        <v>444</v>
      </c>
      <c r="AQ18" s="85" t="b">
        <v>1</v>
      </c>
      <c r="AR18" s="85" t="b">
        <v>0</v>
      </c>
      <c r="AS18" s="85" t="b">
        <v>1</v>
      </c>
      <c r="AT18" s="85"/>
      <c r="AU18" s="85">
        <v>14</v>
      </c>
      <c r="AV18" s="89" t="s">
        <v>446</v>
      </c>
      <c r="AW18" s="85" t="b">
        <v>0</v>
      </c>
      <c r="AX18" s="85" t="s">
        <v>461</v>
      </c>
      <c r="AY18" s="89" t="s">
        <v>477</v>
      </c>
      <c r="AZ18" s="85" t="s">
        <v>65</v>
      </c>
      <c r="BA18" s="85" t="str">
        <f>REPLACE(INDEX(GroupVertices[Group],MATCH(Vertices[[#This Row],[Vertex]],GroupVertices[Vertex],0)),1,1,"")</f>
        <v>4</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hyperlinks>
    <hyperlink ref="AM3" r:id="rId1" display="https://t.co/TY9vTBb4Cn"/>
    <hyperlink ref="AM5" r:id="rId2" display="https://t.co/ZPlKJwCAtU"/>
    <hyperlink ref="AM6" r:id="rId3" display="http://t.co/D4KwIHrA6J"/>
    <hyperlink ref="AM7" r:id="rId4" display="http://t.co/2dQRXj4mBt"/>
    <hyperlink ref="AM8" r:id="rId5" display="https://t.co/x2cDvEgf58"/>
    <hyperlink ref="AM9" r:id="rId6" display="https://t.co/cVQWnkgDzf"/>
    <hyperlink ref="AM10" r:id="rId7" display="https://t.co/4WD2o9dzK5"/>
    <hyperlink ref="AM11" r:id="rId8" display="https://t.co/Z7iiiVnqmm"/>
    <hyperlink ref="AM12" r:id="rId9" display="http://t.co/mTiFeGUKV5"/>
    <hyperlink ref="AM13" r:id="rId10" display="https://t.co/Q2ZFo5WqW3"/>
    <hyperlink ref="AM15" r:id="rId11" display="https://t.co/MqOtxLuWb2"/>
    <hyperlink ref="AM16" r:id="rId12" display="https://t.co/iKErb13zQl"/>
    <hyperlink ref="AM17" r:id="rId13" display="https://t.co/GfEfVAGh1U"/>
    <hyperlink ref="AP3" r:id="rId14" display="https://pbs.twimg.com/profile_banners/104156565/1556811430"/>
    <hyperlink ref="AP4" r:id="rId15" display="https://pbs.twimg.com/profile_banners/205377635/1471149856"/>
    <hyperlink ref="AP5" r:id="rId16" display="https://pbs.twimg.com/profile_banners/1244726671/1564130939"/>
    <hyperlink ref="AP6" r:id="rId17" display="https://pbs.twimg.com/profile_banners/16134137/1556913096"/>
    <hyperlink ref="AP8" r:id="rId18" display="https://pbs.twimg.com/profile_banners/300384764/1476371290"/>
    <hyperlink ref="AP9" r:id="rId19" display="https://pbs.twimg.com/profile_banners/2255476969/1476406178"/>
    <hyperlink ref="AP10" r:id="rId20" display="https://pbs.twimg.com/profile_banners/14562685/1431332241"/>
    <hyperlink ref="AP11" r:id="rId21" display="https://pbs.twimg.com/profile_banners/4197811872/1447383674"/>
    <hyperlink ref="AP13" r:id="rId22" display="https://pbs.twimg.com/profile_banners/1420834412/1497061436"/>
    <hyperlink ref="AP14" r:id="rId23" display="https://pbs.twimg.com/profile_banners/119718228/1531521844"/>
    <hyperlink ref="AP15" r:id="rId24" display="https://pbs.twimg.com/profile_banners/16534327/1480915123"/>
    <hyperlink ref="AP16" r:id="rId25" display="https://pbs.twimg.com/profile_banners/274207085/1552659208"/>
    <hyperlink ref="AP17" r:id="rId26" display="https://pbs.twimg.com/profile_banners/201724525/1539371287"/>
    <hyperlink ref="AP18" r:id="rId27" display="https://pbs.twimg.com/profile_banners/748955286/1557491075"/>
    <hyperlink ref="AV3" r:id="rId28" display="http://abs.twimg.com/images/themes/theme15/bg.png"/>
    <hyperlink ref="AV4" r:id="rId29" display="http://abs.twimg.com/images/themes/theme1/bg.png"/>
    <hyperlink ref="AV5" r:id="rId30" display="http://abs.twimg.com/images/themes/theme2/bg.gif"/>
    <hyperlink ref="AV6" r:id="rId31" display="http://abs.twimg.com/images/themes/theme1/bg.png"/>
    <hyperlink ref="AV7" r:id="rId32" display="http://abs.twimg.com/images/themes/theme15/bg.png"/>
    <hyperlink ref="AV8" r:id="rId33" display="http://abs.twimg.com/images/themes/theme1/bg.png"/>
    <hyperlink ref="AV9" r:id="rId34" display="http://abs.twimg.com/images/themes/theme1/bg.png"/>
    <hyperlink ref="AV10" r:id="rId35" display="http://abs.twimg.com/images/themes/theme10/bg.gif"/>
    <hyperlink ref="AV11" r:id="rId36" display="http://abs.twimg.com/images/themes/theme1/bg.png"/>
    <hyperlink ref="AV12" r:id="rId37" display="http://abs.twimg.com/images/themes/theme1/bg.png"/>
    <hyperlink ref="AV13" r:id="rId38" display="http://abs.twimg.com/images/themes/theme1/bg.png"/>
    <hyperlink ref="AV14" r:id="rId39" display="http://abs.twimg.com/images/themes/theme1/bg.png"/>
    <hyperlink ref="AV15" r:id="rId40" display="http://abs.twimg.com/images/themes/theme6/bg.gif"/>
    <hyperlink ref="AV16" r:id="rId41" display="http://abs.twimg.com/images/themes/theme15/bg.png"/>
    <hyperlink ref="AV17" r:id="rId42" display="http://abs.twimg.com/images/themes/theme1/bg.png"/>
    <hyperlink ref="AV18" r:id="rId43" display="http://abs.twimg.com/images/themes/theme1/bg.png"/>
    <hyperlink ref="G3" r:id="rId44" display="http://pbs.twimg.com/profile_images/1123959034065899521/V8xdQQL5_normal.png"/>
    <hyperlink ref="G4" r:id="rId45" display="http://pbs.twimg.com/profile_images/925348475935641601/m5a-xHJz_normal.jpg"/>
    <hyperlink ref="G5" r:id="rId46" display="http://pbs.twimg.com/profile_images/1131924544896286721/ealqTR5P_normal.jpg"/>
    <hyperlink ref="G6" r:id="rId47" display="http://pbs.twimg.com/profile_images/781956673950715904/2l_2S4pF_normal.jpg"/>
    <hyperlink ref="G7" r:id="rId48" display="http://pbs.twimg.com/profile_images/455687079/Picture_13_normal.jpg"/>
    <hyperlink ref="G8" r:id="rId49" display="http://pbs.twimg.com/profile_images/1129431827490324481/YxChdZRH_normal.png"/>
    <hyperlink ref="G9" r:id="rId50" display="http://pbs.twimg.com/profile_images/460833007188729857/CmpMAO3c_normal.png"/>
    <hyperlink ref="G10" r:id="rId51" display="http://pbs.twimg.com/profile_images/1046576251949862912/axeUR8EK_normal.jpg"/>
    <hyperlink ref="G11" r:id="rId52" display="http://pbs.twimg.com/profile_images/665000903649292292/wlyPAMcI_normal.jpg"/>
    <hyperlink ref="G12" r:id="rId53" display="http://pbs.twimg.com/profile_images/3449272991/90c27f234b20d461880aa263aeeb4ab3_normal.jpeg"/>
    <hyperlink ref="G13" r:id="rId54" display="http://pbs.twimg.com/profile_images/1136025081778462720/l-WkhTmZ_normal.png"/>
    <hyperlink ref="G14" r:id="rId55" display="http://pbs.twimg.com/profile_images/962085788572729345/FSlMO0mW_normal.jpg"/>
    <hyperlink ref="G15" r:id="rId56" display="http://pbs.twimg.com/profile_images/846400421258190848/obwmmB47_normal.jpg"/>
    <hyperlink ref="G16" r:id="rId57" display="http://pbs.twimg.com/profile_images/1149361797477965825/7KXwEAaA_normal.jpg"/>
    <hyperlink ref="G17" r:id="rId58" display="http://pbs.twimg.com/profile_images/680474650653126657/ciymVyzu_normal.jpg"/>
    <hyperlink ref="G18" r:id="rId59" display="http://pbs.twimg.com/profile_images/912654498044235777/EUARdjfR_normal.jpg"/>
    <hyperlink ref="AY3" r:id="rId60" display="https://twitter.com/tdwi_eu"/>
    <hyperlink ref="AY4" r:id="rId61" display="https://twitter.com/datenguru"/>
    <hyperlink ref="AY5" r:id="rId62" display="https://twitter.com/jswhuang"/>
    <hyperlink ref="AY6" r:id="rId63" display="https://twitter.com/tdwi"/>
    <hyperlink ref="AY7" r:id="rId64" display="https://twitter.com/davidloshin"/>
    <hyperlink ref="AY8" r:id="rId65" display="https://twitter.com/layereddelay"/>
    <hyperlink ref="AY9" r:id="rId66" display="https://twitter.com/incorta"/>
    <hyperlink ref="AY10" r:id="rId67" display="https://twitter.com/rwang0"/>
    <hyperlink ref="AY11" r:id="rId68" display="https://twitter.com/vinaybh11446806"/>
    <hyperlink ref="AY12" r:id="rId69" display="https://twitter.com/fhalper"/>
    <hyperlink ref="AY13" r:id="rId70" display="https://twitter.com/daveondata"/>
    <hyperlink ref="AY14" r:id="rId71" display="https://twitter.com/alation"/>
    <hyperlink ref="AY15" r:id="rId72" display="https://twitter.com/claudia_imhoff"/>
    <hyperlink ref="AY16" r:id="rId73" display="https://twitter.com/logic2020"/>
    <hyperlink ref="AY17" r:id="rId74" display="https://twitter.com/rbranger"/>
    <hyperlink ref="AY18" r:id="rId75" display="https://twitter.com/ifolor"/>
  </hyperlinks>
  <printOptions/>
  <pageMargins left="0.7" right="0.7" top="0.75" bottom="0.75" header="0.3" footer="0.3"/>
  <pageSetup horizontalDpi="600" verticalDpi="600" orientation="portrait" r:id="rId80"/>
  <drawing r:id="rId79"/>
  <legacyDrawing r:id="rId77"/>
  <tableParts>
    <tablePart r:id="rId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563</v>
      </c>
      <c r="Z2" s="13" t="s">
        <v>573</v>
      </c>
      <c r="AA2" s="13" t="s">
        <v>600</v>
      </c>
      <c r="AB2" s="13" t="s">
        <v>654</v>
      </c>
      <c r="AC2" s="13" t="s">
        <v>706</v>
      </c>
      <c r="AD2" s="13" t="s">
        <v>726</v>
      </c>
      <c r="AE2" s="13" t="s">
        <v>727</v>
      </c>
      <c r="AF2" s="13" t="s">
        <v>736</v>
      </c>
      <c r="AG2" s="67" t="s">
        <v>830</v>
      </c>
      <c r="AH2" s="67" t="s">
        <v>831</v>
      </c>
      <c r="AI2" s="67" t="s">
        <v>832</v>
      </c>
      <c r="AJ2" s="67" t="s">
        <v>833</v>
      </c>
      <c r="AK2" s="67" t="s">
        <v>834</v>
      </c>
      <c r="AL2" s="67" t="s">
        <v>835</v>
      </c>
      <c r="AM2" s="67" t="s">
        <v>836</v>
      </c>
      <c r="AN2" s="67" t="s">
        <v>837</v>
      </c>
      <c r="AO2" s="67" t="s">
        <v>840</v>
      </c>
    </row>
    <row r="3" spans="1:41" ht="15">
      <c r="A3" s="128" t="s">
        <v>533</v>
      </c>
      <c r="B3" s="129" t="s">
        <v>539</v>
      </c>
      <c r="C3" s="129" t="s">
        <v>56</v>
      </c>
      <c r="D3" s="120"/>
      <c r="E3" s="119"/>
      <c r="F3" s="121" t="s">
        <v>864</v>
      </c>
      <c r="G3" s="122"/>
      <c r="H3" s="122"/>
      <c r="I3" s="123">
        <v>3</v>
      </c>
      <c r="J3" s="124"/>
      <c r="K3" s="51">
        <v>4</v>
      </c>
      <c r="L3" s="51">
        <v>3</v>
      </c>
      <c r="M3" s="51">
        <v>5</v>
      </c>
      <c r="N3" s="51">
        <v>8</v>
      </c>
      <c r="O3" s="51">
        <v>2</v>
      </c>
      <c r="P3" s="52">
        <v>0</v>
      </c>
      <c r="Q3" s="52">
        <v>0</v>
      </c>
      <c r="R3" s="51">
        <v>1</v>
      </c>
      <c r="S3" s="51">
        <v>0</v>
      </c>
      <c r="T3" s="51">
        <v>4</v>
      </c>
      <c r="U3" s="51">
        <v>8</v>
      </c>
      <c r="V3" s="51">
        <v>2</v>
      </c>
      <c r="W3" s="52">
        <v>1</v>
      </c>
      <c r="X3" s="52">
        <v>0.3333333333333333</v>
      </c>
      <c r="Y3" s="85" t="s">
        <v>564</v>
      </c>
      <c r="Z3" s="85" t="s">
        <v>258</v>
      </c>
      <c r="AA3" s="85" t="s">
        <v>601</v>
      </c>
      <c r="AB3" s="93" t="s">
        <v>655</v>
      </c>
      <c r="AC3" s="93" t="s">
        <v>707</v>
      </c>
      <c r="AD3" s="93"/>
      <c r="AE3" s="93" t="s">
        <v>728</v>
      </c>
      <c r="AF3" s="93" t="s">
        <v>737</v>
      </c>
      <c r="AG3" s="131">
        <v>4</v>
      </c>
      <c r="AH3" s="134">
        <v>1.82648401826484</v>
      </c>
      <c r="AI3" s="131">
        <v>9</v>
      </c>
      <c r="AJ3" s="134">
        <v>4.109589041095891</v>
      </c>
      <c r="AK3" s="131">
        <v>0</v>
      </c>
      <c r="AL3" s="134">
        <v>0</v>
      </c>
      <c r="AM3" s="131">
        <v>206</v>
      </c>
      <c r="AN3" s="134">
        <v>94.06392694063926</v>
      </c>
      <c r="AO3" s="131">
        <v>219</v>
      </c>
    </row>
    <row r="4" spans="1:41" ht="15">
      <c r="A4" s="128" t="s">
        <v>534</v>
      </c>
      <c r="B4" s="129" t="s">
        <v>540</v>
      </c>
      <c r="C4" s="129" t="s">
        <v>56</v>
      </c>
      <c r="D4" s="125"/>
      <c r="E4" s="102"/>
      <c r="F4" s="105" t="s">
        <v>865</v>
      </c>
      <c r="G4" s="109"/>
      <c r="H4" s="109"/>
      <c r="I4" s="126">
        <v>4</v>
      </c>
      <c r="J4" s="112"/>
      <c r="K4" s="51">
        <v>3</v>
      </c>
      <c r="L4" s="51">
        <v>3</v>
      </c>
      <c r="M4" s="51">
        <v>0</v>
      </c>
      <c r="N4" s="51">
        <v>3</v>
      </c>
      <c r="O4" s="51">
        <v>0</v>
      </c>
      <c r="P4" s="52">
        <v>0</v>
      </c>
      <c r="Q4" s="52">
        <v>0</v>
      </c>
      <c r="R4" s="51">
        <v>1</v>
      </c>
      <c r="S4" s="51">
        <v>0</v>
      </c>
      <c r="T4" s="51">
        <v>3</v>
      </c>
      <c r="U4" s="51">
        <v>3</v>
      </c>
      <c r="V4" s="51">
        <v>1</v>
      </c>
      <c r="W4" s="52">
        <v>0.666667</v>
      </c>
      <c r="X4" s="52">
        <v>0.5</v>
      </c>
      <c r="Y4" s="85"/>
      <c r="Z4" s="85"/>
      <c r="AA4" s="85" t="s">
        <v>262</v>
      </c>
      <c r="AB4" s="93" t="s">
        <v>656</v>
      </c>
      <c r="AC4" s="93" t="s">
        <v>708</v>
      </c>
      <c r="AD4" s="93"/>
      <c r="AE4" s="93" t="s">
        <v>227</v>
      </c>
      <c r="AF4" s="93" t="s">
        <v>738</v>
      </c>
      <c r="AG4" s="131">
        <v>12</v>
      </c>
      <c r="AH4" s="134">
        <v>33.333333333333336</v>
      </c>
      <c r="AI4" s="131">
        <v>0</v>
      </c>
      <c r="AJ4" s="134">
        <v>0</v>
      </c>
      <c r="AK4" s="131">
        <v>0</v>
      </c>
      <c r="AL4" s="134">
        <v>0</v>
      </c>
      <c r="AM4" s="131">
        <v>24</v>
      </c>
      <c r="AN4" s="134">
        <v>66.66666666666667</v>
      </c>
      <c r="AO4" s="131">
        <v>36</v>
      </c>
    </row>
    <row r="5" spans="1:41" ht="15">
      <c r="A5" s="128" t="s">
        <v>535</v>
      </c>
      <c r="B5" s="129" t="s">
        <v>541</v>
      </c>
      <c r="C5" s="129" t="s">
        <v>56</v>
      </c>
      <c r="D5" s="125"/>
      <c r="E5" s="102"/>
      <c r="F5" s="105" t="s">
        <v>866</v>
      </c>
      <c r="G5" s="109"/>
      <c r="H5" s="109"/>
      <c r="I5" s="126">
        <v>5</v>
      </c>
      <c r="J5" s="112"/>
      <c r="K5" s="51">
        <v>3</v>
      </c>
      <c r="L5" s="51">
        <v>3</v>
      </c>
      <c r="M5" s="51">
        <v>0</v>
      </c>
      <c r="N5" s="51">
        <v>3</v>
      </c>
      <c r="O5" s="51">
        <v>3</v>
      </c>
      <c r="P5" s="52" t="s">
        <v>548</v>
      </c>
      <c r="Q5" s="52" t="s">
        <v>548</v>
      </c>
      <c r="R5" s="51">
        <v>3</v>
      </c>
      <c r="S5" s="51">
        <v>3</v>
      </c>
      <c r="T5" s="51">
        <v>1</v>
      </c>
      <c r="U5" s="51">
        <v>1</v>
      </c>
      <c r="V5" s="51">
        <v>0</v>
      </c>
      <c r="W5" s="52">
        <v>0</v>
      </c>
      <c r="X5" s="52">
        <v>0</v>
      </c>
      <c r="Y5" s="85" t="s">
        <v>250</v>
      </c>
      <c r="Z5" s="85" t="s">
        <v>259</v>
      </c>
      <c r="AA5" s="85" t="s">
        <v>602</v>
      </c>
      <c r="AB5" s="93" t="s">
        <v>657</v>
      </c>
      <c r="AC5" s="93" t="s">
        <v>709</v>
      </c>
      <c r="AD5" s="93"/>
      <c r="AE5" s="93"/>
      <c r="AF5" s="93" t="s">
        <v>739</v>
      </c>
      <c r="AG5" s="131">
        <v>5</v>
      </c>
      <c r="AH5" s="134">
        <v>8.064516129032258</v>
      </c>
      <c r="AI5" s="131">
        <v>0</v>
      </c>
      <c r="AJ5" s="134">
        <v>0</v>
      </c>
      <c r="AK5" s="131">
        <v>0</v>
      </c>
      <c r="AL5" s="134">
        <v>0</v>
      </c>
      <c r="AM5" s="131">
        <v>57</v>
      </c>
      <c r="AN5" s="134">
        <v>91.93548387096774</v>
      </c>
      <c r="AO5" s="131">
        <v>62</v>
      </c>
    </row>
    <row r="6" spans="1:41" ht="15">
      <c r="A6" s="128" t="s">
        <v>536</v>
      </c>
      <c r="B6" s="129" t="s">
        <v>542</v>
      </c>
      <c r="C6" s="129" t="s">
        <v>56</v>
      </c>
      <c r="D6" s="125"/>
      <c r="E6" s="102"/>
      <c r="F6" s="105" t="s">
        <v>867</v>
      </c>
      <c r="G6" s="109"/>
      <c r="H6" s="109"/>
      <c r="I6" s="126">
        <v>6</v>
      </c>
      <c r="J6" s="112"/>
      <c r="K6" s="51">
        <v>2</v>
      </c>
      <c r="L6" s="51">
        <v>1</v>
      </c>
      <c r="M6" s="51">
        <v>2</v>
      </c>
      <c r="N6" s="51">
        <v>3</v>
      </c>
      <c r="O6" s="51">
        <v>2</v>
      </c>
      <c r="P6" s="52">
        <v>0</v>
      </c>
      <c r="Q6" s="52">
        <v>0</v>
      </c>
      <c r="R6" s="51">
        <v>1</v>
      </c>
      <c r="S6" s="51">
        <v>0</v>
      </c>
      <c r="T6" s="51">
        <v>2</v>
      </c>
      <c r="U6" s="51">
        <v>3</v>
      </c>
      <c r="V6" s="51">
        <v>1</v>
      </c>
      <c r="W6" s="52">
        <v>0.5</v>
      </c>
      <c r="X6" s="52">
        <v>0.5</v>
      </c>
      <c r="Y6" s="85" t="s">
        <v>565</v>
      </c>
      <c r="Z6" s="85" t="s">
        <v>260</v>
      </c>
      <c r="AA6" s="85" t="s">
        <v>219</v>
      </c>
      <c r="AB6" s="93" t="s">
        <v>658</v>
      </c>
      <c r="AC6" s="93" t="s">
        <v>710</v>
      </c>
      <c r="AD6" s="93"/>
      <c r="AE6" s="93" t="s">
        <v>229</v>
      </c>
      <c r="AF6" s="93" t="s">
        <v>740</v>
      </c>
      <c r="AG6" s="131">
        <v>0</v>
      </c>
      <c r="AH6" s="134">
        <v>0</v>
      </c>
      <c r="AI6" s="131">
        <v>0</v>
      </c>
      <c r="AJ6" s="134">
        <v>0</v>
      </c>
      <c r="AK6" s="131">
        <v>0</v>
      </c>
      <c r="AL6" s="134">
        <v>0</v>
      </c>
      <c r="AM6" s="131">
        <v>60</v>
      </c>
      <c r="AN6" s="134">
        <v>100</v>
      </c>
      <c r="AO6" s="131">
        <v>60</v>
      </c>
    </row>
    <row r="7" spans="1:41" ht="15">
      <c r="A7" s="128" t="s">
        <v>537</v>
      </c>
      <c r="B7" s="129" t="s">
        <v>543</v>
      </c>
      <c r="C7" s="129" t="s">
        <v>56</v>
      </c>
      <c r="D7" s="125"/>
      <c r="E7" s="102"/>
      <c r="F7" s="105" t="s">
        <v>537</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85" t="s">
        <v>251</v>
      </c>
      <c r="Z7" s="85" t="s">
        <v>258</v>
      </c>
      <c r="AA7" s="85" t="s">
        <v>267</v>
      </c>
      <c r="AB7" s="93" t="s">
        <v>342</v>
      </c>
      <c r="AC7" s="93" t="s">
        <v>342</v>
      </c>
      <c r="AD7" s="93"/>
      <c r="AE7" s="93" t="s">
        <v>228</v>
      </c>
      <c r="AF7" s="93" t="s">
        <v>741</v>
      </c>
      <c r="AG7" s="131">
        <v>1</v>
      </c>
      <c r="AH7" s="134">
        <v>3.5714285714285716</v>
      </c>
      <c r="AI7" s="131">
        <v>1</v>
      </c>
      <c r="AJ7" s="134">
        <v>3.5714285714285716</v>
      </c>
      <c r="AK7" s="131">
        <v>0</v>
      </c>
      <c r="AL7" s="134">
        <v>0</v>
      </c>
      <c r="AM7" s="131">
        <v>26</v>
      </c>
      <c r="AN7" s="134">
        <v>92.85714285714286</v>
      </c>
      <c r="AO7" s="131">
        <v>28</v>
      </c>
    </row>
    <row r="8" spans="1:41" ht="15">
      <c r="A8" s="128" t="s">
        <v>538</v>
      </c>
      <c r="B8" s="129" t="s">
        <v>544</v>
      </c>
      <c r="C8" s="129" t="s">
        <v>56</v>
      </c>
      <c r="D8" s="125"/>
      <c r="E8" s="102"/>
      <c r="F8" s="105" t="s">
        <v>868</v>
      </c>
      <c r="G8" s="109"/>
      <c r="H8" s="109"/>
      <c r="I8" s="126">
        <v>8</v>
      </c>
      <c r="J8" s="112"/>
      <c r="K8" s="51">
        <v>2</v>
      </c>
      <c r="L8" s="51">
        <v>2</v>
      </c>
      <c r="M8" s="51">
        <v>0</v>
      </c>
      <c r="N8" s="51">
        <v>2</v>
      </c>
      <c r="O8" s="51">
        <v>0</v>
      </c>
      <c r="P8" s="52">
        <v>1</v>
      </c>
      <c r="Q8" s="52">
        <v>1</v>
      </c>
      <c r="R8" s="51">
        <v>1</v>
      </c>
      <c r="S8" s="51">
        <v>0</v>
      </c>
      <c r="T8" s="51">
        <v>2</v>
      </c>
      <c r="U8" s="51">
        <v>2</v>
      </c>
      <c r="V8" s="51">
        <v>1</v>
      </c>
      <c r="W8" s="52">
        <v>0.5</v>
      </c>
      <c r="X8" s="52">
        <v>1</v>
      </c>
      <c r="Y8" s="85" t="s">
        <v>247</v>
      </c>
      <c r="Z8" s="85" t="s">
        <v>257</v>
      </c>
      <c r="AA8" s="85" t="s">
        <v>261</v>
      </c>
      <c r="AB8" s="93" t="s">
        <v>659</v>
      </c>
      <c r="AC8" s="93" t="s">
        <v>711</v>
      </c>
      <c r="AD8" s="93"/>
      <c r="AE8" s="93" t="s">
        <v>215</v>
      </c>
      <c r="AF8" s="93" t="s">
        <v>742</v>
      </c>
      <c r="AG8" s="131">
        <v>0</v>
      </c>
      <c r="AH8" s="134">
        <v>0</v>
      </c>
      <c r="AI8" s="131">
        <v>4</v>
      </c>
      <c r="AJ8" s="134">
        <v>6.0606060606060606</v>
      </c>
      <c r="AK8" s="131">
        <v>0</v>
      </c>
      <c r="AL8" s="134">
        <v>0</v>
      </c>
      <c r="AM8" s="131">
        <v>62</v>
      </c>
      <c r="AN8" s="134">
        <v>93.93939393939394</v>
      </c>
      <c r="AO8" s="131">
        <v>66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533</v>
      </c>
      <c r="B2" s="93" t="s">
        <v>224</v>
      </c>
      <c r="C2" s="85">
        <f>VLOOKUP(GroupVertices[[#This Row],[Vertex]],Vertices[],MATCH("ID",Vertices[[#Headers],[Vertex]:[Vertex Content Word Count]],0),FALSE)</f>
        <v>16</v>
      </c>
    </row>
    <row r="3" spans="1:3" ht="15">
      <c r="A3" s="85" t="s">
        <v>533</v>
      </c>
      <c r="B3" s="93" t="s">
        <v>219</v>
      </c>
      <c r="C3" s="85">
        <f>VLOOKUP(GroupVertices[[#This Row],[Vertex]],Vertices[],MATCH("ID",Vertices[[#Headers],[Vertex]:[Vertex Content Word Count]],0),FALSE)</f>
        <v>6</v>
      </c>
    </row>
    <row r="4" spans="1:3" ht="15">
      <c r="A4" s="85" t="s">
        <v>533</v>
      </c>
      <c r="B4" s="93" t="s">
        <v>226</v>
      </c>
      <c r="C4" s="85">
        <f>VLOOKUP(GroupVertices[[#This Row],[Vertex]],Vertices[],MATCH("ID",Vertices[[#Headers],[Vertex]:[Vertex Content Word Count]],0),FALSE)</f>
        <v>7</v>
      </c>
    </row>
    <row r="5" spans="1:3" ht="15">
      <c r="A5" s="85" t="s">
        <v>533</v>
      </c>
      <c r="B5" s="93" t="s">
        <v>216</v>
      </c>
      <c r="C5" s="85">
        <f>VLOOKUP(GroupVertices[[#This Row],[Vertex]],Vertices[],MATCH("ID",Vertices[[#Headers],[Vertex]:[Vertex Content Word Count]],0),FALSE)</f>
        <v>5</v>
      </c>
    </row>
    <row r="6" spans="1:3" ht="15">
      <c r="A6" s="85" t="s">
        <v>534</v>
      </c>
      <c r="B6" s="93" t="s">
        <v>218</v>
      </c>
      <c r="C6" s="85">
        <f>VLOOKUP(GroupVertices[[#This Row],[Vertex]],Vertices[],MATCH("ID",Vertices[[#Headers],[Vertex]:[Vertex Content Word Count]],0),FALSE)</f>
        <v>10</v>
      </c>
    </row>
    <row r="7" spans="1:3" ht="15">
      <c r="A7" s="85" t="s">
        <v>534</v>
      </c>
      <c r="B7" s="93" t="s">
        <v>227</v>
      </c>
      <c r="C7" s="85">
        <f>VLOOKUP(GroupVertices[[#This Row],[Vertex]],Vertices[],MATCH("ID",Vertices[[#Headers],[Vertex]:[Vertex Content Word Count]],0),FALSE)</f>
        <v>9</v>
      </c>
    </row>
    <row r="8" spans="1:3" ht="15">
      <c r="A8" s="85" t="s">
        <v>534</v>
      </c>
      <c r="B8" s="93" t="s">
        <v>217</v>
      </c>
      <c r="C8" s="85">
        <f>VLOOKUP(GroupVertices[[#This Row],[Vertex]],Vertices[],MATCH("ID",Vertices[[#Headers],[Vertex]:[Vertex Content Word Count]],0),FALSE)</f>
        <v>8</v>
      </c>
    </row>
    <row r="9" spans="1:3" ht="15">
      <c r="A9" s="85" t="s">
        <v>535</v>
      </c>
      <c r="B9" s="93" t="s">
        <v>220</v>
      </c>
      <c r="C9" s="85">
        <f>VLOOKUP(GroupVertices[[#This Row],[Vertex]],Vertices[],MATCH("ID",Vertices[[#Headers],[Vertex]:[Vertex Content Word Count]],0),FALSE)</f>
        <v>11</v>
      </c>
    </row>
    <row r="10" spans="1:3" ht="15">
      <c r="A10" s="85" t="s">
        <v>535</v>
      </c>
      <c r="B10" s="93" t="s">
        <v>221</v>
      </c>
      <c r="C10" s="85">
        <f>VLOOKUP(GroupVertices[[#This Row],[Vertex]],Vertices[],MATCH("ID",Vertices[[#Headers],[Vertex]:[Vertex Content Word Count]],0),FALSE)</f>
        <v>12</v>
      </c>
    </row>
    <row r="11" spans="1:3" ht="15">
      <c r="A11" s="85" t="s">
        <v>535</v>
      </c>
      <c r="B11" s="93" t="s">
        <v>222</v>
      </c>
      <c r="C11" s="85">
        <f>VLOOKUP(GroupVertices[[#This Row],[Vertex]],Vertices[],MATCH("ID",Vertices[[#Headers],[Vertex]:[Vertex Content Word Count]],0),FALSE)</f>
        <v>13</v>
      </c>
    </row>
    <row r="12" spans="1:3" ht="15">
      <c r="A12" s="85" t="s">
        <v>536</v>
      </c>
      <c r="B12" s="93" t="s">
        <v>225</v>
      </c>
      <c r="C12" s="85">
        <f>VLOOKUP(GroupVertices[[#This Row],[Vertex]],Vertices[],MATCH("ID",Vertices[[#Headers],[Vertex]:[Vertex Content Word Count]],0),FALSE)</f>
        <v>17</v>
      </c>
    </row>
    <row r="13" spans="1:3" ht="15">
      <c r="A13" s="85" t="s">
        <v>536</v>
      </c>
      <c r="B13" s="93" t="s">
        <v>229</v>
      </c>
      <c r="C13" s="85">
        <f>VLOOKUP(GroupVertices[[#This Row],[Vertex]],Vertices[],MATCH("ID",Vertices[[#Headers],[Vertex]:[Vertex Content Word Count]],0),FALSE)</f>
        <v>18</v>
      </c>
    </row>
    <row r="14" spans="1:3" ht="15">
      <c r="A14" s="85" t="s">
        <v>537</v>
      </c>
      <c r="B14" s="93" t="s">
        <v>223</v>
      </c>
      <c r="C14" s="85">
        <f>VLOOKUP(GroupVertices[[#This Row],[Vertex]],Vertices[],MATCH("ID",Vertices[[#Headers],[Vertex]:[Vertex Content Word Count]],0),FALSE)</f>
        <v>14</v>
      </c>
    </row>
    <row r="15" spans="1:3" ht="15">
      <c r="A15" s="85" t="s">
        <v>537</v>
      </c>
      <c r="B15" s="93" t="s">
        <v>228</v>
      </c>
      <c r="C15" s="85">
        <f>VLOOKUP(GroupVertices[[#This Row],[Vertex]],Vertices[],MATCH("ID",Vertices[[#Headers],[Vertex]:[Vertex Content Word Count]],0),FALSE)</f>
        <v>15</v>
      </c>
    </row>
    <row r="16" spans="1:3" ht="15">
      <c r="A16" s="85" t="s">
        <v>538</v>
      </c>
      <c r="B16" s="93" t="s">
        <v>215</v>
      </c>
      <c r="C16" s="85">
        <f>VLOOKUP(GroupVertices[[#This Row],[Vertex]],Vertices[],MATCH("ID",Vertices[[#Headers],[Vertex]:[Vertex Content Word Count]],0),FALSE)</f>
        <v>4</v>
      </c>
    </row>
    <row r="17" spans="1:3" ht="15">
      <c r="A17" s="85" t="s">
        <v>538</v>
      </c>
      <c r="B17" s="93" t="s">
        <v>214</v>
      </c>
      <c r="C1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v>
      </c>
      <c r="B2" s="36" t="s">
        <v>494</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0.512377</v>
      </c>
      <c r="Q2" s="40">
        <f>COUNTIF(Vertices[PageRank],"&gt;= "&amp;P2)-COUNTIF(Vertices[PageRank],"&gt;="&amp;P3)</f>
        <v>1</v>
      </c>
      <c r="R2" s="39">
        <f>MIN(Vertices[Clustering Coefficient])</f>
        <v>0</v>
      </c>
      <c r="S2" s="45">
        <f>COUNTIF(Vertices[Clustering Coefficient],"&gt;= "&amp;R2)-COUNTIF(Vertices[Clustering Coefficient],"&gt;="&amp;R3)</f>
        <v>10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0.07272727272727272</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0.006944818181818182</v>
      </c>
      <c r="O3" s="42">
        <f>COUNTIF(Vertices[Eigenvector Centrality],"&gt;= "&amp;N3)-COUNTIF(Vertices[Eigenvector Centrality],"&gt;="&amp;N4)</f>
        <v>0</v>
      </c>
      <c r="P3" s="41">
        <f aca="true" t="shared" si="7" ref="P3:P26">P2+($P$57-$P$2)/BinDivisor</f>
        <v>0.5340667818181818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0.14545454545454545</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0.013889636363636364</v>
      </c>
      <c r="O4" s="40">
        <f>COUNTIF(Vertices[Eigenvector Centrality],"&gt;= "&amp;N4)-COUNTIF(Vertices[Eigenvector Centrality],"&gt;="&amp;N5)</f>
        <v>0</v>
      </c>
      <c r="P4" s="39">
        <f t="shared" si="7"/>
        <v>0.5557565636363636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0.21818181818181817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0.020834454545454545</v>
      </c>
      <c r="O5" s="42">
        <f>COUNTIF(Vertices[Eigenvector Centrality],"&gt;= "&amp;N5)-COUNTIF(Vertices[Eigenvector Centrality],"&gt;="&amp;N6)</f>
        <v>0</v>
      </c>
      <c r="P5" s="41">
        <f t="shared" si="7"/>
        <v>0.5774463454545454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0.2909090909090909</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0.02777927272727273</v>
      </c>
      <c r="O6" s="40">
        <f>COUNTIF(Vertices[Eigenvector Centrality],"&gt;= "&amp;N6)-COUNTIF(Vertices[Eigenvector Centrality],"&gt;="&amp;N7)</f>
        <v>0</v>
      </c>
      <c r="P6" s="39">
        <f t="shared" si="7"/>
        <v>0.5991361272727272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0.36363636363636365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0.03472409090909091</v>
      </c>
      <c r="O7" s="42">
        <f>COUNTIF(Vertices[Eigenvector Centrality],"&gt;= "&amp;N7)-COUNTIF(Vertices[Eigenvector Centrality],"&gt;="&amp;N8)</f>
        <v>0</v>
      </c>
      <c r="P7" s="41">
        <f t="shared" si="7"/>
        <v>0.6208259090909091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0.4363636363636364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0.0416689090909091</v>
      </c>
      <c r="O8" s="40">
        <f>COUNTIF(Vertices[Eigenvector Centrality],"&gt;= "&amp;N8)-COUNTIF(Vertices[Eigenvector Centrality],"&gt;="&amp;N9)</f>
        <v>0</v>
      </c>
      <c r="P8" s="39">
        <f t="shared" si="7"/>
        <v>0.6425156909090909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0.5090909090909091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0.04861372727272728</v>
      </c>
      <c r="O9" s="42">
        <f>COUNTIF(Vertices[Eigenvector Centrality],"&gt;= "&amp;N9)-COUNTIF(Vertices[Eigenvector Centrality],"&gt;="&amp;N10)</f>
        <v>0</v>
      </c>
      <c r="P9" s="41">
        <f t="shared" si="7"/>
        <v>0.6642054727272727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0.5818181818181819</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0.055558545454545465</v>
      </c>
      <c r="O10" s="40">
        <f>COUNTIF(Vertices[Eigenvector Centrality],"&gt;= "&amp;N10)-COUNTIF(Vertices[Eigenvector Centrality],"&gt;="&amp;N11)</f>
        <v>0</v>
      </c>
      <c r="P10" s="39">
        <f t="shared" si="7"/>
        <v>0.6858952545454545</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0.06250336363636365</v>
      </c>
      <c r="O11" s="42">
        <f>COUNTIF(Vertices[Eigenvector Centrality],"&gt;= "&amp;N11)-COUNTIF(Vertices[Eigenvector Centrality],"&gt;="&amp;N12)</f>
        <v>0</v>
      </c>
      <c r="P11" s="41">
        <f t="shared" si="7"/>
        <v>0.7075850363636363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0.1</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0.06944818181818183</v>
      </c>
      <c r="O12" s="40">
        <f>COUNTIF(Vertices[Eigenvector Centrality],"&gt;= "&amp;N12)-COUNTIF(Vertices[Eigenvector Centrality],"&gt;="&amp;N13)</f>
        <v>0</v>
      </c>
      <c r="P12" s="39">
        <f t="shared" si="7"/>
        <v>0.7292748181818182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0.18181818181818182</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0.076393</v>
      </c>
      <c r="O13" s="42">
        <f>COUNTIF(Vertices[Eigenvector Centrality],"&gt;= "&amp;N13)-COUNTIF(Vertices[Eigenvector Centrality],"&gt;="&amp;N14)</f>
        <v>0</v>
      </c>
      <c r="P13" s="41">
        <f t="shared" si="7"/>
        <v>0.7509646</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0.8727272727272729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0.08333781818181818</v>
      </c>
      <c r="O14" s="40">
        <f>COUNTIF(Vertices[Eigenvector Centrality],"&gt;= "&amp;N14)-COUNTIF(Vertices[Eigenvector Centrality],"&gt;="&amp;N15)</f>
        <v>0</v>
      </c>
      <c r="P14" s="39">
        <f t="shared" si="7"/>
        <v>0.7726543818181818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8</v>
      </c>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0.9454545454545457</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0.09028263636363636</v>
      </c>
      <c r="O15" s="42">
        <f>COUNTIF(Vertices[Eigenvector Centrality],"&gt;= "&amp;N15)-COUNTIF(Vertices[Eigenvector Centrality],"&gt;="&amp;N16)</f>
        <v>0</v>
      </c>
      <c r="P15" s="41">
        <f t="shared" si="7"/>
        <v>0.7943441636363636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1.0181818181818183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0.09722745454545453</v>
      </c>
      <c r="O16" s="40">
        <f>COUNTIF(Vertices[Eigenvector Centrality],"&gt;= "&amp;N16)-COUNTIF(Vertices[Eigenvector Centrality],"&gt;="&amp;N17)</f>
        <v>0</v>
      </c>
      <c r="P16" s="39">
        <f t="shared" si="7"/>
        <v>0.8160339454545454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4</v>
      </c>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1.090909090909091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0.10417227272727271</v>
      </c>
      <c r="O17" s="42">
        <f>COUNTIF(Vertices[Eigenvector Centrality],"&gt;= "&amp;N17)-COUNTIF(Vertices[Eigenvector Centrality],"&gt;="&amp;N18)</f>
        <v>0</v>
      </c>
      <c r="P17" s="41">
        <f t="shared" si="7"/>
        <v>0.8377237272727273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8</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1.1636363636363638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0.11111709090909089</v>
      </c>
      <c r="O18" s="40">
        <f>COUNTIF(Vertices[Eigenvector Centrality],"&gt;= "&amp;N18)-COUNTIF(Vertices[Eigenvector Centrality],"&gt;="&amp;N19)</f>
        <v>0</v>
      </c>
      <c r="P18" s="39">
        <f t="shared" si="7"/>
        <v>0.8594135090909091</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1.2363636363636366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0.11806190909090906</v>
      </c>
      <c r="O19" s="42">
        <f>COUNTIF(Vertices[Eigenvector Centrality],"&gt;= "&amp;N19)-COUNTIF(Vertices[Eigenvector Centrality],"&gt;="&amp;N20)</f>
        <v>0</v>
      </c>
      <c r="P19" s="41">
        <f t="shared" si="7"/>
        <v>0.8811032909090909</v>
      </c>
      <c r="Q19" s="42">
        <f>COUNTIF(Vertices[PageRank],"&gt;= "&amp;P19)-COUNTIF(Vertices[PageRank],"&gt;="&amp;P20)</f>
        <v>2</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0.981818181818182</v>
      </c>
      <c r="G20" s="40">
        <f>COUNTIF(Vertices[In-Degree],"&gt;= "&amp;F20)-COUNTIF(Vertices[In-Degree],"&gt;="&amp;F21)</f>
        <v>9</v>
      </c>
      <c r="H20" s="39">
        <f t="shared" si="3"/>
        <v>0.6545454545454547</v>
      </c>
      <c r="I20" s="40">
        <f>COUNTIF(Vertices[Out-Degree],"&gt;= "&amp;H20)-COUNTIF(Vertices[Out-Degree],"&gt;="&amp;H21)</f>
        <v>0</v>
      </c>
      <c r="J20" s="39">
        <f t="shared" si="4"/>
        <v>1.3090909090909093</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0.12500672727272724</v>
      </c>
      <c r="O20" s="40">
        <f>COUNTIF(Vertices[Eigenvector Centrality],"&gt;= "&amp;N20)-COUNTIF(Vertices[Eigenvector Centrality],"&gt;="&amp;N21)</f>
        <v>0</v>
      </c>
      <c r="P20" s="39">
        <f t="shared" si="7"/>
        <v>0.9027930727272727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0.7</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1.381818181818182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0.13195154545454543</v>
      </c>
      <c r="O21" s="42">
        <f>COUNTIF(Vertices[Eigenvector Centrality],"&gt;= "&amp;N21)-COUNTIF(Vertices[Eigenvector Centrality],"&gt;="&amp;N22)</f>
        <v>0</v>
      </c>
      <c r="P21" s="41">
        <f t="shared" si="7"/>
        <v>0.9244828545454545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1.4545454545454548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0.13889636363636362</v>
      </c>
      <c r="O22" s="40">
        <f>COUNTIF(Vertices[Eigenvector Centrality],"&gt;= "&amp;N22)-COUNTIF(Vertices[Eigenvector Centrality],"&gt;="&amp;N23)</f>
        <v>0</v>
      </c>
      <c r="P22" s="39">
        <f t="shared" si="7"/>
        <v>0.9461726363636364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0.04583333333333333</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1.5272727272727276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0.14584118181818181</v>
      </c>
      <c r="O23" s="42">
        <f>COUNTIF(Vertices[Eigenvector Centrality],"&gt;= "&amp;N23)-COUNTIF(Vertices[Eigenvector Centrality],"&gt;="&amp;N24)</f>
        <v>1</v>
      </c>
      <c r="P23" s="41">
        <f t="shared" si="7"/>
        <v>0.9678624181818182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845</v>
      </c>
      <c r="B24" s="36">
        <v>0.535625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1.6000000000000003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0.152786</v>
      </c>
      <c r="O24" s="40">
        <f>COUNTIF(Vertices[Eigenvector Centrality],"&gt;= "&amp;N24)-COUNTIF(Vertices[Eigenvector Centrality],"&gt;="&amp;N25)</f>
        <v>0</v>
      </c>
      <c r="P24" s="39">
        <f t="shared" si="7"/>
        <v>0.9895522</v>
      </c>
      <c r="Q24" s="40">
        <f>COUNTIF(Vertices[PageRank],"&gt;= "&amp;P24)-COUNTIF(Vertices[PageRank],"&gt;="&amp;P25)</f>
        <v>10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1.672727272727273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0.1597308181818182</v>
      </c>
      <c r="O25" s="42">
        <f>COUNTIF(Vertices[Eigenvector Centrality],"&gt;= "&amp;N25)-COUNTIF(Vertices[Eigenvector Centrality],"&gt;="&amp;N26)</f>
        <v>0</v>
      </c>
      <c r="P25" s="41">
        <f t="shared" si="7"/>
        <v>1.0112419818181817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846</v>
      </c>
      <c r="B26" s="36" t="s">
        <v>847</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1.7454545454545458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0.1666756363636364</v>
      </c>
      <c r="O26" s="40">
        <f>COUNTIF(Vertices[Eigenvector Centrality],"&gt;= "&amp;N26)-COUNTIF(Vertices[Eigenvector Centrality],"&gt;="&amp;N28)</f>
        <v>0</v>
      </c>
      <c r="P26" s="39">
        <f t="shared" si="7"/>
        <v>1.0329317636363635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-12</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1.8181818181818186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0.17362045454545458</v>
      </c>
      <c r="O28" s="42">
        <f>COUNTIF(Vertices[Eigenvector Centrality],"&gt;= "&amp;N28)-COUNTIF(Vertices[Eigenvector Centrality],"&gt;="&amp;N40)</f>
        <v>0</v>
      </c>
      <c r="P28" s="41">
        <f>P26+($P$57-$P$2)/BinDivisor</f>
        <v>1.0546215454545453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-12</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-12</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1.8909090909090913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0.18056527272727277</v>
      </c>
      <c r="O40" s="40">
        <f>COUNTIF(Vertices[Eigenvector Centrality],"&gt;= "&amp;N40)-COUNTIF(Vertices[Eigenvector Centrality],"&gt;="&amp;N41)</f>
        <v>0</v>
      </c>
      <c r="P40" s="39">
        <f>P28+($P$57-$P$2)/BinDivisor</f>
        <v>1.0763113272727272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1.963636363636364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0.18751009090909096</v>
      </c>
      <c r="O41" s="42">
        <f>COUNTIF(Vertices[Eigenvector Centrality],"&gt;= "&amp;N41)-COUNTIF(Vertices[Eigenvector Centrality],"&gt;="&amp;N42)</f>
        <v>0</v>
      </c>
      <c r="P41" s="41">
        <f aca="true" t="shared" si="16" ref="P41:P56">P40+($P$57-$P$2)/BinDivisor</f>
        <v>1.098001109090909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2.0363636363636366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0.19445490909090915</v>
      </c>
      <c r="O42" s="40">
        <f>COUNTIF(Vertices[Eigenvector Centrality],"&gt;= "&amp;N42)-COUNTIF(Vertices[Eigenvector Centrality],"&gt;="&amp;N43)</f>
        <v>0</v>
      </c>
      <c r="P42" s="39">
        <f t="shared" si="16"/>
        <v>1.1196908909090908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2.1090909090909093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0.20139972727272734</v>
      </c>
      <c r="O43" s="42">
        <f>COUNTIF(Vertices[Eigenvector Centrality],"&gt;= "&amp;N43)-COUNTIF(Vertices[Eigenvector Centrality],"&gt;="&amp;N44)</f>
        <v>0</v>
      </c>
      <c r="P43" s="41">
        <f t="shared" si="16"/>
        <v>1.1413806727272726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2.181818181818182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0.20834454545454553</v>
      </c>
      <c r="O44" s="40">
        <f>COUNTIF(Vertices[Eigenvector Centrality],"&gt;= "&amp;N44)-COUNTIF(Vertices[Eigenvector Centrality],"&gt;="&amp;N45)</f>
        <v>0</v>
      </c>
      <c r="P44" s="39">
        <f t="shared" si="16"/>
        <v>1.1630704545454544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2.254545454545455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0.21528936363636372</v>
      </c>
      <c r="O45" s="42">
        <f>COUNTIF(Vertices[Eigenvector Centrality],"&gt;= "&amp;N45)-COUNTIF(Vertices[Eigenvector Centrality],"&gt;="&amp;N46)</f>
        <v>0</v>
      </c>
      <c r="P45" s="41">
        <f t="shared" si="16"/>
        <v>1.1847602363636363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2.3272727272727276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0.22223418181818191</v>
      </c>
      <c r="O46" s="40">
        <f>COUNTIF(Vertices[Eigenvector Centrality],"&gt;= "&amp;N46)-COUNTIF(Vertices[Eigenvector Centrality],"&gt;="&amp;N47)</f>
        <v>0</v>
      </c>
      <c r="P46" s="39">
        <f t="shared" si="16"/>
        <v>1.206450018181818</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2.4000000000000004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0.2291790000000001</v>
      </c>
      <c r="O47" s="42">
        <f>COUNTIF(Vertices[Eigenvector Centrality],"&gt;= "&amp;N47)-COUNTIF(Vertices[Eigenvector Centrality],"&gt;="&amp;N48)</f>
        <v>2</v>
      </c>
      <c r="P47" s="41">
        <f t="shared" si="16"/>
        <v>1.2281398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2.472727272727273</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0.2361238181818183</v>
      </c>
      <c r="O48" s="40">
        <f>COUNTIF(Vertices[Eigenvector Centrality],"&gt;= "&amp;N48)-COUNTIF(Vertices[Eigenvector Centrality],"&gt;="&amp;N49)</f>
        <v>0</v>
      </c>
      <c r="P48" s="39">
        <f t="shared" si="16"/>
        <v>1.2498295818181817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2.545454545454546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0.2430686363636365</v>
      </c>
      <c r="O49" s="42">
        <f>COUNTIF(Vertices[Eigenvector Centrality],"&gt;= "&amp;N49)-COUNTIF(Vertices[Eigenvector Centrality],"&gt;="&amp;N50)</f>
        <v>0</v>
      </c>
      <c r="P49" s="41">
        <f t="shared" si="16"/>
        <v>1.2715193636363635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1.3090909090909093</v>
      </c>
      <c r="I50" s="40">
        <f>COUNTIF(Vertices[Out-Degree],"&gt;= "&amp;H50)-COUNTIF(Vertices[Out-Degree],"&gt;="&amp;H51)</f>
        <v>0</v>
      </c>
      <c r="J50" s="39">
        <f t="shared" si="13"/>
        <v>2.6181818181818186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0.25001345454545465</v>
      </c>
      <c r="O50" s="40">
        <f>COUNTIF(Vertices[Eigenvector Centrality],"&gt;= "&amp;N50)-COUNTIF(Vertices[Eigenvector Centrality],"&gt;="&amp;N51)</f>
        <v>0</v>
      </c>
      <c r="P50" s="39">
        <f t="shared" si="16"/>
        <v>1.2932091454545454</v>
      </c>
      <c r="Q50" s="40">
        <f>COUNTIF(Vertices[PageRank],"&gt;= "&amp;P50)-COUNTIF(Vertices[PageRank],"&gt;="&amp;P51)</f>
        <v>1</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2.6909090909090914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0.25695827272727284</v>
      </c>
      <c r="O51" s="42">
        <f>COUNTIF(Vertices[Eigenvector Centrality],"&gt;= "&amp;N51)-COUNTIF(Vertices[Eigenvector Centrality],"&gt;="&amp;N52)</f>
        <v>0</v>
      </c>
      <c r="P51" s="41">
        <f t="shared" si="16"/>
        <v>1.3148989272727272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2.763636363636364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0.26390309090909103</v>
      </c>
      <c r="O52" s="40">
        <f>COUNTIF(Vertices[Eigenvector Centrality],"&gt;= "&amp;N52)-COUNTIF(Vertices[Eigenvector Centrality],"&gt;="&amp;N53)</f>
        <v>0</v>
      </c>
      <c r="P52" s="39">
        <f t="shared" si="16"/>
        <v>1.336588709090909</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2.836363636363637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0.2708479090909092</v>
      </c>
      <c r="O53" s="42">
        <f>COUNTIF(Vertices[Eigenvector Centrality],"&gt;= "&amp;N53)-COUNTIF(Vertices[Eigenvector Centrality],"&gt;="&amp;N54)</f>
        <v>0</v>
      </c>
      <c r="P53" s="41">
        <f t="shared" si="16"/>
        <v>1.3582784909090908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2.9090909090909096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0.2777927272727274</v>
      </c>
      <c r="O54" s="40">
        <f>COUNTIF(Vertices[Eigenvector Centrality],"&gt;= "&amp;N54)-COUNTIF(Vertices[Eigenvector Centrality],"&gt;="&amp;N55)</f>
        <v>0</v>
      </c>
      <c r="P54" s="39">
        <f t="shared" si="16"/>
        <v>1.3799682727272726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2.9818181818181824</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0.2847375454545456</v>
      </c>
      <c r="O55" s="42">
        <f>COUNTIF(Vertices[Eigenvector Centrality],"&gt;= "&amp;N55)-COUNTIF(Vertices[Eigenvector Centrality],"&gt;="&amp;N56)</f>
        <v>0</v>
      </c>
      <c r="P55" s="41">
        <f t="shared" si="16"/>
        <v>1.4016580545454544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3.054545454545455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0.2916823636363638</v>
      </c>
      <c r="O56" s="40">
        <f>COUNTIF(Vertices[Eigenvector Centrality],"&gt;= "&amp;N56)-COUNTIF(Vertices[Eigenvector Centrality],"&gt;="&amp;N57)</f>
        <v>0</v>
      </c>
      <c r="P56" s="39">
        <f t="shared" si="16"/>
        <v>1.4233478363636363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v>
      </c>
      <c r="I57" s="44">
        <f>COUNTIF(Vertices[Out-Degree],"&gt;= "&amp;H57)-COUNTIF(Vertices[Out-Degree],"&gt;="&amp;H58)</f>
        <v>4</v>
      </c>
      <c r="J57" s="43">
        <f>MAX(Vertices[Betweenness Centrality])</f>
        <v>4</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0.381965</v>
      </c>
      <c r="O57" s="44">
        <f>COUNTIF(Vertices[Eigenvector Centrality],"&gt;= "&amp;N57)-COUNTIF(Vertices[Eigenvector Centrality],"&gt;="&amp;N58)</f>
        <v>1</v>
      </c>
      <c r="P57" s="43">
        <f>MAX(Vertices[PageRank])</f>
        <v>1.705315</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0.5333333124999999</v>
      </c>
    </row>
    <row r="114" spans="1:2" ht="15">
      <c r="A114" s="35" t="s">
        <v>109</v>
      </c>
      <c r="B114" s="49">
        <f>_xlfn.IFERROR(MEDIAN(Vertices[Closeness Centrality]),NoMetricMessage)</f>
        <v>0.5</v>
      </c>
    </row>
    <row r="125" spans="1:2" ht="15">
      <c r="A125" s="35" t="s">
        <v>112</v>
      </c>
      <c r="B125" s="49">
        <f>IF(COUNT(Vertices[Eigenvector Centrality])&gt;0,N2,NoMetricMessage)</f>
        <v>0</v>
      </c>
    </row>
    <row r="126" spans="1:2" ht="15">
      <c r="A126" s="35" t="s">
        <v>113</v>
      </c>
      <c r="B126" s="49">
        <f>IF(COUNT(Vertices[Eigenvector Centrality])&gt;0,N57,NoMetricMessage)</f>
        <v>0.381965</v>
      </c>
    </row>
    <row r="127" spans="1:2" ht="15">
      <c r="A127" s="35" t="s">
        <v>114</v>
      </c>
      <c r="B127" s="49">
        <f>_xlfn.IFERROR(AVERAGE(Vertices[Eigenvector Centrality]),NoMetricMessage)</f>
        <v>0.06250000000000001</v>
      </c>
    </row>
    <row r="128" spans="1:2" ht="15">
      <c r="A128" s="35" t="s">
        <v>115</v>
      </c>
      <c r="B128" s="49">
        <f>_xlfn.IFERROR(MEDIAN(Vertices[Eigenvector Centrality]),NoMetricMessage)</f>
        <v>0</v>
      </c>
    </row>
    <row r="139" spans="1:2" ht="15">
      <c r="A139" s="35" t="s">
        <v>140</v>
      </c>
      <c r="B139" s="49">
        <f>IF(COUNT(Vertices[PageRank])&gt;0,P2,NoMetricMessage)</f>
        <v>0.512377</v>
      </c>
    </row>
    <row r="140" spans="1:2" ht="15">
      <c r="A140" s="35" t="s">
        <v>141</v>
      </c>
      <c r="B140" s="49">
        <f>IF(COUNT(Vertices[PageRank])&gt;0,P57,NoMetricMessage)</f>
        <v>1.705315</v>
      </c>
    </row>
    <row r="141" spans="1:2" ht="15">
      <c r="A141" s="35" t="s">
        <v>142</v>
      </c>
      <c r="B141" s="49">
        <f>_xlfn.IFERROR(AVERAGE(Vertices[PageRank]),NoMetricMessage)</f>
        <v>0.9999661875000002</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0.16666666666666666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496</v>
      </c>
      <c r="K7" s="13" t="s">
        <v>497</v>
      </c>
    </row>
    <row r="8" spans="1:11" ht="409.5">
      <c r="A8"/>
      <c r="B8">
        <v>2</v>
      </c>
      <c r="C8">
        <v>2</v>
      </c>
      <c r="D8" t="s">
        <v>61</v>
      </c>
      <c r="E8" t="s">
        <v>61</v>
      </c>
      <c r="H8" t="s">
        <v>73</v>
      </c>
      <c r="J8" t="s">
        <v>498</v>
      </c>
      <c r="K8" s="13" t="s">
        <v>499</v>
      </c>
    </row>
    <row r="9" spans="1:11" ht="409.5">
      <c r="A9"/>
      <c r="B9">
        <v>3</v>
      </c>
      <c r="C9">
        <v>4</v>
      </c>
      <c r="D9" t="s">
        <v>62</v>
      </c>
      <c r="E9" t="s">
        <v>62</v>
      </c>
      <c r="H9" t="s">
        <v>74</v>
      </c>
      <c r="J9" t="s">
        <v>500</v>
      </c>
      <c r="K9" s="118" t="s">
        <v>501</v>
      </c>
    </row>
    <row r="10" spans="1:11" ht="409.5">
      <c r="A10"/>
      <c r="B10">
        <v>4</v>
      </c>
      <c r="D10" t="s">
        <v>63</v>
      </c>
      <c r="E10" t="s">
        <v>63</v>
      </c>
      <c r="H10" t="s">
        <v>75</v>
      </c>
      <c r="J10" t="s">
        <v>502</v>
      </c>
      <c r="K10" s="13" t="s">
        <v>503</v>
      </c>
    </row>
    <row r="11" spans="1:11" ht="15">
      <c r="A11"/>
      <c r="B11">
        <v>5</v>
      </c>
      <c r="D11" t="s">
        <v>46</v>
      </c>
      <c r="E11">
        <v>1</v>
      </c>
      <c r="H11" t="s">
        <v>76</v>
      </c>
      <c r="J11" t="s">
        <v>504</v>
      </c>
      <c r="K11" t="s">
        <v>505</v>
      </c>
    </row>
    <row r="12" spans="1:11" ht="15">
      <c r="A12"/>
      <c r="B12"/>
      <c r="D12" t="s">
        <v>64</v>
      </c>
      <c r="E12">
        <v>2</v>
      </c>
      <c r="H12">
        <v>0</v>
      </c>
      <c r="J12" t="s">
        <v>506</v>
      </c>
      <c r="K12" t="s">
        <v>507</v>
      </c>
    </row>
    <row r="13" spans="1:11" ht="15">
      <c r="A13"/>
      <c r="B13"/>
      <c r="D13">
        <v>1</v>
      </c>
      <c r="E13">
        <v>3</v>
      </c>
      <c r="H13">
        <v>1</v>
      </c>
      <c r="J13" t="s">
        <v>508</v>
      </c>
      <c r="K13" t="s">
        <v>509</v>
      </c>
    </row>
    <row r="14" spans="4:11" ht="15">
      <c r="D14">
        <v>2</v>
      </c>
      <c r="E14">
        <v>4</v>
      </c>
      <c r="H14">
        <v>2</v>
      </c>
      <c r="J14" t="s">
        <v>510</v>
      </c>
      <c r="K14" t="s">
        <v>511</v>
      </c>
    </row>
    <row r="15" spans="4:11" ht="15">
      <c r="D15">
        <v>3</v>
      </c>
      <c r="E15">
        <v>5</v>
      </c>
      <c r="H15">
        <v>3</v>
      </c>
      <c r="J15" t="s">
        <v>512</v>
      </c>
      <c r="K15" t="s">
        <v>513</v>
      </c>
    </row>
    <row r="16" spans="4:11" ht="15">
      <c r="D16">
        <v>4</v>
      </c>
      <c r="E16">
        <v>6</v>
      </c>
      <c r="H16">
        <v>4</v>
      </c>
      <c r="J16" t="s">
        <v>514</v>
      </c>
      <c r="K16" t="s">
        <v>515</v>
      </c>
    </row>
    <row r="17" spans="4:11" ht="15">
      <c r="D17">
        <v>5</v>
      </c>
      <c r="E17">
        <v>7</v>
      </c>
      <c r="H17">
        <v>5</v>
      </c>
      <c r="J17" t="s">
        <v>516</v>
      </c>
      <c r="K17" t="s">
        <v>517</v>
      </c>
    </row>
    <row r="18" spans="4:11" ht="15">
      <c r="D18">
        <v>6</v>
      </c>
      <c r="E18">
        <v>8</v>
      </c>
      <c r="H18">
        <v>6</v>
      </c>
      <c r="J18" t="s">
        <v>518</v>
      </c>
      <c r="K18" t="s">
        <v>519</v>
      </c>
    </row>
    <row r="19" spans="4:11" ht="15">
      <c r="D19">
        <v>7</v>
      </c>
      <c r="E19">
        <v>9</v>
      </c>
      <c r="H19">
        <v>7</v>
      </c>
      <c r="J19" t="s">
        <v>520</v>
      </c>
      <c r="K19" t="s">
        <v>521</v>
      </c>
    </row>
    <row r="20" spans="4:11" ht="15">
      <c r="D20">
        <v>8</v>
      </c>
      <c r="H20">
        <v>8</v>
      </c>
      <c r="J20" t="s">
        <v>522</v>
      </c>
      <c r="K20" t="s">
        <v>523</v>
      </c>
    </row>
    <row r="21" spans="4:11" ht="409.5">
      <c r="D21">
        <v>9</v>
      </c>
      <c r="H21">
        <v>9</v>
      </c>
      <c r="J21" t="s">
        <v>524</v>
      </c>
      <c r="K21" s="13" t="s">
        <v>525</v>
      </c>
    </row>
    <row r="22" spans="4:11" ht="409.5">
      <c r="D22">
        <v>10</v>
      </c>
      <c r="J22" t="s">
        <v>526</v>
      </c>
      <c r="K22" s="13" t="s">
        <v>527</v>
      </c>
    </row>
    <row r="23" spans="4:11" ht="409.5">
      <c r="D23">
        <v>11</v>
      </c>
      <c r="J23" t="s">
        <v>528</v>
      </c>
      <c r="K23" s="13" t="s">
        <v>529</v>
      </c>
    </row>
    <row r="24" spans="10:11" ht="409.5">
      <c r="J24" t="s">
        <v>530</v>
      </c>
      <c r="K24" s="13" t="s">
        <v>872</v>
      </c>
    </row>
    <row r="25" spans="10:11" ht="15">
      <c r="J25" t="s">
        <v>531</v>
      </c>
      <c r="K25" t="b">
        <v>0</v>
      </c>
    </row>
    <row r="26" spans="10:11" ht="15">
      <c r="J26" t="s">
        <v>869</v>
      </c>
      <c r="K26" t="s">
        <v>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549</v>
      </c>
      <c r="B1" s="13" t="s">
        <v>550</v>
      </c>
      <c r="C1" s="13" t="s">
        <v>551</v>
      </c>
      <c r="D1" s="13" t="s">
        <v>553</v>
      </c>
      <c r="E1" s="85" t="s">
        <v>552</v>
      </c>
      <c r="F1" s="85" t="s">
        <v>555</v>
      </c>
      <c r="G1" s="13" t="s">
        <v>554</v>
      </c>
      <c r="H1" s="13" t="s">
        <v>557</v>
      </c>
      <c r="I1" s="13" t="s">
        <v>556</v>
      </c>
      <c r="J1" s="13" t="s">
        <v>559</v>
      </c>
      <c r="K1" s="13" t="s">
        <v>558</v>
      </c>
      <c r="L1" s="13" t="s">
        <v>561</v>
      </c>
      <c r="M1" s="13" t="s">
        <v>560</v>
      </c>
      <c r="N1" s="13" t="s">
        <v>562</v>
      </c>
    </row>
    <row r="2" spans="1:14" ht="15">
      <c r="A2" s="89" t="s">
        <v>256</v>
      </c>
      <c r="B2" s="85">
        <v>2</v>
      </c>
      <c r="C2" s="89" t="s">
        <v>248</v>
      </c>
      <c r="D2" s="85">
        <v>2</v>
      </c>
      <c r="E2" s="85"/>
      <c r="F2" s="85"/>
      <c r="G2" s="89" t="s">
        <v>250</v>
      </c>
      <c r="H2" s="85">
        <v>1</v>
      </c>
      <c r="I2" s="89" t="s">
        <v>256</v>
      </c>
      <c r="J2" s="85">
        <v>2</v>
      </c>
      <c r="K2" s="89" t="s">
        <v>251</v>
      </c>
      <c r="L2" s="85">
        <v>1</v>
      </c>
      <c r="M2" s="89" t="s">
        <v>247</v>
      </c>
      <c r="N2" s="85">
        <v>1</v>
      </c>
    </row>
    <row r="3" spans="1:14" ht="15">
      <c r="A3" s="89" t="s">
        <v>248</v>
      </c>
      <c r="B3" s="85">
        <v>2</v>
      </c>
      <c r="C3" s="89" t="s">
        <v>254</v>
      </c>
      <c r="D3" s="85">
        <v>1</v>
      </c>
      <c r="E3" s="85"/>
      <c r="F3" s="85"/>
      <c r="G3" s="85"/>
      <c r="H3" s="85"/>
      <c r="I3" s="89" t="s">
        <v>255</v>
      </c>
      <c r="J3" s="85">
        <v>1</v>
      </c>
      <c r="K3" s="85"/>
      <c r="L3" s="85"/>
      <c r="M3" s="85"/>
      <c r="N3" s="85"/>
    </row>
    <row r="4" spans="1:14" ht="15">
      <c r="A4" s="89" t="s">
        <v>255</v>
      </c>
      <c r="B4" s="85">
        <v>1</v>
      </c>
      <c r="C4" s="89" t="s">
        <v>252</v>
      </c>
      <c r="D4" s="85">
        <v>1</v>
      </c>
      <c r="E4" s="85"/>
      <c r="F4" s="85"/>
      <c r="G4" s="85"/>
      <c r="H4" s="85"/>
      <c r="I4" s="85"/>
      <c r="J4" s="85"/>
      <c r="K4" s="85"/>
      <c r="L4" s="85"/>
      <c r="M4" s="85"/>
      <c r="N4" s="85"/>
    </row>
    <row r="5" spans="1:14" ht="15">
      <c r="A5" s="89" t="s">
        <v>254</v>
      </c>
      <c r="B5" s="85">
        <v>1</v>
      </c>
      <c r="C5" s="89" t="s">
        <v>253</v>
      </c>
      <c r="D5" s="85">
        <v>1</v>
      </c>
      <c r="E5" s="85"/>
      <c r="F5" s="85"/>
      <c r="G5" s="85"/>
      <c r="H5" s="85"/>
      <c r="I5" s="85"/>
      <c r="J5" s="85"/>
      <c r="K5" s="85"/>
      <c r="L5" s="85"/>
      <c r="M5" s="85"/>
      <c r="N5" s="85"/>
    </row>
    <row r="6" spans="1:14" ht="15">
      <c r="A6" s="89" t="s">
        <v>251</v>
      </c>
      <c r="B6" s="85">
        <v>1</v>
      </c>
      <c r="C6" s="89" t="s">
        <v>249</v>
      </c>
      <c r="D6" s="85">
        <v>1</v>
      </c>
      <c r="E6" s="85"/>
      <c r="F6" s="85"/>
      <c r="G6" s="85"/>
      <c r="H6" s="85"/>
      <c r="I6" s="85"/>
      <c r="J6" s="85"/>
      <c r="K6" s="85"/>
      <c r="L6" s="85"/>
      <c r="M6" s="85"/>
      <c r="N6" s="85"/>
    </row>
    <row r="7" spans="1:14" ht="15">
      <c r="A7" s="89" t="s">
        <v>250</v>
      </c>
      <c r="B7" s="85">
        <v>1</v>
      </c>
      <c r="C7" s="85"/>
      <c r="D7" s="85"/>
      <c r="E7" s="85"/>
      <c r="F7" s="85"/>
      <c r="G7" s="85"/>
      <c r="H7" s="85"/>
      <c r="I7" s="85"/>
      <c r="J7" s="85"/>
      <c r="K7" s="85"/>
      <c r="L7" s="85"/>
      <c r="M7" s="85"/>
      <c r="N7" s="85"/>
    </row>
    <row r="8" spans="1:14" ht="15">
      <c r="A8" s="89" t="s">
        <v>249</v>
      </c>
      <c r="B8" s="85">
        <v>1</v>
      </c>
      <c r="C8" s="85"/>
      <c r="D8" s="85"/>
      <c r="E8" s="85"/>
      <c r="F8" s="85"/>
      <c r="G8" s="85"/>
      <c r="H8" s="85"/>
      <c r="I8" s="85"/>
      <c r="J8" s="85"/>
      <c r="K8" s="85"/>
      <c r="L8" s="85"/>
      <c r="M8" s="85"/>
      <c r="N8" s="85"/>
    </row>
    <row r="9" spans="1:14" ht="15">
      <c r="A9" s="89" t="s">
        <v>253</v>
      </c>
      <c r="B9" s="85">
        <v>1</v>
      </c>
      <c r="C9" s="85"/>
      <c r="D9" s="85"/>
      <c r="E9" s="85"/>
      <c r="F9" s="85"/>
      <c r="G9" s="85"/>
      <c r="H9" s="85"/>
      <c r="I9" s="85"/>
      <c r="J9" s="85"/>
      <c r="K9" s="85"/>
      <c r="L9" s="85"/>
      <c r="M9" s="85"/>
      <c r="N9" s="85"/>
    </row>
    <row r="10" spans="1:14" ht="15">
      <c r="A10" s="89" t="s">
        <v>252</v>
      </c>
      <c r="B10" s="85">
        <v>1</v>
      </c>
      <c r="C10" s="85"/>
      <c r="D10" s="85"/>
      <c r="E10" s="85"/>
      <c r="F10" s="85"/>
      <c r="G10" s="85"/>
      <c r="H10" s="85"/>
      <c r="I10" s="85"/>
      <c r="J10" s="85"/>
      <c r="K10" s="85"/>
      <c r="L10" s="85"/>
      <c r="M10" s="85"/>
      <c r="N10" s="85"/>
    </row>
    <row r="11" spans="1:14" ht="15">
      <c r="A11" s="89" t="s">
        <v>247</v>
      </c>
      <c r="B11" s="85">
        <v>1</v>
      </c>
      <c r="C11" s="85"/>
      <c r="D11" s="85"/>
      <c r="E11" s="85"/>
      <c r="F11" s="85"/>
      <c r="G11" s="85"/>
      <c r="H11" s="85"/>
      <c r="I11" s="85"/>
      <c r="J11" s="85"/>
      <c r="K11" s="85"/>
      <c r="L11" s="85"/>
      <c r="M11" s="85"/>
      <c r="N11" s="85"/>
    </row>
    <row r="14" spans="1:14" ht="15" customHeight="1">
      <c r="A14" s="13" t="s">
        <v>566</v>
      </c>
      <c r="B14" s="13" t="s">
        <v>550</v>
      </c>
      <c r="C14" s="13" t="s">
        <v>567</v>
      </c>
      <c r="D14" s="13" t="s">
        <v>553</v>
      </c>
      <c r="E14" s="85" t="s">
        <v>568</v>
      </c>
      <c r="F14" s="85" t="s">
        <v>555</v>
      </c>
      <c r="G14" s="13" t="s">
        <v>569</v>
      </c>
      <c r="H14" s="13" t="s">
        <v>557</v>
      </c>
      <c r="I14" s="13" t="s">
        <v>570</v>
      </c>
      <c r="J14" s="13" t="s">
        <v>559</v>
      </c>
      <c r="K14" s="13" t="s">
        <v>571</v>
      </c>
      <c r="L14" s="13" t="s">
        <v>561</v>
      </c>
      <c r="M14" s="13" t="s">
        <v>572</v>
      </c>
      <c r="N14" s="13" t="s">
        <v>562</v>
      </c>
    </row>
    <row r="15" spans="1:14" ht="15">
      <c r="A15" s="85" t="s">
        <v>258</v>
      </c>
      <c r="B15" s="85">
        <v>7</v>
      </c>
      <c r="C15" s="85" t="s">
        <v>258</v>
      </c>
      <c r="D15" s="85">
        <v>6</v>
      </c>
      <c r="E15" s="85"/>
      <c r="F15" s="85"/>
      <c r="G15" s="85" t="s">
        <v>259</v>
      </c>
      <c r="H15" s="85">
        <v>1</v>
      </c>
      <c r="I15" s="85" t="s">
        <v>260</v>
      </c>
      <c r="J15" s="85">
        <v>3</v>
      </c>
      <c r="K15" s="85" t="s">
        <v>258</v>
      </c>
      <c r="L15" s="85">
        <v>1</v>
      </c>
      <c r="M15" s="85" t="s">
        <v>257</v>
      </c>
      <c r="N15" s="85">
        <v>1</v>
      </c>
    </row>
    <row r="16" spans="1:14" ht="15">
      <c r="A16" s="85" t="s">
        <v>260</v>
      </c>
      <c r="B16" s="85">
        <v>3</v>
      </c>
      <c r="C16" s="85"/>
      <c r="D16" s="85"/>
      <c r="E16" s="85"/>
      <c r="F16" s="85"/>
      <c r="G16" s="85"/>
      <c r="H16" s="85"/>
      <c r="I16" s="85"/>
      <c r="J16" s="85"/>
      <c r="K16" s="85"/>
      <c r="L16" s="85"/>
      <c r="M16" s="85"/>
      <c r="N16" s="85"/>
    </row>
    <row r="17" spans="1:14" ht="15">
      <c r="A17" s="85" t="s">
        <v>259</v>
      </c>
      <c r="B17" s="85">
        <v>1</v>
      </c>
      <c r="C17" s="85"/>
      <c r="D17" s="85"/>
      <c r="E17" s="85"/>
      <c r="F17" s="85"/>
      <c r="G17" s="85"/>
      <c r="H17" s="85"/>
      <c r="I17" s="85"/>
      <c r="J17" s="85"/>
      <c r="K17" s="85"/>
      <c r="L17" s="85"/>
      <c r="M17" s="85"/>
      <c r="N17" s="85"/>
    </row>
    <row r="18" spans="1:14" ht="15">
      <c r="A18" s="85" t="s">
        <v>257</v>
      </c>
      <c r="B18" s="85">
        <v>1</v>
      </c>
      <c r="C18" s="85"/>
      <c r="D18" s="85"/>
      <c r="E18" s="85"/>
      <c r="F18" s="85"/>
      <c r="G18" s="85"/>
      <c r="H18" s="85"/>
      <c r="I18" s="85"/>
      <c r="J18" s="85"/>
      <c r="K18" s="85"/>
      <c r="L18" s="85"/>
      <c r="M18" s="85"/>
      <c r="N18" s="85"/>
    </row>
    <row r="21" spans="1:14" ht="15" customHeight="1">
      <c r="A21" s="13" t="s">
        <v>574</v>
      </c>
      <c r="B21" s="13" t="s">
        <v>550</v>
      </c>
      <c r="C21" s="13" t="s">
        <v>584</v>
      </c>
      <c r="D21" s="13" t="s">
        <v>553</v>
      </c>
      <c r="E21" s="13" t="s">
        <v>586</v>
      </c>
      <c r="F21" s="13" t="s">
        <v>555</v>
      </c>
      <c r="G21" s="13" t="s">
        <v>587</v>
      </c>
      <c r="H21" s="13" t="s">
        <v>557</v>
      </c>
      <c r="I21" s="13" t="s">
        <v>593</v>
      </c>
      <c r="J21" s="13" t="s">
        <v>559</v>
      </c>
      <c r="K21" s="13" t="s">
        <v>594</v>
      </c>
      <c r="L21" s="13" t="s">
        <v>561</v>
      </c>
      <c r="M21" s="13" t="s">
        <v>597</v>
      </c>
      <c r="N21" s="13" t="s">
        <v>562</v>
      </c>
    </row>
    <row r="22" spans="1:14" ht="15">
      <c r="A22" s="85" t="s">
        <v>219</v>
      </c>
      <c r="B22" s="85">
        <v>17</v>
      </c>
      <c r="C22" s="85" t="s">
        <v>219</v>
      </c>
      <c r="D22" s="85">
        <v>7</v>
      </c>
      <c r="E22" s="85" t="s">
        <v>219</v>
      </c>
      <c r="F22" s="85">
        <v>2</v>
      </c>
      <c r="G22" s="85" t="s">
        <v>219</v>
      </c>
      <c r="H22" s="85">
        <v>3</v>
      </c>
      <c r="I22" s="85" t="s">
        <v>219</v>
      </c>
      <c r="J22" s="85">
        <v>3</v>
      </c>
      <c r="K22" s="85" t="s">
        <v>219</v>
      </c>
      <c r="L22" s="85">
        <v>1</v>
      </c>
      <c r="M22" s="85" t="s">
        <v>219</v>
      </c>
      <c r="N22" s="85">
        <v>1</v>
      </c>
    </row>
    <row r="23" spans="1:14" ht="15">
      <c r="A23" s="85" t="s">
        <v>575</v>
      </c>
      <c r="B23" s="85">
        <v>4</v>
      </c>
      <c r="C23" s="85" t="s">
        <v>575</v>
      </c>
      <c r="D23" s="85">
        <v>4</v>
      </c>
      <c r="E23" s="85" t="s">
        <v>578</v>
      </c>
      <c r="F23" s="85">
        <v>2</v>
      </c>
      <c r="G23" s="85" t="s">
        <v>588</v>
      </c>
      <c r="H23" s="85">
        <v>1</v>
      </c>
      <c r="I23" s="85"/>
      <c r="J23" s="85"/>
      <c r="K23" s="85" t="s">
        <v>595</v>
      </c>
      <c r="L23" s="85">
        <v>1</v>
      </c>
      <c r="M23" s="85" t="s">
        <v>598</v>
      </c>
      <c r="N23" s="85">
        <v>1</v>
      </c>
    </row>
    <row r="24" spans="1:14" ht="15">
      <c r="A24" s="85" t="s">
        <v>576</v>
      </c>
      <c r="B24" s="85">
        <v>3</v>
      </c>
      <c r="C24" s="85" t="s">
        <v>576</v>
      </c>
      <c r="D24" s="85">
        <v>3</v>
      </c>
      <c r="E24" s="85"/>
      <c r="F24" s="85"/>
      <c r="G24" s="85" t="s">
        <v>589</v>
      </c>
      <c r="H24" s="85">
        <v>1</v>
      </c>
      <c r="I24" s="85"/>
      <c r="J24" s="85"/>
      <c r="K24" s="85" t="s">
        <v>596</v>
      </c>
      <c r="L24" s="85">
        <v>1</v>
      </c>
      <c r="M24" s="85" t="s">
        <v>599</v>
      </c>
      <c r="N24" s="85">
        <v>1</v>
      </c>
    </row>
    <row r="25" spans="1:14" ht="15">
      <c r="A25" s="85" t="s">
        <v>577</v>
      </c>
      <c r="B25" s="85">
        <v>2</v>
      </c>
      <c r="C25" s="85" t="s">
        <v>579</v>
      </c>
      <c r="D25" s="85">
        <v>2</v>
      </c>
      <c r="E25" s="85"/>
      <c r="F25" s="85"/>
      <c r="G25" s="85" t="s">
        <v>590</v>
      </c>
      <c r="H25" s="85">
        <v>1</v>
      </c>
      <c r="I25" s="85"/>
      <c r="J25" s="85"/>
      <c r="K25" s="85"/>
      <c r="L25" s="85"/>
      <c r="M25" s="85"/>
      <c r="N25" s="85"/>
    </row>
    <row r="26" spans="1:14" ht="15">
      <c r="A26" s="85" t="s">
        <v>578</v>
      </c>
      <c r="B26" s="85">
        <v>2</v>
      </c>
      <c r="C26" s="85" t="s">
        <v>580</v>
      </c>
      <c r="D26" s="85">
        <v>2</v>
      </c>
      <c r="E26" s="85"/>
      <c r="F26" s="85"/>
      <c r="G26" s="85" t="s">
        <v>591</v>
      </c>
      <c r="H26" s="85">
        <v>1</v>
      </c>
      <c r="I26" s="85"/>
      <c r="J26" s="85"/>
      <c r="K26" s="85"/>
      <c r="L26" s="85"/>
      <c r="M26" s="85"/>
      <c r="N26" s="85"/>
    </row>
    <row r="27" spans="1:14" ht="15">
      <c r="A27" s="85" t="s">
        <v>579</v>
      </c>
      <c r="B27" s="85">
        <v>2</v>
      </c>
      <c r="C27" s="85" t="s">
        <v>581</v>
      </c>
      <c r="D27" s="85">
        <v>2</v>
      </c>
      <c r="E27" s="85"/>
      <c r="F27" s="85"/>
      <c r="G27" s="85" t="s">
        <v>577</v>
      </c>
      <c r="H27" s="85">
        <v>1</v>
      </c>
      <c r="I27" s="85"/>
      <c r="J27" s="85"/>
      <c r="K27" s="85"/>
      <c r="L27" s="85"/>
      <c r="M27" s="85"/>
      <c r="N27" s="85"/>
    </row>
    <row r="28" spans="1:14" ht="15">
      <c r="A28" s="85" t="s">
        <v>580</v>
      </c>
      <c r="B28" s="85">
        <v>2</v>
      </c>
      <c r="C28" s="85" t="s">
        <v>582</v>
      </c>
      <c r="D28" s="85">
        <v>2</v>
      </c>
      <c r="E28" s="85"/>
      <c r="F28" s="85"/>
      <c r="G28" s="85" t="s">
        <v>592</v>
      </c>
      <c r="H28" s="85">
        <v>1</v>
      </c>
      <c r="I28" s="85"/>
      <c r="J28" s="85"/>
      <c r="K28" s="85"/>
      <c r="L28" s="85"/>
      <c r="M28" s="85"/>
      <c r="N28" s="85"/>
    </row>
    <row r="29" spans="1:14" ht="15">
      <c r="A29" s="85" t="s">
        <v>581</v>
      </c>
      <c r="B29" s="85">
        <v>2</v>
      </c>
      <c r="C29" s="85" t="s">
        <v>583</v>
      </c>
      <c r="D29" s="85">
        <v>1</v>
      </c>
      <c r="E29" s="85"/>
      <c r="F29" s="85"/>
      <c r="G29" s="85"/>
      <c r="H29" s="85"/>
      <c r="I29" s="85"/>
      <c r="J29" s="85"/>
      <c r="K29" s="85"/>
      <c r="L29" s="85"/>
      <c r="M29" s="85"/>
      <c r="N29" s="85"/>
    </row>
    <row r="30" spans="1:14" ht="15">
      <c r="A30" s="85" t="s">
        <v>582</v>
      </c>
      <c r="B30" s="85">
        <v>2</v>
      </c>
      <c r="C30" s="85" t="s">
        <v>585</v>
      </c>
      <c r="D30" s="85">
        <v>1</v>
      </c>
      <c r="E30" s="85"/>
      <c r="F30" s="85"/>
      <c r="G30" s="85"/>
      <c r="H30" s="85"/>
      <c r="I30" s="85"/>
      <c r="J30" s="85"/>
      <c r="K30" s="85"/>
      <c r="L30" s="85"/>
      <c r="M30" s="85"/>
      <c r="N30" s="85"/>
    </row>
    <row r="31" spans="1:14" ht="15">
      <c r="A31" s="85" t="s">
        <v>583</v>
      </c>
      <c r="B31" s="85">
        <v>1</v>
      </c>
      <c r="C31" s="85" t="s">
        <v>577</v>
      </c>
      <c r="D31" s="85">
        <v>1</v>
      </c>
      <c r="E31" s="85"/>
      <c r="F31" s="85"/>
      <c r="G31" s="85"/>
      <c r="H31" s="85"/>
      <c r="I31" s="85"/>
      <c r="J31" s="85"/>
      <c r="K31" s="85"/>
      <c r="L31" s="85"/>
      <c r="M31" s="85"/>
      <c r="N31" s="85"/>
    </row>
    <row r="34" spans="1:14" ht="15" customHeight="1">
      <c r="A34" s="13" t="s">
        <v>603</v>
      </c>
      <c r="B34" s="13" t="s">
        <v>550</v>
      </c>
      <c r="C34" s="13" t="s">
        <v>614</v>
      </c>
      <c r="D34" s="13" t="s">
        <v>553</v>
      </c>
      <c r="E34" s="13" t="s">
        <v>621</v>
      </c>
      <c r="F34" s="13" t="s">
        <v>555</v>
      </c>
      <c r="G34" s="13" t="s">
        <v>631</v>
      </c>
      <c r="H34" s="13" t="s">
        <v>557</v>
      </c>
      <c r="I34" s="13" t="s">
        <v>633</v>
      </c>
      <c r="J34" s="13" t="s">
        <v>559</v>
      </c>
      <c r="K34" s="85" t="s">
        <v>643</v>
      </c>
      <c r="L34" s="85" t="s">
        <v>561</v>
      </c>
      <c r="M34" s="13" t="s">
        <v>644</v>
      </c>
      <c r="N34" s="13" t="s">
        <v>562</v>
      </c>
    </row>
    <row r="35" spans="1:14" ht="15">
      <c r="A35" s="93" t="s">
        <v>604</v>
      </c>
      <c r="B35" s="93">
        <v>22</v>
      </c>
      <c r="C35" s="93" t="s">
        <v>609</v>
      </c>
      <c r="D35" s="93">
        <v>7</v>
      </c>
      <c r="E35" s="93" t="s">
        <v>622</v>
      </c>
      <c r="F35" s="93">
        <v>2</v>
      </c>
      <c r="G35" s="93" t="s">
        <v>632</v>
      </c>
      <c r="H35" s="93">
        <v>4</v>
      </c>
      <c r="I35" s="93" t="s">
        <v>634</v>
      </c>
      <c r="J35" s="93">
        <v>3</v>
      </c>
      <c r="K35" s="93"/>
      <c r="L35" s="93"/>
      <c r="M35" s="93" t="s">
        <v>645</v>
      </c>
      <c r="N35" s="93">
        <v>4</v>
      </c>
    </row>
    <row r="36" spans="1:14" ht="15">
      <c r="A36" s="93" t="s">
        <v>605</v>
      </c>
      <c r="B36" s="93">
        <v>14</v>
      </c>
      <c r="C36" s="93" t="s">
        <v>610</v>
      </c>
      <c r="D36" s="93">
        <v>6</v>
      </c>
      <c r="E36" s="93" t="s">
        <v>623</v>
      </c>
      <c r="F36" s="93">
        <v>2</v>
      </c>
      <c r="G36" s="93" t="s">
        <v>609</v>
      </c>
      <c r="H36" s="93">
        <v>3</v>
      </c>
      <c r="I36" s="93" t="s">
        <v>609</v>
      </c>
      <c r="J36" s="93">
        <v>3</v>
      </c>
      <c r="K36" s="93"/>
      <c r="L36" s="93"/>
      <c r="M36" s="93" t="s">
        <v>598</v>
      </c>
      <c r="N36" s="93">
        <v>2</v>
      </c>
    </row>
    <row r="37" spans="1:14" ht="15">
      <c r="A37" s="93" t="s">
        <v>606</v>
      </c>
      <c r="B37" s="93">
        <v>0</v>
      </c>
      <c r="C37" s="93" t="s">
        <v>611</v>
      </c>
      <c r="D37" s="93">
        <v>5</v>
      </c>
      <c r="E37" s="93" t="s">
        <v>624</v>
      </c>
      <c r="F37" s="93">
        <v>2</v>
      </c>
      <c r="G37" s="93" t="s">
        <v>612</v>
      </c>
      <c r="H37" s="93">
        <v>2</v>
      </c>
      <c r="I37" s="93" t="s">
        <v>635</v>
      </c>
      <c r="J37" s="93">
        <v>3</v>
      </c>
      <c r="K37" s="93"/>
      <c r="L37" s="93"/>
      <c r="M37" s="93" t="s">
        <v>646</v>
      </c>
      <c r="N37" s="93">
        <v>2</v>
      </c>
    </row>
    <row r="38" spans="1:14" ht="15">
      <c r="A38" s="93" t="s">
        <v>607</v>
      </c>
      <c r="B38" s="93">
        <v>435</v>
      </c>
      <c r="C38" s="93" t="s">
        <v>615</v>
      </c>
      <c r="D38" s="93">
        <v>4</v>
      </c>
      <c r="E38" s="93" t="s">
        <v>625</v>
      </c>
      <c r="F38" s="93">
        <v>2</v>
      </c>
      <c r="G38" s="93" t="s">
        <v>613</v>
      </c>
      <c r="H38" s="93">
        <v>2</v>
      </c>
      <c r="I38" s="93" t="s">
        <v>636</v>
      </c>
      <c r="J38" s="93">
        <v>3</v>
      </c>
      <c r="K38" s="93"/>
      <c r="L38" s="93"/>
      <c r="M38" s="93" t="s">
        <v>647</v>
      </c>
      <c r="N38" s="93">
        <v>2</v>
      </c>
    </row>
    <row r="39" spans="1:14" ht="15">
      <c r="A39" s="93" t="s">
        <v>608</v>
      </c>
      <c r="B39" s="93">
        <v>471</v>
      </c>
      <c r="C39" s="93" t="s">
        <v>616</v>
      </c>
      <c r="D39" s="93">
        <v>4</v>
      </c>
      <c r="E39" s="93" t="s">
        <v>626</v>
      </c>
      <c r="F39" s="93">
        <v>2</v>
      </c>
      <c r="G39" s="93"/>
      <c r="H39" s="93"/>
      <c r="I39" s="93" t="s">
        <v>637</v>
      </c>
      <c r="J39" s="93">
        <v>3</v>
      </c>
      <c r="K39" s="93"/>
      <c r="L39" s="93"/>
      <c r="M39" s="93" t="s">
        <v>648</v>
      </c>
      <c r="N39" s="93">
        <v>2</v>
      </c>
    </row>
    <row r="40" spans="1:14" ht="15">
      <c r="A40" s="93" t="s">
        <v>609</v>
      </c>
      <c r="B40" s="93">
        <v>18</v>
      </c>
      <c r="C40" s="93" t="s">
        <v>617</v>
      </c>
      <c r="D40" s="93">
        <v>4</v>
      </c>
      <c r="E40" s="93" t="s">
        <v>627</v>
      </c>
      <c r="F40" s="93">
        <v>2</v>
      </c>
      <c r="G40" s="93"/>
      <c r="H40" s="93"/>
      <c r="I40" s="93" t="s">
        <v>638</v>
      </c>
      <c r="J40" s="93">
        <v>3</v>
      </c>
      <c r="K40" s="93"/>
      <c r="L40" s="93"/>
      <c r="M40" s="93" t="s">
        <v>649</v>
      </c>
      <c r="N40" s="93">
        <v>2</v>
      </c>
    </row>
    <row r="41" spans="1:14" ht="15">
      <c r="A41" s="93" t="s">
        <v>610</v>
      </c>
      <c r="B41" s="93">
        <v>6</v>
      </c>
      <c r="C41" s="93" t="s">
        <v>226</v>
      </c>
      <c r="D41" s="93">
        <v>4</v>
      </c>
      <c r="E41" s="93" t="s">
        <v>628</v>
      </c>
      <c r="F41" s="93">
        <v>2</v>
      </c>
      <c r="G41" s="93"/>
      <c r="H41" s="93"/>
      <c r="I41" s="93" t="s">
        <v>639</v>
      </c>
      <c r="J41" s="93">
        <v>2</v>
      </c>
      <c r="K41" s="93"/>
      <c r="L41" s="93"/>
      <c r="M41" s="93" t="s">
        <v>650</v>
      </c>
      <c r="N41" s="93">
        <v>2</v>
      </c>
    </row>
    <row r="42" spans="1:14" ht="15">
      <c r="A42" s="93" t="s">
        <v>611</v>
      </c>
      <c r="B42" s="93">
        <v>5</v>
      </c>
      <c r="C42" s="93" t="s">
        <v>618</v>
      </c>
      <c r="D42" s="93">
        <v>4</v>
      </c>
      <c r="E42" s="93" t="s">
        <v>609</v>
      </c>
      <c r="F42" s="93">
        <v>2</v>
      </c>
      <c r="G42" s="93"/>
      <c r="H42" s="93"/>
      <c r="I42" s="93" t="s">
        <v>640</v>
      </c>
      <c r="J42" s="93">
        <v>2</v>
      </c>
      <c r="K42" s="93"/>
      <c r="L42" s="93"/>
      <c r="M42" s="93" t="s">
        <v>651</v>
      </c>
      <c r="N42" s="93">
        <v>2</v>
      </c>
    </row>
    <row r="43" spans="1:14" ht="15">
      <c r="A43" s="93" t="s">
        <v>612</v>
      </c>
      <c r="B43" s="93">
        <v>4</v>
      </c>
      <c r="C43" s="93" t="s">
        <v>619</v>
      </c>
      <c r="D43" s="93">
        <v>4</v>
      </c>
      <c r="E43" s="93" t="s">
        <v>629</v>
      </c>
      <c r="F43" s="93">
        <v>2</v>
      </c>
      <c r="G43" s="93"/>
      <c r="H43" s="93"/>
      <c r="I43" s="93" t="s">
        <v>641</v>
      </c>
      <c r="J43" s="93">
        <v>2</v>
      </c>
      <c r="K43" s="93"/>
      <c r="L43" s="93"/>
      <c r="M43" s="93" t="s">
        <v>652</v>
      </c>
      <c r="N43" s="93">
        <v>2</v>
      </c>
    </row>
    <row r="44" spans="1:14" ht="15">
      <c r="A44" s="93" t="s">
        <v>613</v>
      </c>
      <c r="B44" s="93">
        <v>4</v>
      </c>
      <c r="C44" s="93" t="s">
        <v>620</v>
      </c>
      <c r="D44" s="93">
        <v>4</v>
      </c>
      <c r="E44" s="93" t="s">
        <v>630</v>
      </c>
      <c r="F44" s="93">
        <v>2</v>
      </c>
      <c r="G44" s="93"/>
      <c r="H44" s="93"/>
      <c r="I44" s="93" t="s">
        <v>642</v>
      </c>
      <c r="J44" s="93">
        <v>2</v>
      </c>
      <c r="K44" s="93"/>
      <c r="L44" s="93"/>
      <c r="M44" s="93" t="s">
        <v>653</v>
      </c>
      <c r="N44" s="93">
        <v>2</v>
      </c>
    </row>
    <row r="47" spans="1:14" ht="15" customHeight="1">
      <c r="A47" s="13" t="s">
        <v>660</v>
      </c>
      <c r="B47" s="13" t="s">
        <v>550</v>
      </c>
      <c r="C47" s="13" t="s">
        <v>671</v>
      </c>
      <c r="D47" s="13" t="s">
        <v>553</v>
      </c>
      <c r="E47" s="13" t="s">
        <v>677</v>
      </c>
      <c r="F47" s="13" t="s">
        <v>555</v>
      </c>
      <c r="G47" s="13" t="s">
        <v>688</v>
      </c>
      <c r="H47" s="13" t="s">
        <v>557</v>
      </c>
      <c r="I47" s="13" t="s">
        <v>689</v>
      </c>
      <c r="J47" s="13" t="s">
        <v>559</v>
      </c>
      <c r="K47" s="85" t="s">
        <v>694</v>
      </c>
      <c r="L47" s="85" t="s">
        <v>561</v>
      </c>
      <c r="M47" s="13" t="s">
        <v>695</v>
      </c>
      <c r="N47" s="13" t="s">
        <v>562</v>
      </c>
    </row>
    <row r="48" spans="1:14" ht="15">
      <c r="A48" s="93" t="s">
        <v>661</v>
      </c>
      <c r="B48" s="93">
        <v>4</v>
      </c>
      <c r="C48" s="93" t="s">
        <v>662</v>
      </c>
      <c r="D48" s="93">
        <v>4</v>
      </c>
      <c r="E48" s="93" t="s">
        <v>678</v>
      </c>
      <c r="F48" s="93">
        <v>2</v>
      </c>
      <c r="G48" s="93" t="s">
        <v>669</v>
      </c>
      <c r="H48" s="93">
        <v>2</v>
      </c>
      <c r="I48" s="93" t="s">
        <v>666</v>
      </c>
      <c r="J48" s="93">
        <v>3</v>
      </c>
      <c r="K48" s="93"/>
      <c r="L48" s="93"/>
      <c r="M48" s="93" t="s">
        <v>696</v>
      </c>
      <c r="N48" s="93">
        <v>2</v>
      </c>
    </row>
    <row r="49" spans="1:14" ht="15">
      <c r="A49" s="93" t="s">
        <v>662</v>
      </c>
      <c r="B49" s="93">
        <v>4</v>
      </c>
      <c r="C49" s="93" t="s">
        <v>663</v>
      </c>
      <c r="D49" s="93">
        <v>4</v>
      </c>
      <c r="E49" s="93" t="s">
        <v>679</v>
      </c>
      <c r="F49" s="93">
        <v>2</v>
      </c>
      <c r="G49" s="93" t="s">
        <v>661</v>
      </c>
      <c r="H49" s="93">
        <v>2</v>
      </c>
      <c r="I49" s="93" t="s">
        <v>667</v>
      </c>
      <c r="J49" s="93">
        <v>3</v>
      </c>
      <c r="K49" s="93"/>
      <c r="L49" s="93"/>
      <c r="M49" s="93" t="s">
        <v>697</v>
      </c>
      <c r="N49" s="93">
        <v>2</v>
      </c>
    </row>
    <row r="50" spans="1:14" ht="15">
      <c r="A50" s="93" t="s">
        <v>663</v>
      </c>
      <c r="B50" s="93">
        <v>4</v>
      </c>
      <c r="C50" s="93" t="s">
        <v>664</v>
      </c>
      <c r="D50" s="93">
        <v>4</v>
      </c>
      <c r="E50" s="93" t="s">
        <v>680</v>
      </c>
      <c r="F50" s="93">
        <v>2</v>
      </c>
      <c r="G50" s="93"/>
      <c r="H50" s="93"/>
      <c r="I50" s="93" t="s">
        <v>668</v>
      </c>
      <c r="J50" s="93">
        <v>3</v>
      </c>
      <c r="K50" s="93"/>
      <c r="L50" s="93"/>
      <c r="M50" s="93" t="s">
        <v>698</v>
      </c>
      <c r="N50" s="93">
        <v>2</v>
      </c>
    </row>
    <row r="51" spans="1:14" ht="15">
      <c r="A51" s="93" t="s">
        <v>664</v>
      </c>
      <c r="B51" s="93">
        <v>4</v>
      </c>
      <c r="C51" s="93" t="s">
        <v>665</v>
      </c>
      <c r="D51" s="93">
        <v>4</v>
      </c>
      <c r="E51" s="93" t="s">
        <v>681</v>
      </c>
      <c r="F51" s="93">
        <v>2</v>
      </c>
      <c r="G51" s="93"/>
      <c r="H51" s="93"/>
      <c r="I51" s="93" t="s">
        <v>690</v>
      </c>
      <c r="J51" s="93">
        <v>2</v>
      </c>
      <c r="K51" s="93"/>
      <c r="L51" s="93"/>
      <c r="M51" s="93" t="s">
        <v>699</v>
      </c>
      <c r="N51" s="93">
        <v>2</v>
      </c>
    </row>
    <row r="52" spans="1:14" ht="15">
      <c r="A52" s="93" t="s">
        <v>665</v>
      </c>
      <c r="B52" s="93">
        <v>4</v>
      </c>
      <c r="C52" s="93" t="s">
        <v>670</v>
      </c>
      <c r="D52" s="93">
        <v>3</v>
      </c>
      <c r="E52" s="93" t="s">
        <v>682</v>
      </c>
      <c r="F52" s="93">
        <v>2</v>
      </c>
      <c r="G52" s="93"/>
      <c r="H52" s="93"/>
      <c r="I52" s="93" t="s">
        <v>691</v>
      </c>
      <c r="J52" s="93">
        <v>2</v>
      </c>
      <c r="K52" s="93"/>
      <c r="L52" s="93"/>
      <c r="M52" s="93" t="s">
        <v>700</v>
      </c>
      <c r="N52" s="93">
        <v>2</v>
      </c>
    </row>
    <row r="53" spans="1:14" ht="15">
      <c r="A53" s="93" t="s">
        <v>666</v>
      </c>
      <c r="B53" s="93">
        <v>3</v>
      </c>
      <c r="C53" s="93" t="s">
        <v>672</v>
      </c>
      <c r="D53" s="93">
        <v>3</v>
      </c>
      <c r="E53" s="93" t="s">
        <v>683</v>
      </c>
      <c r="F53" s="93">
        <v>2</v>
      </c>
      <c r="G53" s="93"/>
      <c r="H53" s="93"/>
      <c r="I53" s="93" t="s">
        <v>692</v>
      </c>
      <c r="J53" s="93">
        <v>2</v>
      </c>
      <c r="K53" s="93"/>
      <c r="L53" s="93"/>
      <c r="M53" s="93" t="s">
        <v>701</v>
      </c>
      <c r="N53" s="93">
        <v>2</v>
      </c>
    </row>
    <row r="54" spans="1:14" ht="15">
      <c r="A54" s="93" t="s">
        <v>667</v>
      </c>
      <c r="B54" s="93">
        <v>3</v>
      </c>
      <c r="C54" s="93" t="s">
        <v>673</v>
      </c>
      <c r="D54" s="93">
        <v>3</v>
      </c>
      <c r="E54" s="93" t="s">
        <v>684</v>
      </c>
      <c r="F54" s="93">
        <v>2</v>
      </c>
      <c r="G54" s="93"/>
      <c r="H54" s="93"/>
      <c r="I54" s="93" t="s">
        <v>693</v>
      </c>
      <c r="J54" s="93">
        <v>2</v>
      </c>
      <c r="K54" s="93"/>
      <c r="L54" s="93"/>
      <c r="M54" s="93" t="s">
        <v>702</v>
      </c>
      <c r="N54" s="93">
        <v>2</v>
      </c>
    </row>
    <row r="55" spans="1:14" ht="15">
      <c r="A55" s="93" t="s">
        <v>668</v>
      </c>
      <c r="B55" s="93">
        <v>3</v>
      </c>
      <c r="C55" s="93" t="s">
        <v>674</v>
      </c>
      <c r="D55" s="93">
        <v>3</v>
      </c>
      <c r="E55" s="93" t="s">
        <v>685</v>
      </c>
      <c r="F55" s="93">
        <v>2</v>
      </c>
      <c r="G55" s="93"/>
      <c r="H55" s="93"/>
      <c r="I55" s="93"/>
      <c r="J55" s="93"/>
      <c r="K55" s="93"/>
      <c r="L55" s="93"/>
      <c r="M55" s="93" t="s">
        <v>703</v>
      </c>
      <c r="N55" s="93">
        <v>2</v>
      </c>
    </row>
    <row r="56" spans="1:14" ht="15">
      <c r="A56" s="93" t="s">
        <v>669</v>
      </c>
      <c r="B56" s="93">
        <v>3</v>
      </c>
      <c r="C56" s="93" t="s">
        <v>675</v>
      </c>
      <c r="D56" s="93">
        <v>3</v>
      </c>
      <c r="E56" s="93" t="s">
        <v>686</v>
      </c>
      <c r="F56" s="93">
        <v>2</v>
      </c>
      <c r="G56" s="93"/>
      <c r="H56" s="93"/>
      <c r="I56" s="93"/>
      <c r="J56" s="93"/>
      <c r="K56" s="93"/>
      <c r="L56" s="93"/>
      <c r="M56" s="93" t="s">
        <v>704</v>
      </c>
      <c r="N56" s="93">
        <v>2</v>
      </c>
    </row>
    <row r="57" spans="1:14" ht="15">
      <c r="A57" s="93" t="s">
        <v>670</v>
      </c>
      <c r="B57" s="93">
        <v>3</v>
      </c>
      <c r="C57" s="93" t="s">
        <v>676</v>
      </c>
      <c r="D57" s="93">
        <v>3</v>
      </c>
      <c r="E57" s="93" t="s">
        <v>687</v>
      </c>
      <c r="F57" s="93">
        <v>2</v>
      </c>
      <c r="G57" s="93"/>
      <c r="H57" s="93"/>
      <c r="I57" s="93"/>
      <c r="J57" s="93"/>
      <c r="K57" s="93"/>
      <c r="L57" s="93"/>
      <c r="M57" s="93" t="s">
        <v>705</v>
      </c>
      <c r="N57" s="93">
        <v>2</v>
      </c>
    </row>
    <row r="60" spans="1:14" ht="15" customHeight="1">
      <c r="A60" s="85" t="s">
        <v>712</v>
      </c>
      <c r="B60" s="85" t="s">
        <v>550</v>
      </c>
      <c r="C60" s="85" t="s">
        <v>714</v>
      </c>
      <c r="D60" s="85" t="s">
        <v>553</v>
      </c>
      <c r="E60" s="85" t="s">
        <v>715</v>
      </c>
      <c r="F60" s="85" t="s">
        <v>555</v>
      </c>
      <c r="G60" s="85" t="s">
        <v>718</v>
      </c>
      <c r="H60" s="85" t="s">
        <v>557</v>
      </c>
      <c r="I60" s="85" t="s">
        <v>720</v>
      </c>
      <c r="J60" s="85" t="s">
        <v>559</v>
      </c>
      <c r="K60" s="85" t="s">
        <v>722</v>
      </c>
      <c r="L60" s="85" t="s">
        <v>561</v>
      </c>
      <c r="M60" s="85" t="s">
        <v>724</v>
      </c>
      <c r="N60" s="85" t="s">
        <v>562</v>
      </c>
    </row>
    <row r="61" spans="1:14" ht="15">
      <c r="A61" s="85"/>
      <c r="B61" s="85"/>
      <c r="C61" s="85"/>
      <c r="D61" s="85"/>
      <c r="E61" s="85"/>
      <c r="F61" s="85"/>
      <c r="G61" s="85"/>
      <c r="H61" s="85"/>
      <c r="I61" s="85"/>
      <c r="J61" s="85"/>
      <c r="K61" s="85"/>
      <c r="L61" s="85"/>
      <c r="M61" s="85"/>
      <c r="N61" s="85"/>
    </row>
    <row r="63" spans="1:14" ht="15" customHeight="1">
      <c r="A63" s="13" t="s">
        <v>713</v>
      </c>
      <c r="B63" s="13" t="s">
        <v>550</v>
      </c>
      <c r="C63" s="13" t="s">
        <v>716</v>
      </c>
      <c r="D63" s="13" t="s">
        <v>553</v>
      </c>
      <c r="E63" s="13" t="s">
        <v>717</v>
      </c>
      <c r="F63" s="13" t="s">
        <v>555</v>
      </c>
      <c r="G63" s="85" t="s">
        <v>719</v>
      </c>
      <c r="H63" s="85" t="s">
        <v>557</v>
      </c>
      <c r="I63" s="13" t="s">
        <v>721</v>
      </c>
      <c r="J63" s="13" t="s">
        <v>559</v>
      </c>
      <c r="K63" s="13" t="s">
        <v>723</v>
      </c>
      <c r="L63" s="13" t="s">
        <v>561</v>
      </c>
      <c r="M63" s="13" t="s">
        <v>725</v>
      </c>
      <c r="N63" s="13" t="s">
        <v>562</v>
      </c>
    </row>
    <row r="64" spans="1:14" ht="15">
      <c r="A64" s="85" t="s">
        <v>226</v>
      </c>
      <c r="B64" s="85">
        <v>4</v>
      </c>
      <c r="C64" s="85" t="s">
        <v>226</v>
      </c>
      <c r="D64" s="85">
        <v>4</v>
      </c>
      <c r="E64" s="85" t="s">
        <v>227</v>
      </c>
      <c r="F64" s="85">
        <v>2</v>
      </c>
      <c r="G64" s="85"/>
      <c r="H64" s="85"/>
      <c r="I64" s="85" t="s">
        <v>229</v>
      </c>
      <c r="J64" s="85">
        <v>1</v>
      </c>
      <c r="K64" s="85" t="s">
        <v>228</v>
      </c>
      <c r="L64" s="85">
        <v>1</v>
      </c>
      <c r="M64" s="85" t="s">
        <v>215</v>
      </c>
      <c r="N64" s="85">
        <v>2</v>
      </c>
    </row>
    <row r="65" spans="1:14" ht="15">
      <c r="A65" s="85" t="s">
        <v>227</v>
      </c>
      <c r="B65" s="85">
        <v>2</v>
      </c>
      <c r="C65" s="85" t="s">
        <v>219</v>
      </c>
      <c r="D65" s="85">
        <v>1</v>
      </c>
      <c r="E65" s="85"/>
      <c r="F65" s="85"/>
      <c r="G65" s="85"/>
      <c r="H65" s="85"/>
      <c r="I65" s="85"/>
      <c r="J65" s="85"/>
      <c r="K65" s="85"/>
      <c r="L65" s="85"/>
      <c r="M65" s="85"/>
      <c r="N65" s="85"/>
    </row>
    <row r="66" spans="1:14" ht="15">
      <c r="A66" s="85" t="s">
        <v>215</v>
      </c>
      <c r="B66" s="85">
        <v>2</v>
      </c>
      <c r="C66" s="85"/>
      <c r="D66" s="85"/>
      <c r="E66" s="85"/>
      <c r="F66" s="85"/>
      <c r="G66" s="85"/>
      <c r="H66" s="85"/>
      <c r="I66" s="85"/>
      <c r="J66" s="85"/>
      <c r="K66" s="85"/>
      <c r="L66" s="85"/>
      <c r="M66" s="85"/>
      <c r="N66" s="85"/>
    </row>
    <row r="67" spans="1:14" ht="15">
      <c r="A67" s="85" t="s">
        <v>229</v>
      </c>
      <c r="B67" s="85">
        <v>1</v>
      </c>
      <c r="C67" s="85"/>
      <c r="D67" s="85"/>
      <c r="E67" s="85"/>
      <c r="F67" s="85"/>
      <c r="G67" s="85"/>
      <c r="H67" s="85"/>
      <c r="I67" s="85"/>
      <c r="J67" s="85"/>
      <c r="K67" s="85"/>
      <c r="L67" s="85"/>
      <c r="M67" s="85"/>
      <c r="N67" s="85"/>
    </row>
    <row r="68" spans="1:14" ht="15">
      <c r="A68" s="85" t="s">
        <v>219</v>
      </c>
      <c r="B68" s="85">
        <v>1</v>
      </c>
      <c r="C68" s="85"/>
      <c r="D68" s="85"/>
      <c r="E68" s="85"/>
      <c r="F68" s="85"/>
      <c r="G68" s="85"/>
      <c r="H68" s="85"/>
      <c r="I68" s="85"/>
      <c r="J68" s="85"/>
      <c r="K68" s="85"/>
      <c r="L68" s="85"/>
      <c r="M68" s="85"/>
      <c r="N68" s="85"/>
    </row>
    <row r="69" spans="1:14" ht="15">
      <c r="A69" s="85" t="s">
        <v>228</v>
      </c>
      <c r="B69" s="85">
        <v>1</v>
      </c>
      <c r="C69" s="85"/>
      <c r="D69" s="85"/>
      <c r="E69" s="85"/>
      <c r="F69" s="85"/>
      <c r="G69" s="85"/>
      <c r="H69" s="85"/>
      <c r="I69" s="85"/>
      <c r="J69" s="85"/>
      <c r="K69" s="85"/>
      <c r="L69" s="85"/>
      <c r="M69" s="85"/>
      <c r="N69" s="85"/>
    </row>
    <row r="72" spans="1:14" ht="15" customHeight="1">
      <c r="A72" s="13" t="s">
        <v>729</v>
      </c>
      <c r="B72" s="13" t="s">
        <v>550</v>
      </c>
      <c r="C72" s="13" t="s">
        <v>730</v>
      </c>
      <c r="D72" s="13" t="s">
        <v>553</v>
      </c>
      <c r="E72" s="13" t="s">
        <v>731</v>
      </c>
      <c r="F72" s="13" t="s">
        <v>555</v>
      </c>
      <c r="G72" s="13" t="s">
        <v>732</v>
      </c>
      <c r="H72" s="13" t="s">
        <v>557</v>
      </c>
      <c r="I72" s="13" t="s">
        <v>733</v>
      </c>
      <c r="J72" s="13" t="s">
        <v>559</v>
      </c>
      <c r="K72" s="13" t="s">
        <v>734</v>
      </c>
      <c r="L72" s="13" t="s">
        <v>561</v>
      </c>
      <c r="M72" s="13" t="s">
        <v>735</v>
      </c>
      <c r="N72" s="13" t="s">
        <v>562</v>
      </c>
    </row>
    <row r="73" spans="1:14" ht="15">
      <c r="A73" s="127" t="s">
        <v>218</v>
      </c>
      <c r="B73" s="85">
        <v>272794</v>
      </c>
      <c r="C73" s="127" t="s">
        <v>219</v>
      </c>
      <c r="D73" s="85">
        <v>18791</v>
      </c>
      <c r="E73" s="127" t="s">
        <v>218</v>
      </c>
      <c r="F73" s="85">
        <v>272794</v>
      </c>
      <c r="G73" s="127" t="s">
        <v>221</v>
      </c>
      <c r="H73" s="85">
        <v>2409</v>
      </c>
      <c r="I73" s="127" t="s">
        <v>225</v>
      </c>
      <c r="J73" s="85">
        <v>7825</v>
      </c>
      <c r="K73" s="127" t="s">
        <v>228</v>
      </c>
      <c r="L73" s="85">
        <v>26706</v>
      </c>
      <c r="M73" s="127" t="s">
        <v>214</v>
      </c>
      <c r="N73" s="85">
        <v>3894</v>
      </c>
    </row>
    <row r="74" spans="1:14" ht="15">
      <c r="A74" s="127" t="s">
        <v>228</v>
      </c>
      <c r="B74" s="85">
        <v>26706</v>
      </c>
      <c r="C74" s="127" t="s">
        <v>216</v>
      </c>
      <c r="D74" s="85">
        <v>3925</v>
      </c>
      <c r="E74" s="127" t="s">
        <v>217</v>
      </c>
      <c r="F74" s="85">
        <v>5674</v>
      </c>
      <c r="G74" s="127" t="s">
        <v>220</v>
      </c>
      <c r="H74" s="85">
        <v>1830</v>
      </c>
      <c r="I74" s="127" t="s">
        <v>229</v>
      </c>
      <c r="J74" s="85">
        <v>1368</v>
      </c>
      <c r="K74" s="127" t="s">
        <v>223</v>
      </c>
      <c r="L74" s="85">
        <v>2765</v>
      </c>
      <c r="M74" s="127" t="s">
        <v>215</v>
      </c>
      <c r="N74" s="85">
        <v>201</v>
      </c>
    </row>
    <row r="75" spans="1:14" ht="15">
      <c r="A75" s="127" t="s">
        <v>219</v>
      </c>
      <c r="B75" s="85">
        <v>18791</v>
      </c>
      <c r="C75" s="127" t="s">
        <v>224</v>
      </c>
      <c r="D75" s="85">
        <v>2344</v>
      </c>
      <c r="E75" s="127" t="s">
        <v>227</v>
      </c>
      <c r="F75" s="85">
        <v>293</v>
      </c>
      <c r="G75" s="127" t="s">
        <v>222</v>
      </c>
      <c r="H75" s="85">
        <v>342</v>
      </c>
      <c r="I75" s="127"/>
      <c r="J75" s="85"/>
      <c r="K75" s="127"/>
      <c r="L75" s="85"/>
      <c r="M75" s="127"/>
      <c r="N75" s="85"/>
    </row>
    <row r="76" spans="1:14" ht="15">
      <c r="A76" s="127" t="s">
        <v>225</v>
      </c>
      <c r="B76" s="85">
        <v>7825</v>
      </c>
      <c r="C76" s="127" t="s">
        <v>226</v>
      </c>
      <c r="D76" s="85">
        <v>1385</v>
      </c>
      <c r="E76" s="127"/>
      <c r="F76" s="85"/>
      <c r="G76" s="127"/>
      <c r="H76" s="85"/>
      <c r="I76" s="127"/>
      <c r="J76" s="85"/>
      <c r="K76" s="127"/>
      <c r="L76" s="85"/>
      <c r="M76" s="127"/>
      <c r="N76" s="85"/>
    </row>
    <row r="77" spans="1:14" ht="15">
      <c r="A77" s="127" t="s">
        <v>217</v>
      </c>
      <c r="B77" s="85">
        <v>5674</v>
      </c>
      <c r="C77" s="127"/>
      <c r="D77" s="85"/>
      <c r="E77" s="127"/>
      <c r="F77" s="85"/>
      <c r="G77" s="127"/>
      <c r="H77" s="85"/>
      <c r="I77" s="127"/>
      <c r="J77" s="85"/>
      <c r="K77" s="127"/>
      <c r="L77" s="85"/>
      <c r="M77" s="127"/>
      <c r="N77" s="85"/>
    </row>
    <row r="78" spans="1:14" ht="15">
      <c r="A78" s="127" t="s">
        <v>216</v>
      </c>
      <c r="B78" s="85">
        <v>3925</v>
      </c>
      <c r="C78" s="127"/>
      <c r="D78" s="85"/>
      <c r="E78" s="127"/>
      <c r="F78" s="85"/>
      <c r="G78" s="127"/>
      <c r="H78" s="85"/>
      <c r="I78" s="127"/>
      <c r="J78" s="85"/>
      <c r="K78" s="127"/>
      <c r="L78" s="85"/>
      <c r="M78" s="127"/>
      <c r="N78" s="85"/>
    </row>
    <row r="79" spans="1:14" ht="15">
      <c r="A79" s="127" t="s">
        <v>214</v>
      </c>
      <c r="B79" s="85">
        <v>3894</v>
      </c>
      <c r="C79" s="127"/>
      <c r="D79" s="85"/>
      <c r="E79" s="127"/>
      <c r="F79" s="85"/>
      <c r="G79" s="127"/>
      <c r="H79" s="85"/>
      <c r="I79" s="127"/>
      <c r="J79" s="85"/>
      <c r="K79" s="127"/>
      <c r="L79" s="85"/>
      <c r="M79" s="127"/>
      <c r="N79" s="85"/>
    </row>
    <row r="80" spans="1:14" ht="15">
      <c r="A80" s="127" t="s">
        <v>223</v>
      </c>
      <c r="B80" s="85">
        <v>2765</v>
      </c>
      <c r="C80" s="127"/>
      <c r="D80" s="85"/>
      <c r="E80" s="127"/>
      <c r="F80" s="85"/>
      <c r="G80" s="127"/>
      <c r="H80" s="85"/>
      <c r="I80" s="127"/>
      <c r="J80" s="85"/>
      <c r="K80" s="127"/>
      <c r="L80" s="85"/>
      <c r="M80" s="127"/>
      <c r="N80" s="85"/>
    </row>
    <row r="81" spans="1:14" ht="15">
      <c r="A81" s="127" t="s">
        <v>221</v>
      </c>
      <c r="B81" s="85">
        <v>2409</v>
      </c>
      <c r="C81" s="127"/>
      <c r="D81" s="85"/>
      <c r="E81" s="127"/>
      <c r="F81" s="85"/>
      <c r="G81" s="127"/>
      <c r="H81" s="85"/>
      <c r="I81" s="127"/>
      <c r="J81" s="85"/>
      <c r="K81" s="127"/>
      <c r="L81" s="85"/>
      <c r="M81" s="127"/>
      <c r="N81" s="85"/>
    </row>
    <row r="82" spans="1:14" ht="15">
      <c r="A82" s="127" t="s">
        <v>224</v>
      </c>
      <c r="B82" s="85">
        <v>2344</v>
      </c>
      <c r="C82" s="127"/>
      <c r="D82" s="85"/>
      <c r="E82" s="127"/>
      <c r="F82" s="85"/>
      <c r="G82" s="127"/>
      <c r="H82" s="85"/>
      <c r="I82" s="127"/>
      <c r="J82" s="85"/>
      <c r="K82" s="127"/>
      <c r="L82" s="85"/>
      <c r="M82" s="127"/>
      <c r="N82" s="85"/>
    </row>
  </sheetData>
  <hyperlinks>
    <hyperlink ref="A2" r:id="rId1" display="https://www.meetup.com/de-DE/Data-Insights-Meetup-Bern/events/263864564/"/>
    <hyperlink ref="A3" r:id="rId2" display="https://tdwi.org/research/2019/07/ta-all-insight-accelerator-cloudera-leveraging-the-cloud-for-data-warehouse-modernization.aspx?tc=page0&amp;utm_source=Twitter&amp;utm_medium=post&amp;utm_campaign=Checklist2019&amp;utm_term=Cloudera&amp;utm_content=DWCloud"/>
    <hyperlink ref="A4" r:id="rId3" display="https://www.meetup.com/de-DE/Data-Insights-Meetup-Zurich/events/263864338/"/>
    <hyperlink ref="A5" r:id="rId4" display="https://tdwi.org/events/conferences/san-diego/home.aspx?utm_source=social&amp;utm_medium=Twitter&amp;utm_campaign=TDWI"/>
    <hyperlink ref="A6" r:id="rId5" display="https://tdwi.org/events/conferences/san-diego/sessions/monday/arch-all-diq-all-data-catalogs-finally-a-mechanism-to-tame-analytics-chaos.aspx?utm_content=99037927&amp;utm_medium=social&amp;utm_source=twitter&amp;hss_channel=tw-119718228"/>
    <hyperlink ref="A7" r:id="rId6" display="https://www.linkedin.com/slink?code=esazfaQ"/>
    <hyperlink ref="A8" r:id="rId7" display="https://tdwi.org/webcasts/2019/08/arch-all-data-pipeline-orchestration-in-a-hybrid-environment.aspx?tc=page0"/>
    <hyperlink ref="A9" r:id="rId8" display="https://tdwi.org/research/2019/07/ta-all-insight-accelerator-cloudera-leveraging-the-cloud-for-data-warehouse-modernization.aspx?tc=page0"/>
    <hyperlink ref="A10" r:id="rId9" display="https://tdwi.org/pages/membership/membership-sample-research.aspx?utm_source=Twitter&amp;utm_medium=post&amp;utm_campaign=MembershipSampleResearch&amp;utm_content=DWDev"/>
    <hyperlink ref="A11" r:id="rId10" display="https://www.tdwi.eu/veranstaltungen/roundtables/registrierung.html?tx_dmroundtables_roundtablessignup[roundtable]=369&amp;tx_dmroundtables_roundtablessignup[action]=newSignup&amp;tx_dmroundtables_roundtablessignup[controller]=Roundtable&amp;cHash=b060591adaad8b766974ee13292365a5"/>
    <hyperlink ref="C2" r:id="rId11" display="https://tdwi.org/research/2019/07/ta-all-insight-accelerator-cloudera-leveraging-the-cloud-for-data-warehouse-modernization.aspx?tc=page0&amp;utm_source=Twitter&amp;utm_medium=post&amp;utm_campaign=Checklist2019&amp;utm_term=Cloudera&amp;utm_content=DWCloud"/>
    <hyperlink ref="C3" r:id="rId12" display="https://tdwi.org/events/conferences/san-diego/home.aspx?utm_source=social&amp;utm_medium=Twitter&amp;utm_campaign=TDWI"/>
    <hyperlink ref="C4" r:id="rId13" display="https://tdwi.org/pages/membership/membership-sample-research.aspx?utm_source=Twitter&amp;utm_medium=post&amp;utm_campaign=MembershipSampleResearch&amp;utm_content=DWDev"/>
    <hyperlink ref="C5" r:id="rId14" display="https://tdwi.org/research/2019/07/ta-all-insight-accelerator-cloudera-leveraging-the-cloud-for-data-warehouse-modernization.aspx?tc=page0"/>
    <hyperlink ref="C6" r:id="rId15" display="https://tdwi.org/webcasts/2019/08/arch-all-data-pipeline-orchestration-in-a-hybrid-environment.aspx?tc=page0"/>
    <hyperlink ref="G2" r:id="rId16" display="https://www.linkedin.com/slink?code=esazfaQ"/>
    <hyperlink ref="I2" r:id="rId17" display="https://www.meetup.com/de-DE/Data-Insights-Meetup-Bern/events/263864564/"/>
    <hyperlink ref="I3" r:id="rId18" display="https://www.meetup.com/de-DE/Data-Insights-Meetup-Zurich/events/263864338/"/>
    <hyperlink ref="K2" r:id="rId19" display="https://tdwi.org/events/conferences/san-diego/sessions/monday/arch-all-diq-all-data-catalogs-finally-a-mechanism-to-tame-analytics-chaos.aspx?utm_content=99037927&amp;utm_medium=social&amp;utm_source=twitter&amp;hss_channel=tw-119718228"/>
    <hyperlink ref="M2" r:id="rId20" display="https://www.tdwi.eu/veranstaltungen/roundtables/registrierung.html?tx_dmroundtables_roundtablessignup[roundtable]=369&amp;tx_dmroundtables_roundtablessignup[action]=newSignup&amp;tx_dmroundtables_roundtablessignup[controller]=Roundtable&amp;cHash=b060591adaad8b766974ee13292365a5"/>
  </hyperlinks>
  <printOptions/>
  <pageMargins left="0.7" right="0.7" top="0.75" bottom="0.75" header="0.3" footer="0.3"/>
  <pageSetup orientation="portrait" paperSize="9"/>
  <tableParts>
    <tablePart r:id="rId26"/>
    <tablePart r:id="rId27"/>
    <tablePart r:id="rId24"/>
    <tablePart r:id="rId22"/>
    <tablePart r:id="rId28"/>
    <tablePart r:id="rId21"/>
    <tablePart r:id="rId23"/>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779</v>
      </c>
      <c r="B1" s="13" t="s">
        <v>815</v>
      </c>
      <c r="C1" s="13" t="s">
        <v>816</v>
      </c>
      <c r="D1" s="13" t="s">
        <v>144</v>
      </c>
      <c r="E1" s="13" t="s">
        <v>818</v>
      </c>
      <c r="F1" s="13" t="s">
        <v>819</v>
      </c>
      <c r="G1" s="13" t="s">
        <v>820</v>
      </c>
    </row>
    <row r="2" spans="1:7" ht="15">
      <c r="A2" s="85" t="s">
        <v>604</v>
      </c>
      <c r="B2" s="85">
        <v>22</v>
      </c>
      <c r="C2" s="132">
        <v>0.04670912951167728</v>
      </c>
      <c r="D2" s="85" t="s">
        <v>817</v>
      </c>
      <c r="E2" s="85"/>
      <c r="F2" s="85"/>
      <c r="G2" s="85"/>
    </row>
    <row r="3" spans="1:7" ht="15">
      <c r="A3" s="85" t="s">
        <v>605</v>
      </c>
      <c r="B3" s="85">
        <v>14</v>
      </c>
      <c r="C3" s="132">
        <v>0.029723991507430995</v>
      </c>
      <c r="D3" s="85" t="s">
        <v>817</v>
      </c>
      <c r="E3" s="85"/>
      <c r="F3" s="85"/>
      <c r="G3" s="85"/>
    </row>
    <row r="4" spans="1:7" ht="15">
      <c r="A4" s="85" t="s">
        <v>606</v>
      </c>
      <c r="B4" s="85">
        <v>0</v>
      </c>
      <c r="C4" s="132">
        <v>0</v>
      </c>
      <c r="D4" s="85" t="s">
        <v>817</v>
      </c>
      <c r="E4" s="85"/>
      <c r="F4" s="85"/>
      <c r="G4" s="85"/>
    </row>
    <row r="5" spans="1:7" ht="15">
      <c r="A5" s="85" t="s">
        <v>607</v>
      </c>
      <c r="B5" s="85">
        <v>435</v>
      </c>
      <c r="C5" s="132">
        <v>0.9235668789808917</v>
      </c>
      <c r="D5" s="85" t="s">
        <v>817</v>
      </c>
      <c r="E5" s="85"/>
      <c r="F5" s="85"/>
      <c r="G5" s="85"/>
    </row>
    <row r="6" spans="1:7" ht="15">
      <c r="A6" s="85" t="s">
        <v>608</v>
      </c>
      <c r="B6" s="85">
        <v>471</v>
      </c>
      <c r="C6" s="132">
        <v>1</v>
      </c>
      <c r="D6" s="85" t="s">
        <v>817</v>
      </c>
      <c r="E6" s="85"/>
      <c r="F6" s="85"/>
      <c r="G6" s="85"/>
    </row>
    <row r="7" spans="1:7" ht="15">
      <c r="A7" s="93" t="s">
        <v>609</v>
      </c>
      <c r="B7" s="93">
        <v>18</v>
      </c>
      <c r="C7" s="133">
        <v>0</v>
      </c>
      <c r="D7" s="93" t="s">
        <v>817</v>
      </c>
      <c r="E7" s="93" t="b">
        <v>0</v>
      </c>
      <c r="F7" s="93" t="b">
        <v>0</v>
      </c>
      <c r="G7" s="93" t="b">
        <v>0</v>
      </c>
    </row>
    <row r="8" spans="1:7" ht="15">
      <c r="A8" s="93" t="s">
        <v>610</v>
      </c>
      <c r="B8" s="93">
        <v>6</v>
      </c>
      <c r="C8" s="133">
        <v>0.01361197522536986</v>
      </c>
      <c r="D8" s="93" t="s">
        <v>817</v>
      </c>
      <c r="E8" s="93" t="b">
        <v>0</v>
      </c>
      <c r="F8" s="93" t="b">
        <v>0</v>
      </c>
      <c r="G8" s="93" t="b">
        <v>0</v>
      </c>
    </row>
    <row r="9" spans="1:7" ht="15">
      <c r="A9" s="93" t="s">
        <v>611</v>
      </c>
      <c r="B9" s="93">
        <v>5</v>
      </c>
      <c r="C9" s="133">
        <v>0.008109365900397774</v>
      </c>
      <c r="D9" s="93" t="s">
        <v>817</v>
      </c>
      <c r="E9" s="93" t="b">
        <v>0</v>
      </c>
      <c r="F9" s="93" t="b">
        <v>0</v>
      </c>
      <c r="G9" s="93" t="b">
        <v>0</v>
      </c>
    </row>
    <row r="10" spans="1:7" ht="15">
      <c r="A10" s="93" t="s">
        <v>612</v>
      </c>
      <c r="B10" s="93">
        <v>4</v>
      </c>
      <c r="C10" s="133">
        <v>0.007617638644610423</v>
      </c>
      <c r="D10" s="93" t="s">
        <v>817</v>
      </c>
      <c r="E10" s="93" t="b">
        <v>0</v>
      </c>
      <c r="F10" s="93" t="b">
        <v>0</v>
      </c>
      <c r="G10" s="93" t="b">
        <v>0</v>
      </c>
    </row>
    <row r="11" spans="1:7" ht="15">
      <c r="A11" s="93" t="s">
        <v>613</v>
      </c>
      <c r="B11" s="93">
        <v>4</v>
      </c>
      <c r="C11" s="133">
        <v>0.007617638644610423</v>
      </c>
      <c r="D11" s="93" t="s">
        <v>817</v>
      </c>
      <c r="E11" s="93" t="b">
        <v>0</v>
      </c>
      <c r="F11" s="93" t="b">
        <v>0</v>
      </c>
      <c r="G11" s="93" t="b">
        <v>0</v>
      </c>
    </row>
    <row r="12" spans="1:7" ht="15">
      <c r="A12" s="93" t="s">
        <v>585</v>
      </c>
      <c r="B12" s="93">
        <v>4</v>
      </c>
      <c r="C12" s="133">
        <v>0.007617638644610423</v>
      </c>
      <c r="D12" s="93" t="s">
        <v>817</v>
      </c>
      <c r="E12" s="93" t="b">
        <v>0</v>
      </c>
      <c r="F12" s="93" t="b">
        <v>0</v>
      </c>
      <c r="G12" s="93" t="b">
        <v>0</v>
      </c>
    </row>
    <row r="13" spans="1:7" ht="15">
      <c r="A13" s="93" t="s">
        <v>632</v>
      </c>
      <c r="B13" s="93">
        <v>4</v>
      </c>
      <c r="C13" s="133">
        <v>0.011128192529904664</v>
      </c>
      <c r="D13" s="93" t="s">
        <v>817</v>
      </c>
      <c r="E13" s="93" t="b">
        <v>1</v>
      </c>
      <c r="F13" s="93" t="b">
        <v>0</v>
      </c>
      <c r="G13" s="93" t="b">
        <v>0</v>
      </c>
    </row>
    <row r="14" spans="1:7" ht="15">
      <c r="A14" s="93" t="s">
        <v>615</v>
      </c>
      <c r="B14" s="93">
        <v>4</v>
      </c>
      <c r="C14" s="133">
        <v>0.007617638644610423</v>
      </c>
      <c r="D14" s="93" t="s">
        <v>817</v>
      </c>
      <c r="E14" s="93" t="b">
        <v>0</v>
      </c>
      <c r="F14" s="93" t="b">
        <v>0</v>
      </c>
      <c r="G14" s="93" t="b">
        <v>0</v>
      </c>
    </row>
    <row r="15" spans="1:7" ht="15">
      <c r="A15" s="93" t="s">
        <v>616</v>
      </c>
      <c r="B15" s="93">
        <v>4</v>
      </c>
      <c r="C15" s="133">
        <v>0.007617638644610423</v>
      </c>
      <c r="D15" s="93" t="s">
        <v>817</v>
      </c>
      <c r="E15" s="93" t="b">
        <v>0</v>
      </c>
      <c r="F15" s="93" t="b">
        <v>0</v>
      </c>
      <c r="G15" s="93" t="b">
        <v>0</v>
      </c>
    </row>
    <row r="16" spans="1:7" ht="15">
      <c r="A16" s="93" t="s">
        <v>617</v>
      </c>
      <c r="B16" s="93">
        <v>4</v>
      </c>
      <c r="C16" s="133">
        <v>0.007617638644610423</v>
      </c>
      <c r="D16" s="93" t="s">
        <v>817</v>
      </c>
      <c r="E16" s="93" t="b">
        <v>0</v>
      </c>
      <c r="F16" s="93" t="b">
        <v>0</v>
      </c>
      <c r="G16" s="93" t="b">
        <v>0</v>
      </c>
    </row>
    <row r="17" spans="1:7" ht="15">
      <c r="A17" s="93" t="s">
        <v>226</v>
      </c>
      <c r="B17" s="93">
        <v>4</v>
      </c>
      <c r="C17" s="133">
        <v>0.007617638644610423</v>
      </c>
      <c r="D17" s="93" t="s">
        <v>817</v>
      </c>
      <c r="E17" s="93" t="b">
        <v>0</v>
      </c>
      <c r="F17" s="93" t="b">
        <v>0</v>
      </c>
      <c r="G17" s="93" t="b">
        <v>0</v>
      </c>
    </row>
    <row r="18" spans="1:7" ht="15">
      <c r="A18" s="93" t="s">
        <v>618</v>
      </c>
      <c r="B18" s="93">
        <v>4</v>
      </c>
      <c r="C18" s="133">
        <v>0.007617638644610423</v>
      </c>
      <c r="D18" s="93" t="s">
        <v>817</v>
      </c>
      <c r="E18" s="93" t="b">
        <v>0</v>
      </c>
      <c r="F18" s="93" t="b">
        <v>0</v>
      </c>
      <c r="G18" s="93" t="b">
        <v>0</v>
      </c>
    </row>
    <row r="19" spans="1:7" ht="15">
      <c r="A19" s="93" t="s">
        <v>619</v>
      </c>
      <c r="B19" s="93">
        <v>4</v>
      </c>
      <c r="C19" s="133">
        <v>0.007617638644610423</v>
      </c>
      <c r="D19" s="93" t="s">
        <v>817</v>
      </c>
      <c r="E19" s="93" t="b">
        <v>0</v>
      </c>
      <c r="F19" s="93" t="b">
        <v>0</v>
      </c>
      <c r="G19" s="93" t="b">
        <v>0</v>
      </c>
    </row>
    <row r="20" spans="1:7" ht="15">
      <c r="A20" s="93" t="s">
        <v>620</v>
      </c>
      <c r="B20" s="93">
        <v>4</v>
      </c>
      <c r="C20" s="133">
        <v>0.007617638644610423</v>
      </c>
      <c r="D20" s="93" t="s">
        <v>817</v>
      </c>
      <c r="E20" s="93" t="b">
        <v>0</v>
      </c>
      <c r="F20" s="93" t="b">
        <v>0</v>
      </c>
      <c r="G20" s="93" t="b">
        <v>0</v>
      </c>
    </row>
    <row r="21" spans="1:7" ht="15">
      <c r="A21" s="93" t="s">
        <v>780</v>
      </c>
      <c r="B21" s="93">
        <v>4</v>
      </c>
      <c r="C21" s="133">
        <v>0.007617638644610423</v>
      </c>
      <c r="D21" s="93" t="s">
        <v>817</v>
      </c>
      <c r="E21" s="93" t="b">
        <v>0</v>
      </c>
      <c r="F21" s="93" t="b">
        <v>0</v>
      </c>
      <c r="G21" s="93" t="b">
        <v>0</v>
      </c>
    </row>
    <row r="22" spans="1:7" ht="15">
      <c r="A22" s="93" t="s">
        <v>645</v>
      </c>
      <c r="B22" s="93">
        <v>4</v>
      </c>
      <c r="C22" s="133">
        <v>0.011128192529904664</v>
      </c>
      <c r="D22" s="93" t="s">
        <v>817</v>
      </c>
      <c r="E22" s="93" t="b">
        <v>0</v>
      </c>
      <c r="F22" s="93" t="b">
        <v>0</v>
      </c>
      <c r="G22" s="93" t="b">
        <v>0</v>
      </c>
    </row>
    <row r="23" spans="1:7" ht="15">
      <c r="A23" s="93" t="s">
        <v>634</v>
      </c>
      <c r="B23" s="93">
        <v>3</v>
      </c>
      <c r="C23" s="133">
        <v>0.008346144397428498</v>
      </c>
      <c r="D23" s="93" t="s">
        <v>817</v>
      </c>
      <c r="E23" s="93" t="b">
        <v>0</v>
      </c>
      <c r="F23" s="93" t="b">
        <v>0</v>
      </c>
      <c r="G23" s="93" t="b">
        <v>0</v>
      </c>
    </row>
    <row r="24" spans="1:7" ht="15">
      <c r="A24" s="93" t="s">
        <v>635</v>
      </c>
      <c r="B24" s="93">
        <v>3</v>
      </c>
      <c r="C24" s="133">
        <v>0.00680598761268493</v>
      </c>
      <c r="D24" s="93" t="s">
        <v>817</v>
      </c>
      <c r="E24" s="93" t="b">
        <v>0</v>
      </c>
      <c r="F24" s="93" t="b">
        <v>0</v>
      </c>
      <c r="G24" s="93" t="b">
        <v>0</v>
      </c>
    </row>
    <row r="25" spans="1:7" ht="15">
      <c r="A25" s="93" t="s">
        <v>636</v>
      </c>
      <c r="B25" s="93">
        <v>3</v>
      </c>
      <c r="C25" s="133">
        <v>0.00680598761268493</v>
      </c>
      <c r="D25" s="93" t="s">
        <v>817</v>
      </c>
      <c r="E25" s="93" t="b">
        <v>0</v>
      </c>
      <c r="F25" s="93" t="b">
        <v>0</v>
      </c>
      <c r="G25" s="93" t="b">
        <v>0</v>
      </c>
    </row>
    <row r="26" spans="1:7" ht="15">
      <c r="A26" s="93" t="s">
        <v>637</v>
      </c>
      <c r="B26" s="93">
        <v>3</v>
      </c>
      <c r="C26" s="133">
        <v>0.00680598761268493</v>
      </c>
      <c r="D26" s="93" t="s">
        <v>817</v>
      </c>
      <c r="E26" s="93" t="b">
        <v>0</v>
      </c>
      <c r="F26" s="93" t="b">
        <v>0</v>
      </c>
      <c r="G26" s="93" t="b">
        <v>0</v>
      </c>
    </row>
    <row r="27" spans="1:7" ht="15">
      <c r="A27" s="93" t="s">
        <v>649</v>
      </c>
      <c r="B27" s="93">
        <v>3</v>
      </c>
      <c r="C27" s="133">
        <v>0.00680598761268493</v>
      </c>
      <c r="D27" s="93" t="s">
        <v>817</v>
      </c>
      <c r="E27" s="93" t="b">
        <v>0</v>
      </c>
      <c r="F27" s="93" t="b">
        <v>0</v>
      </c>
      <c r="G27" s="93" t="b">
        <v>0</v>
      </c>
    </row>
    <row r="28" spans="1:7" ht="15">
      <c r="A28" s="93" t="s">
        <v>589</v>
      </c>
      <c r="B28" s="93">
        <v>3</v>
      </c>
      <c r="C28" s="133">
        <v>0.00680598761268493</v>
      </c>
      <c r="D28" s="93" t="s">
        <v>817</v>
      </c>
      <c r="E28" s="93" t="b">
        <v>0</v>
      </c>
      <c r="F28" s="93" t="b">
        <v>0</v>
      </c>
      <c r="G28" s="93" t="b">
        <v>0</v>
      </c>
    </row>
    <row r="29" spans="1:7" ht="15">
      <c r="A29" s="93" t="s">
        <v>638</v>
      </c>
      <c r="B29" s="93">
        <v>3</v>
      </c>
      <c r="C29" s="133">
        <v>0.008346144397428498</v>
      </c>
      <c r="D29" s="93" t="s">
        <v>817</v>
      </c>
      <c r="E29" s="93" t="b">
        <v>0</v>
      </c>
      <c r="F29" s="93" t="b">
        <v>0</v>
      </c>
      <c r="G29" s="93" t="b">
        <v>0</v>
      </c>
    </row>
    <row r="30" spans="1:7" ht="15">
      <c r="A30" s="93" t="s">
        <v>781</v>
      </c>
      <c r="B30" s="93">
        <v>3</v>
      </c>
      <c r="C30" s="133">
        <v>0.00680598761268493</v>
      </c>
      <c r="D30" s="93" t="s">
        <v>817</v>
      </c>
      <c r="E30" s="93" t="b">
        <v>0</v>
      </c>
      <c r="F30" s="93" t="b">
        <v>0</v>
      </c>
      <c r="G30" s="93" t="b">
        <v>0</v>
      </c>
    </row>
    <row r="31" spans="1:7" ht="15">
      <c r="A31" s="93" t="s">
        <v>623</v>
      </c>
      <c r="B31" s="93">
        <v>3</v>
      </c>
      <c r="C31" s="133">
        <v>0.00680598761268493</v>
      </c>
      <c r="D31" s="93" t="s">
        <v>817</v>
      </c>
      <c r="E31" s="93" t="b">
        <v>1</v>
      </c>
      <c r="F31" s="93" t="b">
        <v>0</v>
      </c>
      <c r="G31" s="93" t="b">
        <v>0</v>
      </c>
    </row>
    <row r="32" spans="1:7" ht="15">
      <c r="A32" s="93" t="s">
        <v>782</v>
      </c>
      <c r="B32" s="93">
        <v>3</v>
      </c>
      <c r="C32" s="133">
        <v>0.00680598761268493</v>
      </c>
      <c r="D32" s="93" t="s">
        <v>817</v>
      </c>
      <c r="E32" s="93" t="b">
        <v>0</v>
      </c>
      <c r="F32" s="93" t="b">
        <v>0</v>
      </c>
      <c r="G32" s="93" t="b">
        <v>0</v>
      </c>
    </row>
    <row r="33" spans="1:7" ht="15">
      <c r="A33" s="93" t="s">
        <v>575</v>
      </c>
      <c r="B33" s="93">
        <v>3</v>
      </c>
      <c r="C33" s="133">
        <v>0.00680598761268493</v>
      </c>
      <c r="D33" s="93" t="s">
        <v>817</v>
      </c>
      <c r="E33" s="93" t="b">
        <v>0</v>
      </c>
      <c r="F33" s="93" t="b">
        <v>1</v>
      </c>
      <c r="G33" s="93" t="b">
        <v>0</v>
      </c>
    </row>
    <row r="34" spans="1:7" ht="15">
      <c r="A34" s="93" t="s">
        <v>783</v>
      </c>
      <c r="B34" s="93">
        <v>3</v>
      </c>
      <c r="C34" s="133">
        <v>0.00680598761268493</v>
      </c>
      <c r="D34" s="93" t="s">
        <v>817</v>
      </c>
      <c r="E34" s="93" t="b">
        <v>0</v>
      </c>
      <c r="F34" s="93" t="b">
        <v>0</v>
      </c>
      <c r="G34" s="93" t="b">
        <v>0</v>
      </c>
    </row>
    <row r="35" spans="1:7" ht="15">
      <c r="A35" s="93" t="s">
        <v>784</v>
      </c>
      <c r="B35" s="93">
        <v>3</v>
      </c>
      <c r="C35" s="133">
        <v>0.00680598761268493</v>
      </c>
      <c r="D35" s="93" t="s">
        <v>817</v>
      </c>
      <c r="E35" s="93" t="b">
        <v>0</v>
      </c>
      <c r="F35" s="93" t="b">
        <v>0</v>
      </c>
      <c r="G35" s="93" t="b">
        <v>0</v>
      </c>
    </row>
    <row r="36" spans="1:7" ht="15">
      <c r="A36" s="93" t="s">
        <v>785</v>
      </c>
      <c r="B36" s="93">
        <v>3</v>
      </c>
      <c r="C36" s="133">
        <v>0.00680598761268493</v>
      </c>
      <c r="D36" s="93" t="s">
        <v>817</v>
      </c>
      <c r="E36" s="93" t="b">
        <v>0</v>
      </c>
      <c r="F36" s="93" t="b">
        <v>0</v>
      </c>
      <c r="G36" s="93" t="b">
        <v>0</v>
      </c>
    </row>
    <row r="37" spans="1:7" ht="15">
      <c r="A37" s="93" t="s">
        <v>786</v>
      </c>
      <c r="B37" s="93">
        <v>3</v>
      </c>
      <c r="C37" s="133">
        <v>0.00680598761268493</v>
      </c>
      <c r="D37" s="93" t="s">
        <v>817</v>
      </c>
      <c r="E37" s="93" t="b">
        <v>0</v>
      </c>
      <c r="F37" s="93" t="b">
        <v>0</v>
      </c>
      <c r="G37" s="93" t="b">
        <v>0</v>
      </c>
    </row>
    <row r="38" spans="1:7" ht="15">
      <c r="A38" s="93" t="s">
        <v>787</v>
      </c>
      <c r="B38" s="93">
        <v>3</v>
      </c>
      <c r="C38" s="133">
        <v>0.00680598761268493</v>
      </c>
      <c r="D38" s="93" t="s">
        <v>817</v>
      </c>
      <c r="E38" s="93" t="b">
        <v>0</v>
      </c>
      <c r="F38" s="93" t="b">
        <v>0</v>
      </c>
      <c r="G38" s="93" t="b">
        <v>0</v>
      </c>
    </row>
    <row r="39" spans="1:7" ht="15">
      <c r="A39" s="93" t="s">
        <v>788</v>
      </c>
      <c r="B39" s="93">
        <v>3</v>
      </c>
      <c r="C39" s="133">
        <v>0.00680598761268493</v>
      </c>
      <c r="D39" s="93" t="s">
        <v>817</v>
      </c>
      <c r="E39" s="93" t="b">
        <v>0</v>
      </c>
      <c r="F39" s="93" t="b">
        <v>0</v>
      </c>
      <c r="G39" s="93" t="b">
        <v>0</v>
      </c>
    </row>
    <row r="40" spans="1:7" ht="15">
      <c r="A40" s="93" t="s">
        <v>789</v>
      </c>
      <c r="B40" s="93">
        <v>3</v>
      </c>
      <c r="C40" s="133">
        <v>0.00680598761268493</v>
      </c>
      <c r="D40" s="93" t="s">
        <v>817</v>
      </c>
      <c r="E40" s="93" t="b">
        <v>1</v>
      </c>
      <c r="F40" s="93" t="b">
        <v>0</v>
      </c>
      <c r="G40" s="93" t="b">
        <v>0</v>
      </c>
    </row>
    <row r="41" spans="1:7" ht="15">
      <c r="A41" s="93" t="s">
        <v>790</v>
      </c>
      <c r="B41" s="93">
        <v>3</v>
      </c>
      <c r="C41" s="133">
        <v>0.00680598761268493</v>
      </c>
      <c r="D41" s="93" t="s">
        <v>817</v>
      </c>
      <c r="E41" s="93" t="b">
        <v>0</v>
      </c>
      <c r="F41" s="93" t="b">
        <v>0</v>
      </c>
      <c r="G41" s="93" t="b">
        <v>0</v>
      </c>
    </row>
    <row r="42" spans="1:7" ht="15">
      <c r="A42" s="93" t="s">
        <v>791</v>
      </c>
      <c r="B42" s="93">
        <v>3</v>
      </c>
      <c r="C42" s="133">
        <v>0.00680598761268493</v>
      </c>
      <c r="D42" s="93" t="s">
        <v>817</v>
      </c>
      <c r="E42" s="93" t="b">
        <v>0</v>
      </c>
      <c r="F42" s="93" t="b">
        <v>0</v>
      </c>
      <c r="G42" s="93" t="b">
        <v>0</v>
      </c>
    </row>
    <row r="43" spans="1:7" ht="15">
      <c r="A43" s="93" t="s">
        <v>639</v>
      </c>
      <c r="B43" s="93">
        <v>2</v>
      </c>
      <c r="C43" s="133">
        <v>0.005564096264952332</v>
      </c>
      <c r="D43" s="93" t="s">
        <v>817</v>
      </c>
      <c r="E43" s="93" t="b">
        <v>0</v>
      </c>
      <c r="F43" s="93" t="b">
        <v>0</v>
      </c>
      <c r="G43" s="93" t="b">
        <v>0</v>
      </c>
    </row>
    <row r="44" spans="1:7" ht="15">
      <c r="A44" s="93" t="s">
        <v>640</v>
      </c>
      <c r="B44" s="93">
        <v>2</v>
      </c>
      <c r="C44" s="133">
        <v>0.005564096264952332</v>
      </c>
      <c r="D44" s="93" t="s">
        <v>817</v>
      </c>
      <c r="E44" s="93" t="b">
        <v>0</v>
      </c>
      <c r="F44" s="93" t="b">
        <v>0</v>
      </c>
      <c r="G44" s="93" t="b">
        <v>0</v>
      </c>
    </row>
    <row r="45" spans="1:7" ht="15">
      <c r="A45" s="93" t="s">
        <v>792</v>
      </c>
      <c r="B45" s="93">
        <v>2</v>
      </c>
      <c r="C45" s="133">
        <v>0.005564096264952332</v>
      </c>
      <c r="D45" s="93" t="s">
        <v>817</v>
      </c>
      <c r="E45" s="93" t="b">
        <v>0</v>
      </c>
      <c r="F45" s="93" t="b">
        <v>0</v>
      </c>
      <c r="G45" s="93" t="b">
        <v>0</v>
      </c>
    </row>
    <row r="46" spans="1:7" ht="15">
      <c r="A46" s="93" t="s">
        <v>641</v>
      </c>
      <c r="B46" s="93">
        <v>2</v>
      </c>
      <c r="C46" s="133">
        <v>0.005564096264952332</v>
      </c>
      <c r="D46" s="93" t="s">
        <v>817</v>
      </c>
      <c r="E46" s="93" t="b">
        <v>0</v>
      </c>
      <c r="F46" s="93" t="b">
        <v>0</v>
      </c>
      <c r="G46" s="93" t="b">
        <v>0</v>
      </c>
    </row>
    <row r="47" spans="1:7" ht="15">
      <c r="A47" s="93" t="s">
        <v>642</v>
      </c>
      <c r="B47" s="93">
        <v>2</v>
      </c>
      <c r="C47" s="133">
        <v>0.005564096264952332</v>
      </c>
      <c r="D47" s="93" t="s">
        <v>817</v>
      </c>
      <c r="E47" s="93" t="b">
        <v>0</v>
      </c>
      <c r="F47" s="93" t="b">
        <v>0</v>
      </c>
      <c r="G47" s="93" t="b">
        <v>0</v>
      </c>
    </row>
    <row r="48" spans="1:7" ht="15">
      <c r="A48" s="93" t="s">
        <v>793</v>
      </c>
      <c r="B48" s="93">
        <v>2</v>
      </c>
      <c r="C48" s="133">
        <v>0.005564096264952332</v>
      </c>
      <c r="D48" s="93" t="s">
        <v>817</v>
      </c>
      <c r="E48" s="93" t="b">
        <v>0</v>
      </c>
      <c r="F48" s="93" t="b">
        <v>0</v>
      </c>
      <c r="G48" s="93" t="b">
        <v>0</v>
      </c>
    </row>
    <row r="49" spans="1:7" ht="15">
      <c r="A49" s="93" t="s">
        <v>794</v>
      </c>
      <c r="B49" s="93">
        <v>2</v>
      </c>
      <c r="C49" s="133">
        <v>0.005564096264952332</v>
      </c>
      <c r="D49" s="93" t="s">
        <v>817</v>
      </c>
      <c r="E49" s="93" t="b">
        <v>0</v>
      </c>
      <c r="F49" s="93" t="b">
        <v>0</v>
      </c>
      <c r="G49" s="93" t="b">
        <v>0</v>
      </c>
    </row>
    <row r="50" spans="1:7" ht="15">
      <c r="A50" s="93" t="s">
        <v>795</v>
      </c>
      <c r="B50" s="93">
        <v>2</v>
      </c>
      <c r="C50" s="133">
        <v>0.005564096264952332</v>
      </c>
      <c r="D50" s="93" t="s">
        <v>817</v>
      </c>
      <c r="E50" s="93" t="b">
        <v>0</v>
      </c>
      <c r="F50" s="93" t="b">
        <v>0</v>
      </c>
      <c r="G50" s="93" t="b">
        <v>0</v>
      </c>
    </row>
    <row r="51" spans="1:7" ht="15">
      <c r="A51" s="93" t="s">
        <v>622</v>
      </c>
      <c r="B51" s="93">
        <v>2</v>
      </c>
      <c r="C51" s="133">
        <v>0.005564096264952332</v>
      </c>
      <c r="D51" s="93" t="s">
        <v>817</v>
      </c>
      <c r="E51" s="93" t="b">
        <v>1</v>
      </c>
      <c r="F51" s="93" t="b">
        <v>0</v>
      </c>
      <c r="G51" s="93" t="b">
        <v>0</v>
      </c>
    </row>
    <row r="52" spans="1:7" ht="15">
      <c r="A52" s="93" t="s">
        <v>624</v>
      </c>
      <c r="B52" s="93">
        <v>2</v>
      </c>
      <c r="C52" s="133">
        <v>0.005564096264952332</v>
      </c>
      <c r="D52" s="93" t="s">
        <v>817</v>
      </c>
      <c r="E52" s="93" t="b">
        <v>1</v>
      </c>
      <c r="F52" s="93" t="b">
        <v>0</v>
      </c>
      <c r="G52" s="93" t="b">
        <v>0</v>
      </c>
    </row>
    <row r="53" spans="1:7" ht="15">
      <c r="A53" s="93" t="s">
        <v>625</v>
      </c>
      <c r="B53" s="93">
        <v>2</v>
      </c>
      <c r="C53" s="133">
        <v>0.005564096264952332</v>
      </c>
      <c r="D53" s="93" t="s">
        <v>817</v>
      </c>
      <c r="E53" s="93" t="b">
        <v>1</v>
      </c>
      <c r="F53" s="93" t="b">
        <v>0</v>
      </c>
      <c r="G53" s="93" t="b">
        <v>0</v>
      </c>
    </row>
    <row r="54" spans="1:7" ht="15">
      <c r="A54" s="93" t="s">
        <v>626</v>
      </c>
      <c r="B54" s="93">
        <v>2</v>
      </c>
      <c r="C54" s="133">
        <v>0.005564096264952332</v>
      </c>
      <c r="D54" s="93" t="s">
        <v>817</v>
      </c>
      <c r="E54" s="93" t="b">
        <v>1</v>
      </c>
      <c r="F54" s="93" t="b">
        <v>0</v>
      </c>
      <c r="G54" s="93" t="b">
        <v>0</v>
      </c>
    </row>
    <row r="55" spans="1:7" ht="15">
      <c r="A55" s="93" t="s">
        <v>627</v>
      </c>
      <c r="B55" s="93">
        <v>2</v>
      </c>
      <c r="C55" s="133">
        <v>0.005564096264952332</v>
      </c>
      <c r="D55" s="93" t="s">
        <v>817</v>
      </c>
      <c r="E55" s="93" t="b">
        <v>0</v>
      </c>
      <c r="F55" s="93" t="b">
        <v>0</v>
      </c>
      <c r="G55" s="93" t="b">
        <v>0</v>
      </c>
    </row>
    <row r="56" spans="1:7" ht="15">
      <c r="A56" s="93" t="s">
        <v>628</v>
      </c>
      <c r="B56" s="93">
        <v>2</v>
      </c>
      <c r="C56" s="133">
        <v>0.005564096264952332</v>
      </c>
      <c r="D56" s="93" t="s">
        <v>817</v>
      </c>
      <c r="E56" s="93" t="b">
        <v>0</v>
      </c>
      <c r="F56" s="93" t="b">
        <v>0</v>
      </c>
      <c r="G56" s="93" t="b">
        <v>0</v>
      </c>
    </row>
    <row r="57" spans="1:7" ht="15">
      <c r="A57" s="93" t="s">
        <v>629</v>
      </c>
      <c r="B57" s="93">
        <v>2</v>
      </c>
      <c r="C57" s="133">
        <v>0.005564096264952332</v>
      </c>
      <c r="D57" s="93" t="s">
        <v>817</v>
      </c>
      <c r="E57" s="93" t="b">
        <v>0</v>
      </c>
      <c r="F57" s="93" t="b">
        <v>0</v>
      </c>
      <c r="G57" s="93" t="b">
        <v>0</v>
      </c>
    </row>
    <row r="58" spans="1:7" ht="15">
      <c r="A58" s="93" t="s">
        <v>630</v>
      </c>
      <c r="B58" s="93">
        <v>2</v>
      </c>
      <c r="C58" s="133">
        <v>0.005564096264952332</v>
      </c>
      <c r="D58" s="93" t="s">
        <v>817</v>
      </c>
      <c r="E58" s="93" t="b">
        <v>0</v>
      </c>
      <c r="F58" s="93" t="b">
        <v>0</v>
      </c>
      <c r="G58" s="93" t="b">
        <v>0</v>
      </c>
    </row>
    <row r="59" spans="1:7" ht="15">
      <c r="A59" s="93" t="s">
        <v>227</v>
      </c>
      <c r="B59" s="93">
        <v>2</v>
      </c>
      <c r="C59" s="133">
        <v>0.005564096264952332</v>
      </c>
      <c r="D59" s="93" t="s">
        <v>817</v>
      </c>
      <c r="E59" s="93" t="b">
        <v>0</v>
      </c>
      <c r="F59" s="93" t="b">
        <v>0</v>
      </c>
      <c r="G59" s="93" t="b">
        <v>0</v>
      </c>
    </row>
    <row r="60" spans="1:7" ht="15">
      <c r="A60" s="93" t="s">
        <v>796</v>
      </c>
      <c r="B60" s="93">
        <v>2</v>
      </c>
      <c r="C60" s="133">
        <v>0.005564096264952332</v>
      </c>
      <c r="D60" s="93" t="s">
        <v>817</v>
      </c>
      <c r="E60" s="93" t="b">
        <v>0</v>
      </c>
      <c r="F60" s="93" t="b">
        <v>0</v>
      </c>
      <c r="G60" s="93" t="b">
        <v>0</v>
      </c>
    </row>
    <row r="61" spans="1:7" ht="15">
      <c r="A61" s="93" t="s">
        <v>797</v>
      </c>
      <c r="B61" s="93">
        <v>2</v>
      </c>
      <c r="C61" s="133">
        <v>0.005564096264952332</v>
      </c>
      <c r="D61" s="93" t="s">
        <v>817</v>
      </c>
      <c r="E61" s="93" t="b">
        <v>1</v>
      </c>
      <c r="F61" s="93" t="b">
        <v>0</v>
      </c>
      <c r="G61" s="93" t="b">
        <v>0</v>
      </c>
    </row>
    <row r="62" spans="1:7" ht="15">
      <c r="A62" s="93" t="s">
        <v>798</v>
      </c>
      <c r="B62" s="93">
        <v>2</v>
      </c>
      <c r="C62" s="133">
        <v>0.005564096264952332</v>
      </c>
      <c r="D62" s="93" t="s">
        <v>817</v>
      </c>
      <c r="E62" s="93" t="b">
        <v>0</v>
      </c>
      <c r="F62" s="93" t="b">
        <v>0</v>
      </c>
      <c r="G62" s="93" t="b">
        <v>0</v>
      </c>
    </row>
    <row r="63" spans="1:7" ht="15">
      <c r="A63" s="93" t="s">
        <v>799</v>
      </c>
      <c r="B63" s="93">
        <v>2</v>
      </c>
      <c r="C63" s="133">
        <v>0.007319373207599452</v>
      </c>
      <c r="D63" s="93" t="s">
        <v>817</v>
      </c>
      <c r="E63" s="93" t="b">
        <v>0</v>
      </c>
      <c r="F63" s="93" t="b">
        <v>0</v>
      </c>
      <c r="G63" s="93" t="b">
        <v>0</v>
      </c>
    </row>
    <row r="64" spans="1:7" ht="15">
      <c r="A64" s="93" t="s">
        <v>800</v>
      </c>
      <c r="B64" s="93">
        <v>2</v>
      </c>
      <c r="C64" s="133">
        <v>0.005564096264952332</v>
      </c>
      <c r="D64" s="93" t="s">
        <v>817</v>
      </c>
      <c r="E64" s="93" t="b">
        <v>0</v>
      </c>
      <c r="F64" s="93" t="b">
        <v>0</v>
      </c>
      <c r="G64" s="93" t="b">
        <v>0</v>
      </c>
    </row>
    <row r="65" spans="1:7" ht="15">
      <c r="A65" s="93" t="s">
        <v>598</v>
      </c>
      <c r="B65" s="93">
        <v>2</v>
      </c>
      <c r="C65" s="133">
        <v>0.005564096264952332</v>
      </c>
      <c r="D65" s="93" t="s">
        <v>817</v>
      </c>
      <c r="E65" s="93" t="b">
        <v>0</v>
      </c>
      <c r="F65" s="93" t="b">
        <v>0</v>
      </c>
      <c r="G65" s="93" t="b">
        <v>0</v>
      </c>
    </row>
    <row r="66" spans="1:7" ht="15">
      <c r="A66" s="93" t="s">
        <v>646</v>
      </c>
      <c r="B66" s="93">
        <v>2</v>
      </c>
      <c r="C66" s="133">
        <v>0.005564096264952332</v>
      </c>
      <c r="D66" s="93" t="s">
        <v>817</v>
      </c>
      <c r="E66" s="93" t="b">
        <v>0</v>
      </c>
      <c r="F66" s="93" t="b">
        <v>0</v>
      </c>
      <c r="G66" s="93" t="b">
        <v>0</v>
      </c>
    </row>
    <row r="67" spans="1:7" ht="15">
      <c r="A67" s="93" t="s">
        <v>647</v>
      </c>
      <c r="B67" s="93">
        <v>2</v>
      </c>
      <c r="C67" s="133">
        <v>0.005564096264952332</v>
      </c>
      <c r="D67" s="93" t="s">
        <v>817</v>
      </c>
      <c r="E67" s="93" t="b">
        <v>0</v>
      </c>
      <c r="F67" s="93" t="b">
        <v>0</v>
      </c>
      <c r="G67" s="93" t="b">
        <v>0</v>
      </c>
    </row>
    <row r="68" spans="1:7" ht="15">
      <c r="A68" s="93" t="s">
        <v>648</v>
      </c>
      <c r="B68" s="93">
        <v>2</v>
      </c>
      <c r="C68" s="133">
        <v>0.005564096264952332</v>
      </c>
      <c r="D68" s="93" t="s">
        <v>817</v>
      </c>
      <c r="E68" s="93" t="b">
        <v>0</v>
      </c>
      <c r="F68" s="93" t="b">
        <v>0</v>
      </c>
      <c r="G68" s="93" t="b">
        <v>0</v>
      </c>
    </row>
    <row r="69" spans="1:7" ht="15">
      <c r="A69" s="93" t="s">
        <v>650</v>
      </c>
      <c r="B69" s="93">
        <v>2</v>
      </c>
      <c r="C69" s="133">
        <v>0.005564096264952332</v>
      </c>
      <c r="D69" s="93" t="s">
        <v>817</v>
      </c>
      <c r="E69" s="93" t="b">
        <v>0</v>
      </c>
      <c r="F69" s="93" t="b">
        <v>0</v>
      </c>
      <c r="G69" s="93" t="b">
        <v>0</v>
      </c>
    </row>
    <row r="70" spans="1:7" ht="15">
      <c r="A70" s="93" t="s">
        <v>651</v>
      </c>
      <c r="B70" s="93">
        <v>2</v>
      </c>
      <c r="C70" s="133">
        <v>0.005564096264952332</v>
      </c>
      <c r="D70" s="93" t="s">
        <v>817</v>
      </c>
      <c r="E70" s="93" t="b">
        <v>0</v>
      </c>
      <c r="F70" s="93" t="b">
        <v>0</v>
      </c>
      <c r="G70" s="93" t="b">
        <v>0</v>
      </c>
    </row>
    <row r="71" spans="1:7" ht="15">
      <c r="A71" s="93" t="s">
        <v>652</v>
      </c>
      <c r="B71" s="93">
        <v>2</v>
      </c>
      <c r="C71" s="133">
        <v>0.005564096264952332</v>
      </c>
      <c r="D71" s="93" t="s">
        <v>817</v>
      </c>
      <c r="E71" s="93" t="b">
        <v>0</v>
      </c>
      <c r="F71" s="93" t="b">
        <v>0</v>
      </c>
      <c r="G71" s="93" t="b">
        <v>0</v>
      </c>
    </row>
    <row r="72" spans="1:7" ht="15">
      <c r="A72" s="93" t="s">
        <v>653</v>
      </c>
      <c r="B72" s="93">
        <v>2</v>
      </c>
      <c r="C72" s="133">
        <v>0.005564096264952332</v>
      </c>
      <c r="D72" s="93" t="s">
        <v>817</v>
      </c>
      <c r="E72" s="93" t="b">
        <v>0</v>
      </c>
      <c r="F72" s="93" t="b">
        <v>0</v>
      </c>
      <c r="G72" s="93" t="b">
        <v>0</v>
      </c>
    </row>
    <row r="73" spans="1:7" ht="15">
      <c r="A73" s="93" t="s">
        <v>801</v>
      </c>
      <c r="B73" s="93">
        <v>2</v>
      </c>
      <c r="C73" s="133">
        <v>0.005564096264952332</v>
      </c>
      <c r="D73" s="93" t="s">
        <v>817</v>
      </c>
      <c r="E73" s="93" t="b">
        <v>0</v>
      </c>
      <c r="F73" s="93" t="b">
        <v>0</v>
      </c>
      <c r="G73" s="93" t="b">
        <v>0</v>
      </c>
    </row>
    <row r="74" spans="1:7" ht="15">
      <c r="A74" s="93" t="s">
        <v>802</v>
      </c>
      <c r="B74" s="93">
        <v>2</v>
      </c>
      <c r="C74" s="133">
        <v>0.005564096264952332</v>
      </c>
      <c r="D74" s="93" t="s">
        <v>817</v>
      </c>
      <c r="E74" s="93" t="b">
        <v>0</v>
      </c>
      <c r="F74" s="93" t="b">
        <v>0</v>
      </c>
      <c r="G74" s="93" t="b">
        <v>0</v>
      </c>
    </row>
    <row r="75" spans="1:7" ht="15">
      <c r="A75" s="93" t="s">
        <v>803</v>
      </c>
      <c r="B75" s="93">
        <v>2</v>
      </c>
      <c r="C75" s="133">
        <v>0.005564096264952332</v>
      </c>
      <c r="D75" s="93" t="s">
        <v>817</v>
      </c>
      <c r="E75" s="93" t="b">
        <v>0</v>
      </c>
      <c r="F75" s="93" t="b">
        <v>0</v>
      </c>
      <c r="G75" s="93" t="b">
        <v>0</v>
      </c>
    </row>
    <row r="76" spans="1:7" ht="15">
      <c r="A76" s="93" t="s">
        <v>804</v>
      </c>
      <c r="B76" s="93">
        <v>2</v>
      </c>
      <c r="C76" s="133">
        <v>0.005564096264952332</v>
      </c>
      <c r="D76" s="93" t="s">
        <v>817</v>
      </c>
      <c r="E76" s="93" t="b">
        <v>0</v>
      </c>
      <c r="F76" s="93" t="b">
        <v>0</v>
      </c>
      <c r="G76" s="93" t="b">
        <v>0</v>
      </c>
    </row>
    <row r="77" spans="1:7" ht="15">
      <c r="A77" s="93" t="s">
        <v>805</v>
      </c>
      <c r="B77" s="93">
        <v>2</v>
      </c>
      <c r="C77" s="133">
        <v>0.005564096264952332</v>
      </c>
      <c r="D77" s="93" t="s">
        <v>817</v>
      </c>
      <c r="E77" s="93" t="b">
        <v>0</v>
      </c>
      <c r="F77" s="93" t="b">
        <v>0</v>
      </c>
      <c r="G77" s="93" t="b">
        <v>0</v>
      </c>
    </row>
    <row r="78" spans="1:7" ht="15">
      <c r="A78" s="93" t="s">
        <v>806</v>
      </c>
      <c r="B78" s="93">
        <v>2</v>
      </c>
      <c r="C78" s="133">
        <v>0.005564096264952332</v>
      </c>
      <c r="D78" s="93" t="s">
        <v>817</v>
      </c>
      <c r="E78" s="93" t="b">
        <v>0</v>
      </c>
      <c r="F78" s="93" t="b">
        <v>0</v>
      </c>
      <c r="G78" s="93" t="b">
        <v>0</v>
      </c>
    </row>
    <row r="79" spans="1:7" ht="15">
      <c r="A79" s="93" t="s">
        <v>807</v>
      </c>
      <c r="B79" s="93">
        <v>2</v>
      </c>
      <c r="C79" s="133">
        <v>0.005564096264952332</v>
      </c>
      <c r="D79" s="93" t="s">
        <v>817</v>
      </c>
      <c r="E79" s="93" t="b">
        <v>0</v>
      </c>
      <c r="F79" s="93" t="b">
        <v>0</v>
      </c>
      <c r="G79" s="93" t="b">
        <v>0</v>
      </c>
    </row>
    <row r="80" spans="1:7" ht="15">
      <c r="A80" s="93" t="s">
        <v>808</v>
      </c>
      <c r="B80" s="93">
        <v>2</v>
      </c>
      <c r="C80" s="133">
        <v>0.005564096264952332</v>
      </c>
      <c r="D80" s="93" t="s">
        <v>817</v>
      </c>
      <c r="E80" s="93" t="b">
        <v>0</v>
      </c>
      <c r="F80" s="93" t="b">
        <v>0</v>
      </c>
      <c r="G80" s="93" t="b">
        <v>0</v>
      </c>
    </row>
    <row r="81" spans="1:7" ht="15">
      <c r="A81" s="93" t="s">
        <v>809</v>
      </c>
      <c r="B81" s="93">
        <v>2</v>
      </c>
      <c r="C81" s="133">
        <v>0.005564096264952332</v>
      </c>
      <c r="D81" s="93" t="s">
        <v>817</v>
      </c>
      <c r="E81" s="93" t="b">
        <v>0</v>
      </c>
      <c r="F81" s="93" t="b">
        <v>0</v>
      </c>
      <c r="G81" s="93" t="b">
        <v>0</v>
      </c>
    </row>
    <row r="82" spans="1:7" ht="15">
      <c r="A82" s="93" t="s">
        <v>810</v>
      </c>
      <c r="B82" s="93">
        <v>2</v>
      </c>
      <c r="C82" s="133">
        <v>0.005564096264952332</v>
      </c>
      <c r="D82" s="93" t="s">
        <v>817</v>
      </c>
      <c r="E82" s="93" t="b">
        <v>0</v>
      </c>
      <c r="F82" s="93" t="b">
        <v>0</v>
      </c>
      <c r="G82" s="93" t="b">
        <v>0</v>
      </c>
    </row>
    <row r="83" spans="1:7" ht="15">
      <c r="A83" s="93" t="s">
        <v>811</v>
      </c>
      <c r="B83" s="93">
        <v>2</v>
      </c>
      <c r="C83" s="133">
        <v>0.005564096264952332</v>
      </c>
      <c r="D83" s="93" t="s">
        <v>817</v>
      </c>
      <c r="E83" s="93" t="b">
        <v>0</v>
      </c>
      <c r="F83" s="93" t="b">
        <v>0</v>
      </c>
      <c r="G83" s="93" t="b">
        <v>0</v>
      </c>
    </row>
    <row r="84" spans="1:7" ht="15">
      <c r="A84" s="93" t="s">
        <v>812</v>
      </c>
      <c r="B84" s="93">
        <v>2</v>
      </c>
      <c r="C84" s="133">
        <v>0.005564096264952332</v>
      </c>
      <c r="D84" s="93" t="s">
        <v>817</v>
      </c>
      <c r="E84" s="93" t="b">
        <v>0</v>
      </c>
      <c r="F84" s="93" t="b">
        <v>0</v>
      </c>
      <c r="G84" s="93" t="b">
        <v>0</v>
      </c>
    </row>
    <row r="85" spans="1:7" ht="15">
      <c r="A85" s="93" t="s">
        <v>215</v>
      </c>
      <c r="B85" s="93">
        <v>2</v>
      </c>
      <c r="C85" s="133">
        <v>0.005564096264952332</v>
      </c>
      <c r="D85" s="93" t="s">
        <v>817</v>
      </c>
      <c r="E85" s="93" t="b">
        <v>0</v>
      </c>
      <c r="F85" s="93" t="b">
        <v>0</v>
      </c>
      <c r="G85" s="93" t="b">
        <v>0</v>
      </c>
    </row>
    <row r="86" spans="1:7" ht="15">
      <c r="A86" s="93" t="s">
        <v>813</v>
      </c>
      <c r="B86" s="93">
        <v>2</v>
      </c>
      <c r="C86" s="133">
        <v>0.005564096264952332</v>
      </c>
      <c r="D86" s="93" t="s">
        <v>817</v>
      </c>
      <c r="E86" s="93" t="b">
        <v>0</v>
      </c>
      <c r="F86" s="93" t="b">
        <v>0</v>
      </c>
      <c r="G86" s="93" t="b">
        <v>0</v>
      </c>
    </row>
    <row r="87" spans="1:7" ht="15">
      <c r="A87" s="93" t="s">
        <v>814</v>
      </c>
      <c r="B87" s="93">
        <v>2</v>
      </c>
      <c r="C87" s="133">
        <v>0.005564096264952332</v>
      </c>
      <c r="D87" s="93" t="s">
        <v>817</v>
      </c>
      <c r="E87" s="93" t="b">
        <v>0</v>
      </c>
      <c r="F87" s="93" t="b">
        <v>0</v>
      </c>
      <c r="G87" s="93" t="b">
        <v>0</v>
      </c>
    </row>
    <row r="88" spans="1:7" ht="15">
      <c r="A88" s="93" t="s">
        <v>609</v>
      </c>
      <c r="B88" s="93">
        <v>7</v>
      </c>
      <c r="C88" s="133">
        <v>0</v>
      </c>
      <c r="D88" s="93" t="s">
        <v>533</v>
      </c>
      <c r="E88" s="93" t="b">
        <v>0</v>
      </c>
      <c r="F88" s="93" t="b">
        <v>0</v>
      </c>
      <c r="G88" s="93" t="b">
        <v>0</v>
      </c>
    </row>
    <row r="89" spans="1:7" ht="15">
      <c r="A89" s="93" t="s">
        <v>610</v>
      </c>
      <c r="B89" s="93">
        <v>6</v>
      </c>
      <c r="C89" s="133">
        <v>0.014336757868620561</v>
      </c>
      <c r="D89" s="93" t="s">
        <v>533</v>
      </c>
      <c r="E89" s="93" t="b">
        <v>0</v>
      </c>
      <c r="F89" s="93" t="b">
        <v>0</v>
      </c>
      <c r="G89" s="93" t="b">
        <v>0</v>
      </c>
    </row>
    <row r="90" spans="1:7" ht="15">
      <c r="A90" s="93" t="s">
        <v>611</v>
      </c>
      <c r="B90" s="93">
        <v>5</v>
      </c>
      <c r="C90" s="133">
        <v>0.004744416742799935</v>
      </c>
      <c r="D90" s="93" t="s">
        <v>533</v>
      </c>
      <c r="E90" s="93" t="b">
        <v>0</v>
      </c>
      <c r="F90" s="93" t="b">
        <v>0</v>
      </c>
      <c r="G90" s="93" t="b">
        <v>0</v>
      </c>
    </row>
    <row r="91" spans="1:7" ht="15">
      <c r="A91" s="93" t="s">
        <v>615</v>
      </c>
      <c r="B91" s="93">
        <v>4</v>
      </c>
      <c r="C91" s="133">
        <v>0.006312676589254402</v>
      </c>
      <c r="D91" s="93" t="s">
        <v>533</v>
      </c>
      <c r="E91" s="93" t="b">
        <v>0</v>
      </c>
      <c r="F91" s="93" t="b">
        <v>0</v>
      </c>
      <c r="G91" s="93" t="b">
        <v>0</v>
      </c>
    </row>
    <row r="92" spans="1:7" ht="15">
      <c r="A92" s="93" t="s">
        <v>616</v>
      </c>
      <c r="B92" s="93">
        <v>4</v>
      </c>
      <c r="C92" s="133">
        <v>0.006312676589254402</v>
      </c>
      <c r="D92" s="93" t="s">
        <v>533</v>
      </c>
      <c r="E92" s="93" t="b">
        <v>0</v>
      </c>
      <c r="F92" s="93" t="b">
        <v>0</v>
      </c>
      <c r="G92" s="93" t="b">
        <v>0</v>
      </c>
    </row>
    <row r="93" spans="1:7" ht="15">
      <c r="A93" s="93" t="s">
        <v>617</v>
      </c>
      <c r="B93" s="93">
        <v>4</v>
      </c>
      <c r="C93" s="133">
        <v>0.006312676589254402</v>
      </c>
      <c r="D93" s="93" t="s">
        <v>533</v>
      </c>
      <c r="E93" s="93" t="b">
        <v>0</v>
      </c>
      <c r="F93" s="93" t="b">
        <v>0</v>
      </c>
      <c r="G93" s="93" t="b">
        <v>0</v>
      </c>
    </row>
    <row r="94" spans="1:7" ht="15">
      <c r="A94" s="93" t="s">
        <v>226</v>
      </c>
      <c r="B94" s="93">
        <v>4</v>
      </c>
      <c r="C94" s="133">
        <v>0.006312676589254402</v>
      </c>
      <c r="D94" s="93" t="s">
        <v>533</v>
      </c>
      <c r="E94" s="93" t="b">
        <v>0</v>
      </c>
      <c r="F94" s="93" t="b">
        <v>0</v>
      </c>
      <c r="G94" s="93" t="b">
        <v>0</v>
      </c>
    </row>
    <row r="95" spans="1:7" ht="15">
      <c r="A95" s="93" t="s">
        <v>618</v>
      </c>
      <c r="B95" s="93">
        <v>4</v>
      </c>
      <c r="C95" s="133">
        <v>0.006312676589254402</v>
      </c>
      <c r="D95" s="93" t="s">
        <v>533</v>
      </c>
      <c r="E95" s="93" t="b">
        <v>0</v>
      </c>
      <c r="F95" s="93" t="b">
        <v>0</v>
      </c>
      <c r="G95" s="93" t="b">
        <v>0</v>
      </c>
    </row>
    <row r="96" spans="1:7" ht="15">
      <c r="A96" s="93" t="s">
        <v>619</v>
      </c>
      <c r="B96" s="93">
        <v>4</v>
      </c>
      <c r="C96" s="133">
        <v>0.006312676589254402</v>
      </c>
      <c r="D96" s="93" t="s">
        <v>533</v>
      </c>
      <c r="E96" s="93" t="b">
        <v>0</v>
      </c>
      <c r="F96" s="93" t="b">
        <v>0</v>
      </c>
      <c r="G96" s="93" t="b">
        <v>0</v>
      </c>
    </row>
    <row r="97" spans="1:7" ht="15">
      <c r="A97" s="93" t="s">
        <v>620</v>
      </c>
      <c r="B97" s="93">
        <v>4</v>
      </c>
      <c r="C97" s="133">
        <v>0.006312676589254402</v>
      </c>
      <c r="D97" s="93" t="s">
        <v>533</v>
      </c>
      <c r="E97" s="93" t="b">
        <v>0</v>
      </c>
      <c r="F97" s="93" t="b">
        <v>0</v>
      </c>
      <c r="G97" s="93" t="b">
        <v>0</v>
      </c>
    </row>
    <row r="98" spans="1:7" ht="15">
      <c r="A98" s="93" t="s">
        <v>780</v>
      </c>
      <c r="B98" s="93">
        <v>4</v>
      </c>
      <c r="C98" s="133">
        <v>0.006312676589254402</v>
      </c>
      <c r="D98" s="93" t="s">
        <v>533</v>
      </c>
      <c r="E98" s="93" t="b">
        <v>0</v>
      </c>
      <c r="F98" s="93" t="b">
        <v>0</v>
      </c>
      <c r="G98" s="93" t="b">
        <v>0</v>
      </c>
    </row>
    <row r="99" spans="1:7" ht="15">
      <c r="A99" s="93" t="s">
        <v>782</v>
      </c>
      <c r="B99" s="93">
        <v>3</v>
      </c>
      <c r="C99" s="133">
        <v>0.007168378934310281</v>
      </c>
      <c r="D99" s="93" t="s">
        <v>533</v>
      </c>
      <c r="E99" s="93" t="b">
        <v>0</v>
      </c>
      <c r="F99" s="93" t="b">
        <v>0</v>
      </c>
      <c r="G99" s="93" t="b">
        <v>0</v>
      </c>
    </row>
    <row r="100" spans="1:7" ht="15">
      <c r="A100" s="93" t="s">
        <v>575</v>
      </c>
      <c r="B100" s="93">
        <v>3</v>
      </c>
      <c r="C100" s="133">
        <v>0.007168378934310281</v>
      </c>
      <c r="D100" s="93" t="s">
        <v>533</v>
      </c>
      <c r="E100" s="93" t="b">
        <v>0</v>
      </c>
      <c r="F100" s="93" t="b">
        <v>1</v>
      </c>
      <c r="G100" s="93" t="b">
        <v>0</v>
      </c>
    </row>
    <row r="101" spans="1:7" ht="15">
      <c r="A101" s="93" t="s">
        <v>585</v>
      </c>
      <c r="B101" s="93">
        <v>3</v>
      </c>
      <c r="C101" s="133">
        <v>0.007168378934310281</v>
      </c>
      <c r="D101" s="93" t="s">
        <v>533</v>
      </c>
      <c r="E101" s="93" t="b">
        <v>0</v>
      </c>
      <c r="F101" s="93" t="b">
        <v>0</v>
      </c>
      <c r="G101" s="93" t="b">
        <v>0</v>
      </c>
    </row>
    <row r="102" spans="1:7" ht="15">
      <c r="A102" s="93" t="s">
        <v>783</v>
      </c>
      <c r="B102" s="93">
        <v>3</v>
      </c>
      <c r="C102" s="133">
        <v>0.007168378934310281</v>
      </c>
      <c r="D102" s="93" t="s">
        <v>533</v>
      </c>
      <c r="E102" s="93" t="b">
        <v>0</v>
      </c>
      <c r="F102" s="93" t="b">
        <v>0</v>
      </c>
      <c r="G102" s="93" t="b">
        <v>0</v>
      </c>
    </row>
    <row r="103" spans="1:7" ht="15">
      <c r="A103" s="93" t="s">
        <v>784</v>
      </c>
      <c r="B103" s="93">
        <v>3</v>
      </c>
      <c r="C103" s="133">
        <v>0.007168378934310281</v>
      </c>
      <c r="D103" s="93" t="s">
        <v>533</v>
      </c>
      <c r="E103" s="93" t="b">
        <v>0</v>
      </c>
      <c r="F103" s="93" t="b">
        <v>0</v>
      </c>
      <c r="G103" s="93" t="b">
        <v>0</v>
      </c>
    </row>
    <row r="104" spans="1:7" ht="15">
      <c r="A104" s="93" t="s">
        <v>785</v>
      </c>
      <c r="B104" s="93">
        <v>3</v>
      </c>
      <c r="C104" s="133">
        <v>0.007168378934310281</v>
      </c>
      <c r="D104" s="93" t="s">
        <v>533</v>
      </c>
      <c r="E104" s="93" t="b">
        <v>0</v>
      </c>
      <c r="F104" s="93" t="b">
        <v>0</v>
      </c>
      <c r="G104" s="93" t="b">
        <v>0</v>
      </c>
    </row>
    <row r="105" spans="1:7" ht="15">
      <c r="A105" s="93" t="s">
        <v>786</v>
      </c>
      <c r="B105" s="93">
        <v>3</v>
      </c>
      <c r="C105" s="133">
        <v>0.007168378934310281</v>
      </c>
      <c r="D105" s="93" t="s">
        <v>533</v>
      </c>
      <c r="E105" s="93" t="b">
        <v>0</v>
      </c>
      <c r="F105" s="93" t="b">
        <v>0</v>
      </c>
      <c r="G105" s="93" t="b">
        <v>0</v>
      </c>
    </row>
    <row r="106" spans="1:7" ht="15">
      <c r="A106" s="93" t="s">
        <v>787</v>
      </c>
      <c r="B106" s="93">
        <v>3</v>
      </c>
      <c r="C106" s="133">
        <v>0.007168378934310281</v>
      </c>
      <c r="D106" s="93" t="s">
        <v>533</v>
      </c>
      <c r="E106" s="93" t="b">
        <v>0</v>
      </c>
      <c r="F106" s="93" t="b">
        <v>0</v>
      </c>
      <c r="G106" s="93" t="b">
        <v>0</v>
      </c>
    </row>
    <row r="107" spans="1:7" ht="15">
      <c r="A107" s="93" t="s">
        <v>788</v>
      </c>
      <c r="B107" s="93">
        <v>3</v>
      </c>
      <c r="C107" s="133">
        <v>0.007168378934310281</v>
      </c>
      <c r="D107" s="93" t="s">
        <v>533</v>
      </c>
      <c r="E107" s="93" t="b">
        <v>0</v>
      </c>
      <c r="F107" s="93" t="b">
        <v>0</v>
      </c>
      <c r="G107" s="93" t="b">
        <v>0</v>
      </c>
    </row>
    <row r="108" spans="1:7" ht="15">
      <c r="A108" s="93" t="s">
        <v>789</v>
      </c>
      <c r="B108" s="93">
        <v>3</v>
      </c>
      <c r="C108" s="133">
        <v>0.007168378934310281</v>
      </c>
      <c r="D108" s="93" t="s">
        <v>533</v>
      </c>
      <c r="E108" s="93" t="b">
        <v>1</v>
      </c>
      <c r="F108" s="93" t="b">
        <v>0</v>
      </c>
      <c r="G108" s="93" t="b">
        <v>0</v>
      </c>
    </row>
    <row r="109" spans="1:7" ht="15">
      <c r="A109" s="93" t="s">
        <v>790</v>
      </c>
      <c r="B109" s="93">
        <v>3</v>
      </c>
      <c r="C109" s="133">
        <v>0.007168378934310281</v>
      </c>
      <c r="D109" s="93" t="s">
        <v>533</v>
      </c>
      <c r="E109" s="93" t="b">
        <v>0</v>
      </c>
      <c r="F109" s="93" t="b">
        <v>0</v>
      </c>
      <c r="G109" s="93" t="b">
        <v>0</v>
      </c>
    </row>
    <row r="110" spans="1:7" ht="15">
      <c r="A110" s="93" t="s">
        <v>791</v>
      </c>
      <c r="B110" s="93">
        <v>3</v>
      </c>
      <c r="C110" s="133">
        <v>0.007168378934310281</v>
      </c>
      <c r="D110" s="93" t="s">
        <v>533</v>
      </c>
      <c r="E110" s="93" t="b">
        <v>0</v>
      </c>
      <c r="F110" s="93" t="b">
        <v>0</v>
      </c>
      <c r="G110" s="93" t="b">
        <v>0</v>
      </c>
    </row>
    <row r="111" spans="1:7" ht="15">
      <c r="A111" s="93" t="s">
        <v>793</v>
      </c>
      <c r="B111" s="93">
        <v>2</v>
      </c>
      <c r="C111" s="133">
        <v>0.0070658187577957885</v>
      </c>
      <c r="D111" s="93" t="s">
        <v>533</v>
      </c>
      <c r="E111" s="93" t="b">
        <v>0</v>
      </c>
      <c r="F111" s="93" t="b">
        <v>0</v>
      </c>
      <c r="G111" s="93" t="b">
        <v>0</v>
      </c>
    </row>
    <row r="112" spans="1:7" ht="15">
      <c r="A112" s="93" t="s">
        <v>800</v>
      </c>
      <c r="B112" s="93">
        <v>2</v>
      </c>
      <c r="C112" s="133">
        <v>0.0070658187577957885</v>
      </c>
      <c r="D112" s="93" t="s">
        <v>533</v>
      </c>
      <c r="E112" s="93" t="b">
        <v>0</v>
      </c>
      <c r="F112" s="93" t="b">
        <v>0</v>
      </c>
      <c r="G112" s="93" t="b">
        <v>0</v>
      </c>
    </row>
    <row r="113" spans="1:7" ht="15">
      <c r="A113" s="93" t="s">
        <v>799</v>
      </c>
      <c r="B113" s="93">
        <v>2</v>
      </c>
      <c r="C113" s="133">
        <v>0.010975299220964374</v>
      </c>
      <c r="D113" s="93" t="s">
        <v>533</v>
      </c>
      <c r="E113" s="93" t="b">
        <v>0</v>
      </c>
      <c r="F113" s="93" t="b">
        <v>0</v>
      </c>
      <c r="G113" s="93" t="b">
        <v>0</v>
      </c>
    </row>
    <row r="114" spans="1:7" ht="15">
      <c r="A114" s="93" t="s">
        <v>622</v>
      </c>
      <c r="B114" s="93">
        <v>2</v>
      </c>
      <c r="C114" s="133">
        <v>0</v>
      </c>
      <c r="D114" s="93" t="s">
        <v>534</v>
      </c>
      <c r="E114" s="93" t="b">
        <v>1</v>
      </c>
      <c r="F114" s="93" t="b">
        <v>0</v>
      </c>
      <c r="G114" s="93" t="b">
        <v>0</v>
      </c>
    </row>
    <row r="115" spans="1:7" ht="15">
      <c r="A115" s="93" t="s">
        <v>623</v>
      </c>
      <c r="B115" s="93">
        <v>2</v>
      </c>
      <c r="C115" s="133">
        <v>0</v>
      </c>
      <c r="D115" s="93" t="s">
        <v>534</v>
      </c>
      <c r="E115" s="93" t="b">
        <v>1</v>
      </c>
      <c r="F115" s="93" t="b">
        <v>0</v>
      </c>
      <c r="G115" s="93" t="b">
        <v>0</v>
      </c>
    </row>
    <row r="116" spans="1:7" ht="15">
      <c r="A116" s="93" t="s">
        <v>624</v>
      </c>
      <c r="B116" s="93">
        <v>2</v>
      </c>
      <c r="C116" s="133">
        <v>0</v>
      </c>
      <c r="D116" s="93" t="s">
        <v>534</v>
      </c>
      <c r="E116" s="93" t="b">
        <v>1</v>
      </c>
      <c r="F116" s="93" t="b">
        <v>0</v>
      </c>
      <c r="G116" s="93" t="b">
        <v>0</v>
      </c>
    </row>
    <row r="117" spans="1:7" ht="15">
      <c r="A117" s="93" t="s">
        <v>625</v>
      </c>
      <c r="B117" s="93">
        <v>2</v>
      </c>
      <c r="C117" s="133">
        <v>0</v>
      </c>
      <c r="D117" s="93" t="s">
        <v>534</v>
      </c>
      <c r="E117" s="93" t="b">
        <v>1</v>
      </c>
      <c r="F117" s="93" t="b">
        <v>0</v>
      </c>
      <c r="G117" s="93" t="b">
        <v>0</v>
      </c>
    </row>
    <row r="118" spans="1:7" ht="15">
      <c r="A118" s="93" t="s">
        <v>626</v>
      </c>
      <c r="B118" s="93">
        <v>2</v>
      </c>
      <c r="C118" s="133">
        <v>0</v>
      </c>
      <c r="D118" s="93" t="s">
        <v>534</v>
      </c>
      <c r="E118" s="93" t="b">
        <v>1</v>
      </c>
      <c r="F118" s="93" t="b">
        <v>0</v>
      </c>
      <c r="G118" s="93" t="b">
        <v>0</v>
      </c>
    </row>
    <row r="119" spans="1:7" ht="15">
      <c r="A119" s="93" t="s">
        <v>627</v>
      </c>
      <c r="B119" s="93">
        <v>2</v>
      </c>
      <c r="C119" s="133">
        <v>0</v>
      </c>
      <c r="D119" s="93" t="s">
        <v>534</v>
      </c>
      <c r="E119" s="93" t="b">
        <v>0</v>
      </c>
      <c r="F119" s="93" t="b">
        <v>0</v>
      </c>
      <c r="G119" s="93" t="b">
        <v>0</v>
      </c>
    </row>
    <row r="120" spans="1:7" ht="15">
      <c r="A120" s="93" t="s">
        <v>628</v>
      </c>
      <c r="B120" s="93">
        <v>2</v>
      </c>
      <c r="C120" s="133">
        <v>0</v>
      </c>
      <c r="D120" s="93" t="s">
        <v>534</v>
      </c>
      <c r="E120" s="93" t="b">
        <v>0</v>
      </c>
      <c r="F120" s="93" t="b">
        <v>0</v>
      </c>
      <c r="G120" s="93" t="b">
        <v>0</v>
      </c>
    </row>
    <row r="121" spans="1:7" ht="15">
      <c r="A121" s="93" t="s">
        <v>609</v>
      </c>
      <c r="B121" s="93">
        <v>2</v>
      </c>
      <c r="C121" s="133">
        <v>0</v>
      </c>
      <c r="D121" s="93" t="s">
        <v>534</v>
      </c>
      <c r="E121" s="93" t="b">
        <v>0</v>
      </c>
      <c r="F121" s="93" t="b">
        <v>0</v>
      </c>
      <c r="G121" s="93" t="b">
        <v>0</v>
      </c>
    </row>
    <row r="122" spans="1:7" ht="15">
      <c r="A122" s="93" t="s">
        <v>629</v>
      </c>
      <c r="B122" s="93">
        <v>2</v>
      </c>
      <c r="C122" s="133">
        <v>0</v>
      </c>
      <c r="D122" s="93" t="s">
        <v>534</v>
      </c>
      <c r="E122" s="93" t="b">
        <v>0</v>
      </c>
      <c r="F122" s="93" t="b">
        <v>0</v>
      </c>
      <c r="G122" s="93" t="b">
        <v>0</v>
      </c>
    </row>
    <row r="123" spans="1:7" ht="15">
      <c r="A123" s="93" t="s">
        <v>630</v>
      </c>
      <c r="B123" s="93">
        <v>2</v>
      </c>
      <c r="C123" s="133">
        <v>0</v>
      </c>
      <c r="D123" s="93" t="s">
        <v>534</v>
      </c>
      <c r="E123" s="93" t="b">
        <v>0</v>
      </c>
      <c r="F123" s="93" t="b">
        <v>0</v>
      </c>
      <c r="G123" s="93" t="b">
        <v>0</v>
      </c>
    </row>
    <row r="124" spans="1:7" ht="15">
      <c r="A124" s="93" t="s">
        <v>227</v>
      </c>
      <c r="B124" s="93">
        <v>2</v>
      </c>
      <c r="C124" s="133">
        <v>0</v>
      </c>
      <c r="D124" s="93" t="s">
        <v>534</v>
      </c>
      <c r="E124" s="93" t="b">
        <v>0</v>
      </c>
      <c r="F124" s="93" t="b">
        <v>0</v>
      </c>
      <c r="G124" s="93" t="b">
        <v>0</v>
      </c>
    </row>
    <row r="125" spans="1:7" ht="15">
      <c r="A125" s="93" t="s">
        <v>796</v>
      </c>
      <c r="B125" s="93">
        <v>2</v>
      </c>
      <c r="C125" s="133">
        <v>0</v>
      </c>
      <c r="D125" s="93" t="s">
        <v>534</v>
      </c>
      <c r="E125" s="93" t="b">
        <v>0</v>
      </c>
      <c r="F125" s="93" t="b">
        <v>0</v>
      </c>
      <c r="G125" s="93" t="b">
        <v>0</v>
      </c>
    </row>
    <row r="126" spans="1:7" ht="15">
      <c r="A126" s="93" t="s">
        <v>797</v>
      </c>
      <c r="B126" s="93">
        <v>2</v>
      </c>
      <c r="C126" s="133">
        <v>0</v>
      </c>
      <c r="D126" s="93" t="s">
        <v>534</v>
      </c>
      <c r="E126" s="93" t="b">
        <v>1</v>
      </c>
      <c r="F126" s="93" t="b">
        <v>0</v>
      </c>
      <c r="G126" s="93" t="b">
        <v>0</v>
      </c>
    </row>
    <row r="127" spans="1:7" ht="15">
      <c r="A127" s="93" t="s">
        <v>798</v>
      </c>
      <c r="B127" s="93">
        <v>2</v>
      </c>
      <c r="C127" s="133">
        <v>0</v>
      </c>
      <c r="D127" s="93" t="s">
        <v>534</v>
      </c>
      <c r="E127" s="93" t="b">
        <v>0</v>
      </c>
      <c r="F127" s="93" t="b">
        <v>0</v>
      </c>
      <c r="G127" s="93" t="b">
        <v>0</v>
      </c>
    </row>
    <row r="128" spans="1:7" ht="15">
      <c r="A128" s="93" t="s">
        <v>632</v>
      </c>
      <c r="B128" s="93">
        <v>4</v>
      </c>
      <c r="C128" s="133">
        <v>0.01677059610054107</v>
      </c>
      <c r="D128" s="93" t="s">
        <v>535</v>
      </c>
      <c r="E128" s="93" t="b">
        <v>1</v>
      </c>
      <c r="F128" s="93" t="b">
        <v>0</v>
      </c>
      <c r="G128" s="93" t="b">
        <v>0</v>
      </c>
    </row>
    <row r="129" spans="1:7" ht="15">
      <c r="A129" s="93" t="s">
        <v>609</v>
      </c>
      <c r="B129" s="93">
        <v>3</v>
      </c>
      <c r="C129" s="133">
        <v>0</v>
      </c>
      <c r="D129" s="93" t="s">
        <v>535</v>
      </c>
      <c r="E129" s="93" t="b">
        <v>0</v>
      </c>
      <c r="F129" s="93" t="b">
        <v>0</v>
      </c>
      <c r="G129" s="93" t="b">
        <v>0</v>
      </c>
    </row>
    <row r="130" spans="1:7" ht="15">
      <c r="A130" s="93" t="s">
        <v>612</v>
      </c>
      <c r="B130" s="93">
        <v>2</v>
      </c>
      <c r="C130" s="133">
        <v>0.008385298050270535</v>
      </c>
      <c r="D130" s="93" t="s">
        <v>535</v>
      </c>
      <c r="E130" s="93" t="b">
        <v>0</v>
      </c>
      <c r="F130" s="93" t="b">
        <v>0</v>
      </c>
      <c r="G130" s="93" t="b">
        <v>0</v>
      </c>
    </row>
    <row r="131" spans="1:7" ht="15">
      <c r="A131" s="93" t="s">
        <v>613</v>
      </c>
      <c r="B131" s="93">
        <v>2</v>
      </c>
      <c r="C131" s="133">
        <v>0.008385298050270535</v>
      </c>
      <c r="D131" s="93" t="s">
        <v>535</v>
      </c>
      <c r="E131" s="93" t="b">
        <v>0</v>
      </c>
      <c r="F131" s="93" t="b">
        <v>0</v>
      </c>
      <c r="G131" s="93" t="b">
        <v>0</v>
      </c>
    </row>
    <row r="132" spans="1:7" ht="15">
      <c r="A132" s="93" t="s">
        <v>634</v>
      </c>
      <c r="B132" s="93">
        <v>3</v>
      </c>
      <c r="C132" s="133">
        <v>0.012006222208341901</v>
      </c>
      <c r="D132" s="93" t="s">
        <v>536</v>
      </c>
      <c r="E132" s="93" t="b">
        <v>0</v>
      </c>
      <c r="F132" s="93" t="b">
        <v>0</v>
      </c>
      <c r="G132" s="93" t="b">
        <v>0</v>
      </c>
    </row>
    <row r="133" spans="1:7" ht="15">
      <c r="A133" s="93" t="s">
        <v>609</v>
      </c>
      <c r="B133" s="93">
        <v>3</v>
      </c>
      <c r="C133" s="133">
        <v>0</v>
      </c>
      <c r="D133" s="93" t="s">
        <v>536</v>
      </c>
      <c r="E133" s="93" t="b">
        <v>0</v>
      </c>
      <c r="F133" s="93" t="b">
        <v>0</v>
      </c>
      <c r="G133" s="93" t="b">
        <v>0</v>
      </c>
    </row>
    <row r="134" spans="1:7" ht="15">
      <c r="A134" s="93" t="s">
        <v>635</v>
      </c>
      <c r="B134" s="93">
        <v>3</v>
      </c>
      <c r="C134" s="133">
        <v>0</v>
      </c>
      <c r="D134" s="93" t="s">
        <v>536</v>
      </c>
      <c r="E134" s="93" t="b">
        <v>0</v>
      </c>
      <c r="F134" s="93" t="b">
        <v>0</v>
      </c>
      <c r="G134" s="93" t="b">
        <v>0</v>
      </c>
    </row>
    <row r="135" spans="1:7" ht="15">
      <c r="A135" s="93" t="s">
        <v>636</v>
      </c>
      <c r="B135" s="93">
        <v>3</v>
      </c>
      <c r="C135" s="133">
        <v>0</v>
      </c>
      <c r="D135" s="93" t="s">
        <v>536</v>
      </c>
      <c r="E135" s="93" t="b">
        <v>0</v>
      </c>
      <c r="F135" s="93" t="b">
        <v>0</v>
      </c>
      <c r="G135" s="93" t="b">
        <v>0</v>
      </c>
    </row>
    <row r="136" spans="1:7" ht="15">
      <c r="A136" s="93" t="s">
        <v>637</v>
      </c>
      <c r="B136" s="93">
        <v>3</v>
      </c>
      <c r="C136" s="133">
        <v>0</v>
      </c>
      <c r="D136" s="93" t="s">
        <v>536</v>
      </c>
      <c r="E136" s="93" t="b">
        <v>0</v>
      </c>
      <c r="F136" s="93" t="b">
        <v>0</v>
      </c>
      <c r="G136" s="93" t="b">
        <v>0</v>
      </c>
    </row>
    <row r="137" spans="1:7" ht="15">
      <c r="A137" s="93" t="s">
        <v>638</v>
      </c>
      <c r="B137" s="93">
        <v>3</v>
      </c>
      <c r="C137" s="133">
        <v>0.012006222208341901</v>
      </c>
      <c r="D137" s="93" t="s">
        <v>536</v>
      </c>
      <c r="E137" s="93" t="b">
        <v>0</v>
      </c>
      <c r="F137" s="93" t="b">
        <v>0</v>
      </c>
      <c r="G137" s="93" t="b">
        <v>0</v>
      </c>
    </row>
    <row r="138" spans="1:7" ht="15">
      <c r="A138" s="93" t="s">
        <v>639</v>
      </c>
      <c r="B138" s="93">
        <v>2</v>
      </c>
      <c r="C138" s="133">
        <v>0.008004148138894602</v>
      </c>
      <c r="D138" s="93" t="s">
        <v>536</v>
      </c>
      <c r="E138" s="93" t="b">
        <v>0</v>
      </c>
      <c r="F138" s="93" t="b">
        <v>0</v>
      </c>
      <c r="G138" s="93" t="b">
        <v>0</v>
      </c>
    </row>
    <row r="139" spans="1:7" ht="15">
      <c r="A139" s="93" t="s">
        <v>640</v>
      </c>
      <c r="B139" s="93">
        <v>2</v>
      </c>
      <c r="C139" s="133">
        <v>0.008004148138894602</v>
      </c>
      <c r="D139" s="93" t="s">
        <v>536</v>
      </c>
      <c r="E139" s="93" t="b">
        <v>0</v>
      </c>
      <c r="F139" s="93" t="b">
        <v>0</v>
      </c>
      <c r="G139" s="93" t="b">
        <v>0</v>
      </c>
    </row>
    <row r="140" spans="1:7" ht="15">
      <c r="A140" s="93" t="s">
        <v>641</v>
      </c>
      <c r="B140" s="93">
        <v>2</v>
      </c>
      <c r="C140" s="133">
        <v>0.008004148138894602</v>
      </c>
      <c r="D140" s="93" t="s">
        <v>536</v>
      </c>
      <c r="E140" s="93" t="b">
        <v>0</v>
      </c>
      <c r="F140" s="93" t="b">
        <v>0</v>
      </c>
      <c r="G140" s="93" t="b">
        <v>0</v>
      </c>
    </row>
    <row r="141" spans="1:7" ht="15">
      <c r="A141" s="93" t="s">
        <v>642</v>
      </c>
      <c r="B141" s="93">
        <v>2</v>
      </c>
      <c r="C141" s="133">
        <v>0.008004148138894602</v>
      </c>
      <c r="D141" s="93" t="s">
        <v>536</v>
      </c>
      <c r="E141" s="93" t="b">
        <v>0</v>
      </c>
      <c r="F141" s="93" t="b">
        <v>0</v>
      </c>
      <c r="G141" s="93" t="b">
        <v>0</v>
      </c>
    </row>
    <row r="142" spans="1:7" ht="15">
      <c r="A142" s="93" t="s">
        <v>792</v>
      </c>
      <c r="B142" s="93">
        <v>2</v>
      </c>
      <c r="C142" s="133">
        <v>0.008004148138894602</v>
      </c>
      <c r="D142" s="93" t="s">
        <v>536</v>
      </c>
      <c r="E142" s="93" t="b">
        <v>0</v>
      </c>
      <c r="F142" s="93" t="b">
        <v>0</v>
      </c>
      <c r="G142" s="93" t="b">
        <v>0</v>
      </c>
    </row>
    <row r="143" spans="1:7" ht="15">
      <c r="A143" s="93" t="s">
        <v>645</v>
      </c>
      <c r="B143" s="93">
        <v>4</v>
      </c>
      <c r="C143" s="133">
        <v>0</v>
      </c>
      <c r="D143" s="93" t="s">
        <v>538</v>
      </c>
      <c r="E143" s="93" t="b">
        <v>0</v>
      </c>
      <c r="F143" s="93" t="b">
        <v>0</v>
      </c>
      <c r="G143" s="93" t="b">
        <v>0</v>
      </c>
    </row>
    <row r="144" spans="1:7" ht="15">
      <c r="A144" s="93" t="s">
        <v>598</v>
      </c>
      <c r="B144" s="93">
        <v>2</v>
      </c>
      <c r="C144" s="133">
        <v>0</v>
      </c>
      <c r="D144" s="93" t="s">
        <v>538</v>
      </c>
      <c r="E144" s="93" t="b">
        <v>0</v>
      </c>
      <c r="F144" s="93" t="b">
        <v>0</v>
      </c>
      <c r="G144" s="93" t="b">
        <v>0</v>
      </c>
    </row>
    <row r="145" spans="1:7" ht="15">
      <c r="A145" s="93" t="s">
        <v>646</v>
      </c>
      <c r="B145" s="93">
        <v>2</v>
      </c>
      <c r="C145" s="133">
        <v>0</v>
      </c>
      <c r="D145" s="93" t="s">
        <v>538</v>
      </c>
      <c r="E145" s="93" t="b">
        <v>0</v>
      </c>
      <c r="F145" s="93" t="b">
        <v>0</v>
      </c>
      <c r="G145" s="93" t="b">
        <v>0</v>
      </c>
    </row>
    <row r="146" spans="1:7" ht="15">
      <c r="A146" s="93" t="s">
        <v>647</v>
      </c>
      <c r="B146" s="93">
        <v>2</v>
      </c>
      <c r="C146" s="133">
        <v>0</v>
      </c>
      <c r="D146" s="93" t="s">
        <v>538</v>
      </c>
      <c r="E146" s="93" t="b">
        <v>0</v>
      </c>
      <c r="F146" s="93" t="b">
        <v>0</v>
      </c>
      <c r="G146" s="93" t="b">
        <v>0</v>
      </c>
    </row>
    <row r="147" spans="1:7" ht="15">
      <c r="A147" s="93" t="s">
        <v>648</v>
      </c>
      <c r="B147" s="93">
        <v>2</v>
      </c>
      <c r="C147" s="133">
        <v>0</v>
      </c>
      <c r="D147" s="93" t="s">
        <v>538</v>
      </c>
      <c r="E147" s="93" t="b">
        <v>0</v>
      </c>
      <c r="F147" s="93" t="b">
        <v>0</v>
      </c>
      <c r="G147" s="93" t="b">
        <v>0</v>
      </c>
    </row>
    <row r="148" spans="1:7" ht="15">
      <c r="A148" s="93" t="s">
        <v>649</v>
      </c>
      <c r="B148" s="93">
        <v>2</v>
      </c>
      <c r="C148" s="133">
        <v>0</v>
      </c>
      <c r="D148" s="93" t="s">
        <v>538</v>
      </c>
      <c r="E148" s="93" t="b">
        <v>0</v>
      </c>
      <c r="F148" s="93" t="b">
        <v>0</v>
      </c>
      <c r="G148" s="93" t="b">
        <v>0</v>
      </c>
    </row>
    <row r="149" spans="1:7" ht="15">
      <c r="A149" s="93" t="s">
        <v>650</v>
      </c>
      <c r="B149" s="93">
        <v>2</v>
      </c>
      <c r="C149" s="133">
        <v>0</v>
      </c>
      <c r="D149" s="93" t="s">
        <v>538</v>
      </c>
      <c r="E149" s="93" t="b">
        <v>0</v>
      </c>
      <c r="F149" s="93" t="b">
        <v>0</v>
      </c>
      <c r="G149" s="93" t="b">
        <v>0</v>
      </c>
    </row>
    <row r="150" spans="1:7" ht="15">
      <c r="A150" s="93" t="s">
        <v>651</v>
      </c>
      <c r="B150" s="93">
        <v>2</v>
      </c>
      <c r="C150" s="133">
        <v>0</v>
      </c>
      <c r="D150" s="93" t="s">
        <v>538</v>
      </c>
      <c r="E150" s="93" t="b">
        <v>0</v>
      </c>
      <c r="F150" s="93" t="b">
        <v>0</v>
      </c>
      <c r="G150" s="93" t="b">
        <v>0</v>
      </c>
    </row>
    <row r="151" spans="1:7" ht="15">
      <c r="A151" s="93" t="s">
        <v>652</v>
      </c>
      <c r="B151" s="93">
        <v>2</v>
      </c>
      <c r="C151" s="133">
        <v>0</v>
      </c>
      <c r="D151" s="93" t="s">
        <v>538</v>
      </c>
      <c r="E151" s="93" t="b">
        <v>0</v>
      </c>
      <c r="F151" s="93" t="b">
        <v>0</v>
      </c>
      <c r="G151" s="93" t="b">
        <v>0</v>
      </c>
    </row>
    <row r="152" spans="1:7" ht="15">
      <c r="A152" s="93" t="s">
        <v>653</v>
      </c>
      <c r="B152" s="93">
        <v>2</v>
      </c>
      <c r="C152" s="133">
        <v>0</v>
      </c>
      <c r="D152" s="93" t="s">
        <v>538</v>
      </c>
      <c r="E152" s="93" t="b">
        <v>0</v>
      </c>
      <c r="F152" s="93" t="b">
        <v>0</v>
      </c>
      <c r="G152" s="93" t="b">
        <v>0</v>
      </c>
    </row>
    <row r="153" spans="1:7" ht="15">
      <c r="A153" s="93" t="s">
        <v>801</v>
      </c>
      <c r="B153" s="93">
        <v>2</v>
      </c>
      <c r="C153" s="133">
        <v>0</v>
      </c>
      <c r="D153" s="93" t="s">
        <v>538</v>
      </c>
      <c r="E153" s="93" t="b">
        <v>0</v>
      </c>
      <c r="F153" s="93" t="b">
        <v>0</v>
      </c>
      <c r="G153" s="93" t="b">
        <v>0</v>
      </c>
    </row>
    <row r="154" spans="1:7" ht="15">
      <c r="A154" s="93" t="s">
        <v>802</v>
      </c>
      <c r="B154" s="93">
        <v>2</v>
      </c>
      <c r="C154" s="133">
        <v>0</v>
      </c>
      <c r="D154" s="93" t="s">
        <v>538</v>
      </c>
      <c r="E154" s="93" t="b">
        <v>0</v>
      </c>
      <c r="F154" s="93" t="b">
        <v>0</v>
      </c>
      <c r="G154" s="93" t="b">
        <v>0</v>
      </c>
    </row>
    <row r="155" spans="1:7" ht="15">
      <c r="A155" s="93" t="s">
        <v>803</v>
      </c>
      <c r="B155" s="93">
        <v>2</v>
      </c>
      <c r="C155" s="133">
        <v>0</v>
      </c>
      <c r="D155" s="93" t="s">
        <v>538</v>
      </c>
      <c r="E155" s="93" t="b">
        <v>0</v>
      </c>
      <c r="F155" s="93" t="b">
        <v>0</v>
      </c>
      <c r="G155" s="93" t="b">
        <v>0</v>
      </c>
    </row>
    <row r="156" spans="1:7" ht="15">
      <c r="A156" s="93" t="s">
        <v>804</v>
      </c>
      <c r="B156" s="93">
        <v>2</v>
      </c>
      <c r="C156" s="133">
        <v>0</v>
      </c>
      <c r="D156" s="93" t="s">
        <v>538</v>
      </c>
      <c r="E156" s="93" t="b">
        <v>0</v>
      </c>
      <c r="F156" s="93" t="b">
        <v>0</v>
      </c>
      <c r="G156" s="93" t="b">
        <v>0</v>
      </c>
    </row>
    <row r="157" spans="1:7" ht="15">
      <c r="A157" s="93" t="s">
        <v>805</v>
      </c>
      <c r="B157" s="93">
        <v>2</v>
      </c>
      <c r="C157" s="133">
        <v>0</v>
      </c>
      <c r="D157" s="93" t="s">
        <v>538</v>
      </c>
      <c r="E157" s="93" t="b">
        <v>0</v>
      </c>
      <c r="F157" s="93" t="b">
        <v>0</v>
      </c>
      <c r="G157" s="93" t="b">
        <v>0</v>
      </c>
    </row>
    <row r="158" spans="1:7" ht="15">
      <c r="A158" s="93" t="s">
        <v>806</v>
      </c>
      <c r="B158" s="93">
        <v>2</v>
      </c>
      <c r="C158" s="133">
        <v>0</v>
      </c>
      <c r="D158" s="93" t="s">
        <v>538</v>
      </c>
      <c r="E158" s="93" t="b">
        <v>0</v>
      </c>
      <c r="F158" s="93" t="b">
        <v>0</v>
      </c>
      <c r="G158" s="93" t="b">
        <v>0</v>
      </c>
    </row>
    <row r="159" spans="1:7" ht="15">
      <c r="A159" s="93" t="s">
        <v>609</v>
      </c>
      <c r="B159" s="93">
        <v>2</v>
      </c>
      <c r="C159" s="133">
        <v>0</v>
      </c>
      <c r="D159" s="93" t="s">
        <v>538</v>
      </c>
      <c r="E159" s="93" t="b">
        <v>0</v>
      </c>
      <c r="F159" s="93" t="b">
        <v>0</v>
      </c>
      <c r="G159" s="93" t="b">
        <v>0</v>
      </c>
    </row>
    <row r="160" spans="1:7" ht="15">
      <c r="A160" s="93" t="s">
        <v>807</v>
      </c>
      <c r="B160" s="93">
        <v>2</v>
      </c>
      <c r="C160" s="133">
        <v>0</v>
      </c>
      <c r="D160" s="93" t="s">
        <v>538</v>
      </c>
      <c r="E160" s="93" t="b">
        <v>0</v>
      </c>
      <c r="F160" s="93" t="b">
        <v>0</v>
      </c>
      <c r="G160" s="93" t="b">
        <v>0</v>
      </c>
    </row>
    <row r="161" spans="1:7" ht="15">
      <c r="A161" s="93" t="s">
        <v>808</v>
      </c>
      <c r="B161" s="93">
        <v>2</v>
      </c>
      <c r="C161" s="133">
        <v>0</v>
      </c>
      <c r="D161" s="93" t="s">
        <v>538</v>
      </c>
      <c r="E161" s="93" t="b">
        <v>0</v>
      </c>
      <c r="F161" s="93" t="b">
        <v>0</v>
      </c>
      <c r="G161" s="93" t="b">
        <v>0</v>
      </c>
    </row>
    <row r="162" spans="1:7" ht="15">
      <c r="A162" s="93" t="s">
        <v>809</v>
      </c>
      <c r="B162" s="93">
        <v>2</v>
      </c>
      <c r="C162" s="133">
        <v>0</v>
      </c>
      <c r="D162" s="93" t="s">
        <v>538</v>
      </c>
      <c r="E162" s="93" t="b">
        <v>0</v>
      </c>
      <c r="F162" s="93" t="b">
        <v>0</v>
      </c>
      <c r="G162" s="93" t="b">
        <v>0</v>
      </c>
    </row>
    <row r="163" spans="1:7" ht="15">
      <c r="A163" s="93" t="s">
        <v>810</v>
      </c>
      <c r="B163" s="93">
        <v>2</v>
      </c>
      <c r="C163" s="133">
        <v>0</v>
      </c>
      <c r="D163" s="93" t="s">
        <v>538</v>
      </c>
      <c r="E163" s="93" t="b">
        <v>0</v>
      </c>
      <c r="F163" s="93" t="b">
        <v>0</v>
      </c>
      <c r="G163" s="93" t="b">
        <v>0</v>
      </c>
    </row>
    <row r="164" spans="1:7" ht="15">
      <c r="A164" s="93" t="s">
        <v>811</v>
      </c>
      <c r="B164" s="93">
        <v>2</v>
      </c>
      <c r="C164" s="133">
        <v>0</v>
      </c>
      <c r="D164" s="93" t="s">
        <v>538</v>
      </c>
      <c r="E164" s="93" t="b">
        <v>0</v>
      </c>
      <c r="F164" s="93" t="b">
        <v>0</v>
      </c>
      <c r="G164" s="93" t="b">
        <v>0</v>
      </c>
    </row>
    <row r="165" spans="1:7" ht="15">
      <c r="A165" s="93" t="s">
        <v>812</v>
      </c>
      <c r="B165" s="93">
        <v>2</v>
      </c>
      <c r="C165" s="133">
        <v>0</v>
      </c>
      <c r="D165" s="93" t="s">
        <v>538</v>
      </c>
      <c r="E165" s="93" t="b">
        <v>0</v>
      </c>
      <c r="F165" s="93" t="b">
        <v>0</v>
      </c>
      <c r="G165" s="93" t="b">
        <v>0</v>
      </c>
    </row>
    <row r="166" spans="1:7" ht="15">
      <c r="A166" s="93" t="s">
        <v>781</v>
      </c>
      <c r="B166" s="93">
        <v>2</v>
      </c>
      <c r="C166" s="133">
        <v>0</v>
      </c>
      <c r="D166" s="93" t="s">
        <v>538</v>
      </c>
      <c r="E166" s="93" t="b">
        <v>0</v>
      </c>
      <c r="F166" s="93" t="b">
        <v>0</v>
      </c>
      <c r="G166" s="93" t="b">
        <v>0</v>
      </c>
    </row>
    <row r="167" spans="1:7" ht="15">
      <c r="A167" s="93" t="s">
        <v>215</v>
      </c>
      <c r="B167" s="93">
        <v>2</v>
      </c>
      <c r="C167" s="133">
        <v>0</v>
      </c>
      <c r="D167" s="93" t="s">
        <v>538</v>
      </c>
      <c r="E167" s="93" t="b">
        <v>0</v>
      </c>
      <c r="F167" s="93" t="b">
        <v>0</v>
      </c>
      <c r="G167" s="93" t="b">
        <v>0</v>
      </c>
    </row>
    <row r="168" spans="1:7" ht="15">
      <c r="A168" s="93" t="s">
        <v>813</v>
      </c>
      <c r="B168" s="93">
        <v>2</v>
      </c>
      <c r="C168" s="133">
        <v>0</v>
      </c>
      <c r="D168" s="93" t="s">
        <v>538</v>
      </c>
      <c r="E168" s="93" t="b">
        <v>0</v>
      </c>
      <c r="F168" s="93" t="b">
        <v>0</v>
      </c>
      <c r="G168" s="93" t="b">
        <v>0</v>
      </c>
    </row>
    <row r="169" spans="1:7" ht="15">
      <c r="A169" s="93" t="s">
        <v>814</v>
      </c>
      <c r="B169" s="93">
        <v>2</v>
      </c>
      <c r="C169" s="133">
        <v>0</v>
      </c>
      <c r="D169" s="93" t="s">
        <v>538</v>
      </c>
      <c r="E169" s="93" t="b">
        <v>0</v>
      </c>
      <c r="F169" s="93" t="b">
        <v>0</v>
      </c>
      <c r="G16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2019-08-20T13:26:45Z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