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<sst xmlns="http://schemas.openxmlformats.org/spreadsheetml/2006/main" count="739" uniqueCount="419">
  <si>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</si>
  <si>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</si>
  <si>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</si>
  <si>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</si>
  <si>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</si>
  <si>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</si>
  <si>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</si>
  <si>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</si>
  <si>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</si>
  <si>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</si>
  <si>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</si>
  <si>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</si>
  <si>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</si>
  <si>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</si>
  <si>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</si>
  <si>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</si>
  <si>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</si>
  <si>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</si>
  <si>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</si>
  <si>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</si>
  <si>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</si>
  <si>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</si>
  <si>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</si>
  <si>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</si>
  <si>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</si>
  <si>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</si>
  <si>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</si>
  <si>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</si>
  <si>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</si>
  <si>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</si>
  <si>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</si>
  <si>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</si>
  <si>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</si>
  <si>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</si>
  <si>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</si>
  <si>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</si>
  <si>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</si>
  <si>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</si>
  <si>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</si>
  <si>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</si>
  <si>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</si>
  <si>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</si>
  <si>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</si>
  <si>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</si>
  <si>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</si>
  <si>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</si>
  <si>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</si>
  <si>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</si>
  <si>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</si>
  <si>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</si>
  <si>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</si>
  <si>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</si>
  <si>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</si>
  <si>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</si>
  <si>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</si>
  <si>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</si>
  <si>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</si>
  <si>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</si>
  <si>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</si>
  <si>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</si>
  <si>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</si>
  <si>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</si>
  <si>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</si>
  <si>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</si>
  <si>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</si>
  <si>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</si>
  <si>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</si>
  <si>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</si>
  <si>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</si>
  <si>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</si>
  <si>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</si>
  <si>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</si>
  <si>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</si>
  <si>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</si>
  <si>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</si>
  <si>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</si>
  <si>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</si>
  <si>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</si>
  <si>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</si>
  <si>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</si>
  <si>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</si>
  <si>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</si>
  <si>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</si>
  <si>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</si>
  <si>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</si>
  <si>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</si>
  <si>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</si>
  <si>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</si>
  <si>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</si>
  <si>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</si>
  <si>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</si>
  <si>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</si>
  <si>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</si>
  <si>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</si>
  <si>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</si>
  <si>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</si>
  <si>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</si>
  <si>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</si>
  <si>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</si>
  <si>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</si>
  <si>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</si>
  <si>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</si>
  <si>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</si>
  <si>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</si>
  <si>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</si>
  <si>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</si>
  <si>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</si>
  <si>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</si>
  <si>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</si>
  <si>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</si>
  <si>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</si>
  <si>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</si>
  <si>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</si>
  <si>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</si>
  <si>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</si>
  <si>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</si>
  <si>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</si>
  <si>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</si>
  <si>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</si>
  <si>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</si>
  <si>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</si>
  <si>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</si>
  <si>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</si>
  <si>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</si>
  <si>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</si>
  <si>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</si>
  <si>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</si>
  <si>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</si>
  <si>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</si>
  <si>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</si>
  <si>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</si>
  <si>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</si>
  <si>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</si>
  <si>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</si>
  <si>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</si>
  <si>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</si>
  <si>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</si>
  <si>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</si>
  <si>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</si>
  <si>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</si>
  <si>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</si>
  <si>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</si>
  <si>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</si>
  <si>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</si>
  <si>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</si>
  <si>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</si>
  <si>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</si>
  <si>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</si>
  <si>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</si>
  <si>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</si>
  <si>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</si>
  <si>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</si>
  <si>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</si>
  <si>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</si>
  <si>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</si>
  <si>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</si>
  <si>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</si>
  <si>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</si>
  <si>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</si>
  <si>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</si>
  <si>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</si>
  <si>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</si>
  <si>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</si>
  <si>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</si>
  <si>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</si>
  <si>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</si>
  <si>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</si>
  <si>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</si>
  <si>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</si>
  <si>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</si>
  <si>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</si>
  <si>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</si>
  <si>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</si>
  <si>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</si>
  <si>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</si>
  <si>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</si>
  <si>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</si>
  <si>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</si>
  <si>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</si>
  <si>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</si>
  <si>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</si>
  <si>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</si>
  <si>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</si>
  <si>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</si>
  <si>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</si>
  <si>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</si>
  <si>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</si>
  <si>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</si>
  <si>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</si>
  <si>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</si>
  <si>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</si>
  <si>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</si>
  <si>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</si>
  <si>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</si>
  <si>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</si>
  <si>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</si>
  <si>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</si>
  <si>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</si>
  <si>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</si>
  <si>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</si>
  <si>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</si>
  <si>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</si>
  <si>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</si>
  <si>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</si>
  <si>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</si>
  <si>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</si>
  <si>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</si>
  <si>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</si>
  <si>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</si>
  <si>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</si>
  <si>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</si>
  <si>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</si>
  <si>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hijazi2009</t>
  </si>
  <si>
    <t>#من_العاصمة | قبيل عيد الأضحى .. أسواق القدس القديمة تشهد حركة تسوق بسيطة
#تقديم نوال حجازي
https://t.co/rCiSA4NXkc</t>
  </si>
  <si>
    <t>#من_العاصمة | أجواء استقبال عيد الأضحى في المسجد الأقصى ما بين فرح وألم 
#تقديم | نوال حجازي 
#قناة_الكوفية
https://t.co/dOs4xGD9hR</t>
  </si>
  <si>
    <t>https://www.youtube.com/watch?v=VSMwVYXivcM&amp;feature=youtu.be</t>
  </si>
  <si>
    <t>https://www.youtube.com/watch?v=754Ph_demiw&amp;feature=youtu.be</t>
  </si>
  <si>
    <t>youtube.com</t>
  </si>
  <si>
    <t>من_العاصمة تقديم</t>
  </si>
  <si>
    <t>من_العاصمة تقديم قناة_الكوفية</t>
  </si>
  <si>
    <t>http://pbs.twimg.com/profile_images/879313175623204865/3kXcaMYm_normal.jpg</t>
  </si>
  <si>
    <t>https://twitter.com/#!/hijazi2009/status/1159923484480458752</t>
  </si>
  <si>
    <t>https://twitter.com/#!/hijazi2009/status/1160980619058470912</t>
  </si>
  <si>
    <t>1159923484480458752</t>
  </si>
  <si>
    <t>1160980619058470912</t>
  </si>
  <si>
    <t/>
  </si>
  <si>
    <t>ar</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</si>
  <si>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</si>
  <si>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</si>
  <si>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</si>
  <si>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</si>
  <si>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</si>
  <si>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</si>
  <si>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</si>
  <si>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</si>
  <si>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</si>
  <si>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</si>
  <si>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</si>
  <si>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</si>
  <si>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</si>
  <si>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</si>
  <si>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</si>
  <si>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</si>
  <si>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</si>
  <si>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</si>
  <si>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</si>
  <si>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</si>
  <si>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</si>
  <si>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</si>
  <si>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nawal hijazi</t>
  </si>
  <si>
    <t>‏‏‏Artist
‏إعلامية ومراسلة قناة الكوفية الفضائية وممثلة فلسطينية للمتابعة على صفحة الفيس بوك الخاصة   
https://www.facebook.com/nawal.hijazi.5</t>
  </si>
  <si>
    <t xml:space="preserve">فلسطين </t>
  </si>
  <si>
    <t>https://pbs.twimg.com/profile_banners/718792417/1440578948</t>
  </si>
  <si>
    <t>http://abs.twimg.com/images/themes/theme1/bg.png</t>
  </si>
  <si>
    <t>Open Twitter Page for This Person</t>
  </si>
  <si>
    <t>https://twitter.com/hijazi2009</t>
  </si>
  <si>
    <t>hijazi2009
#من_العاصمة | أجواء استقبال عيد
الأضحى في المسجد الأقصى ما بين
فرح وألم #تقديم | نوال حجازي #قناة_الكوفية
https://t.co/dOs4xGD9hR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</si>
  <si>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</si>
  <si>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</si>
  <si>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</si>
  <si>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</si>
  <si>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</si>
  <si>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</si>
  <si>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</si>
  <si>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</si>
  <si>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</si>
  <si>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</si>
  <si>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</si>
  <si>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</si>
  <si>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</si>
  <si>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</si>
  <si>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</si>
  <si>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</si>
  <si>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</si>
  <si>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</si>
  <si>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</si>
  <si>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</si>
  <si>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</si>
  <si>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</si>
  <si>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</si>
  <si>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</si>
  <si>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</si>
  <si>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</si>
  <si>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</si>
  <si>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</si>
  <si>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</si>
  <si>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</si>
  <si>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</si>
  <si>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</si>
  <si>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</si>
  <si>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</si>
  <si>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</si>
  <si>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</si>
  <si>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</si>
  <si>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</si>
  <si>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</si>
  <si>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</si>
  <si>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</si>
  <si>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</si>
  <si>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</si>
  <si>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</si>
  <si>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</si>
  <si>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Top URLs in Tweet in Entire Graph</t>
  </si>
  <si>
    <t>Entire Graph Count</t>
  </si>
  <si>
    <t>Top URLs in Tweet in G1</t>
  </si>
  <si>
    <t>G1 Count</t>
  </si>
  <si>
    <t>Top URLs in Tweet</t>
  </si>
  <si>
    <t>https://www.youtube.com/watch?v=754Ph_demiw&amp;feature=youtu.be https://www.youtube.com/watch?v=VSMwVYXivcM&amp;feature=youtu.be</t>
  </si>
  <si>
    <t>Top Domains in Tweet in Entire Graph</t>
  </si>
  <si>
    <t>Top Domains in Tweet in G1</t>
  </si>
  <si>
    <t>Top Domains in Tweet</t>
  </si>
  <si>
    <t>Top Hashtags in Tweet in Entire Graph</t>
  </si>
  <si>
    <t>من_العاصمة</t>
  </si>
  <si>
    <t>تقديم</t>
  </si>
  <si>
    <t>قناة_الكوفية</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</si>
  <si>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</si>
  <si>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</si>
  <si>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</si>
  <si>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</si>
  <si>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</si>
  <si>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</si>
  <si>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</si>
  <si>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</si>
  <si>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</si>
  <si>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عيد</t>
  </si>
  <si>
    <t>الأضحى</t>
  </si>
  <si>
    <t>#تقديم</t>
  </si>
  <si>
    <t>نوال</t>
  </si>
  <si>
    <t>Top Words in Tweet in G1</t>
  </si>
  <si>
    <t>حجازي</t>
  </si>
  <si>
    <t>Top Words in Tweet</t>
  </si>
  <si>
    <t>#من_العاصمة عيد الأضحى #تقديم نوال حجازي</t>
  </si>
  <si>
    <t>Top Word Pairs in Tweet in Entire Graph</t>
  </si>
  <si>
    <t>عيد,الأضحى</t>
  </si>
  <si>
    <t>#تقديم,نوال</t>
  </si>
  <si>
    <t>نوال,حجازي</t>
  </si>
  <si>
    <t>Top Word Pairs in Tweet in G1</t>
  </si>
  <si>
    <t>Top Word Pairs in Tweet</t>
  </si>
  <si>
    <t>عيد,الأضحى  #تقديم,نوال  نوال,حجازي</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</si>
  <si>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</si>
  <si>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</si>
  <si>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</si>
  <si>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</si>
  <si>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</si>
  <si>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</si>
  <si>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</si>
  <si>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</si>
  <si>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</si>
  <si>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</si>
  <si>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</si>
  <si>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</si>
  <si>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</si>
  <si>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</si>
  <si>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</si>
  <si>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قناة_الكوفية من_العاصمة تقديم</t>
  </si>
  <si>
    <t>Top Words in Tweet by Count</t>
  </si>
  <si>
    <t>#من_العاصمة عيد الأضحى #تقديم نوال حجازي أجواء استقبال في المسجد</t>
  </si>
  <si>
    <t>Top Words in Tweet by Salience</t>
  </si>
  <si>
    <t>أجواء استقبال في المسجد الأقصى ما بين فرح وألم #قناة_الكوفية</t>
  </si>
  <si>
    <t>Top Word Pairs in Tweet by Count</t>
  </si>
  <si>
    <t>عيد,الأضحى  #تقديم,نوال  نوال,حجازي  #من_العاصمة,أجواء  أجواء,استقبال  استقبال,عيد  الأضحى,في  في,المسجد  المسجد,الأقصى  الأقصى,ما</t>
  </si>
  <si>
    <t>Top Word Pairs in Tweet by Salience</t>
  </si>
  <si>
    <t>#من_العاصمة,أجواء  أجواء,استقبال  استقبال,عيد  الأضحى,في  في,المسجد  المسجد,الأقصى  الأقصى,ما  ما,بين  بين,فرح  فرح,وألم</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</si>
  <si>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</si>
  <si>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</si>
  <si>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</si>
  <si>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</si>
  <si>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</si>
  <si>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</si>
  <si>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</si>
  <si>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</si>
  <si>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</si>
  <si>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</si>
  <si>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</si>
  <si>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</si>
  <si>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</si>
  <si>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</si>
  <si>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</si>
  <si>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</si>
  <si>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</si>
  <si>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</si>
  <si>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</si>
  <si>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</si>
  <si>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</si>
  <si>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</si>
  <si>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</si>
  <si>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</si>
  <si>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</si>
  <si>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</si>
  <si>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</si>
  <si>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</si>
  <si>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</si>
  <si>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</si>
  <si>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</si>
  <si>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</si>
  <si>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</si>
  <si>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</si>
  <si>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</si>
  <si>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</si>
  <si>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</si>
  <si>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</si>
  <si>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</si>
  <si>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</si>
  <si>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</si>
  <si>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</si>
  <si>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</si>
  <si>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</si>
  <si>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</si>
  <si>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</si>
  <si>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</si>
  <si>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</si>
  <si>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</si>
  <si>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</si>
  <si>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</si>
  <si>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</si>
  <si>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#من_العاصمة عيد الأضحى #تقديم نوال حجازي</t>
  </si>
  <si>
    <t>Autofill Workbook Results</t>
  </si>
  <si>
    <t>Edge Weight▓2▓2▓0▓True▓Gray▓Red▓▓Edge Weight▓2▓2▓0▓3▓10▓False▓Edge Weight▓2▓2▓0▓35▓12▓False▓▓0▓0▓0▓True▓Black▓Black▓▓Followers▓242▓242▓0▓162▓1000▓False▓▓0▓0▓0▓0▓0▓False▓▓0▓0▓0▓0▓0▓False▓▓0▓0▓0▓0▓0▓False</t>
  </si>
  <si>
    <t>GraphSource░GraphServerTwitterSearch▓GraphTerm░من_العاصمة▓ImportDescription░The graph represents a network of 1 Twitter user whose tweets in the requested range contained "من_العاصمة", or who was replied to or mentioned in those tweets.  The network was obtained from the NodeXL Graph Server on Sunday, 18 August 2019 at 02:11 UTC.
The requested start date was Sunday, 18 August 2019 at 00:01 UTC and the maximum number of days (going backward) was 14.
The maximum number of tweets collected was 5,000.
The tweets in the network were tweeted over the 2-day, 22-hour, 0-minute period from Friday, 09 August 2019 at 20:24 UTC to Monday, 12 August 2019 at 18:25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</si>
</sst>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942690"/>
        <c:axId val="31375347"/>
      </c:barChart>
      <c:catAx>
        <c:axId val="109426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75347"/>
        <c:crosses val="autoZero"/>
        <c:auto val="1"/>
        <c:lblOffset val="100"/>
        <c:noMultiLvlLbl val="0"/>
      </c:catAx>
      <c:valAx>
        <c:axId val="31375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2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8/9/2019 20:24</c:v>
                </c:pt>
                <c:pt idx="1">
                  <c:v>8/12/2019 18:25</c:v>
                </c:pt>
              </c:strCache>
            </c:strRef>
          </c:cat>
          <c:val>
            <c:numRef>
              <c:f>'Time Series'!$B$26:$B$28</c:f>
              <c:numCache>
                <c:formatCode>General</c:formatCode>
                <c:ptCount val="2"/>
                <c:pt idx="0">
                  <c:v>1</c:v>
                </c:pt>
                <c:pt idx="1">
                  <c:v>1</c:v>
                </c:pt>
              </c:numCache>
            </c:numRef>
          </c:val>
        </c:ser>
        <c:axId val="4470108"/>
        <c:axId val="40230973"/>
      </c:barChart>
      <c:catAx>
        <c:axId val="4470108"/>
        <c:scaling>
          <c:orientation val="minMax"/>
        </c:scaling>
        <c:axPos val="b"/>
        <c:delete val="0"/>
        <c:numFmt formatCode="General" sourceLinked="1"/>
        <c:majorTickMark val="out"/>
        <c:minorTickMark val="none"/>
        <c:tickLblPos val="nextTo"/>
        <c:crossAx val="40230973"/>
        <c:crosses val="autoZero"/>
        <c:auto val="1"/>
        <c:lblOffset val="100"/>
        <c:noMultiLvlLbl val="0"/>
      </c:catAx>
      <c:valAx>
        <c:axId val="40230973"/>
        <c:scaling>
          <c:orientation val="minMax"/>
        </c:scaling>
        <c:axPos val="l"/>
        <c:majorGridlines/>
        <c:delete val="0"/>
        <c:numFmt formatCode="General" sourceLinked="1"/>
        <c:majorTickMark val="out"/>
        <c:minorTickMark val="none"/>
        <c:tickLblPos val="nextTo"/>
        <c:crossAx val="44701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942668"/>
        <c:axId val="58375149"/>
      </c:barChart>
      <c:catAx>
        <c:axId val="139426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75149"/>
        <c:crosses val="autoZero"/>
        <c:auto val="1"/>
        <c:lblOffset val="100"/>
        <c:noMultiLvlLbl val="0"/>
      </c:catAx>
      <c:valAx>
        <c:axId val="58375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42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614294"/>
        <c:axId val="30766599"/>
      </c:barChart>
      <c:catAx>
        <c:axId val="55614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66599"/>
        <c:crosses val="autoZero"/>
        <c:auto val="1"/>
        <c:lblOffset val="100"/>
        <c:noMultiLvlLbl val="0"/>
      </c:catAx>
      <c:valAx>
        <c:axId val="3076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4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463936"/>
        <c:axId val="9066561"/>
      </c:barChart>
      <c:catAx>
        <c:axId val="8463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66561"/>
        <c:crosses val="autoZero"/>
        <c:auto val="1"/>
        <c:lblOffset val="100"/>
        <c:noMultiLvlLbl val="0"/>
      </c:catAx>
      <c:valAx>
        <c:axId val="9066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3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490186"/>
        <c:axId val="63302811"/>
      </c:barChart>
      <c:catAx>
        <c:axId val="144901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302811"/>
        <c:crosses val="autoZero"/>
        <c:auto val="1"/>
        <c:lblOffset val="100"/>
        <c:noMultiLvlLbl val="0"/>
      </c:catAx>
      <c:valAx>
        <c:axId val="6330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0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854388"/>
        <c:axId val="27254037"/>
      </c:barChart>
      <c:catAx>
        <c:axId val="328543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54037"/>
        <c:crosses val="autoZero"/>
        <c:auto val="1"/>
        <c:lblOffset val="100"/>
        <c:noMultiLvlLbl val="0"/>
      </c:catAx>
      <c:valAx>
        <c:axId val="27254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4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959742"/>
        <c:axId val="60093359"/>
      </c:barChart>
      <c:catAx>
        <c:axId val="43959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93359"/>
        <c:crosses val="autoZero"/>
        <c:auto val="1"/>
        <c:lblOffset val="100"/>
        <c:noMultiLvlLbl val="0"/>
      </c:catAx>
      <c:valAx>
        <c:axId val="6009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9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69320"/>
        <c:axId val="35723881"/>
      </c:barChart>
      <c:catAx>
        <c:axId val="3969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23881"/>
        <c:crosses val="autoZero"/>
        <c:auto val="1"/>
        <c:lblOffset val="100"/>
        <c:noMultiLvlLbl val="0"/>
      </c:catAx>
      <c:valAx>
        <c:axId val="3572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079474"/>
        <c:axId val="7953219"/>
      </c:barChart>
      <c:catAx>
        <c:axId val="53079474"/>
        <c:scaling>
          <c:orientation val="minMax"/>
        </c:scaling>
        <c:axPos val="b"/>
        <c:delete val="1"/>
        <c:majorTickMark val="out"/>
        <c:minorTickMark val="none"/>
        <c:tickLblPos val="none"/>
        <c:crossAx val="7953219"/>
        <c:crosses val="autoZero"/>
        <c:auto val="1"/>
        <c:lblOffset val="100"/>
        <c:noMultiLvlLbl val="0"/>
      </c:catAx>
      <c:valAx>
        <c:axId val="7953219"/>
        <c:scaling>
          <c:orientation val="minMax"/>
        </c:scaling>
        <c:axPos val="l"/>
        <c:delete val="1"/>
        <c:majorTickMark val="out"/>
        <c:minorTickMark val="none"/>
        <c:tickLblPos val="none"/>
        <c:crossAx val="530794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من_العاصمة تقديم"/>
        <s v="من_العاصمة تقديم قناة_الكوفي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08-09T20:24:43.000"/>
        <d v="2019-08-12T18:25:2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hijazi2009"/>
    <s v="hijazi2009"/>
    <m/>
    <m/>
    <m/>
    <m/>
    <m/>
    <m/>
    <m/>
    <m/>
    <s v="No"/>
    <n v="3"/>
    <m/>
    <m/>
    <x v="0"/>
    <d v="2019-08-09T20:24:43.000"/>
    <s v="#من_العاصمة | قبيل عيد الأضحى .. أسواق القدس القديمة تشهد حركة تسوق بسيطة_x000a__x000a_#تقديم نوال حجازي_x000a__x000a_https://t.co/rCiSA4NXkc"/>
    <s v="https://www.youtube.com/watch?v=VSMwVYXivcM&amp;feature=youtu.be"/>
    <s v="youtube.com"/>
    <x v="0"/>
    <m/>
    <s v="http://pbs.twimg.com/profile_images/879313175623204865/3kXcaMYm_normal.jpg"/>
    <x v="0"/>
    <s v="https://twitter.com/#!/hijazi2009/status/1159923484480458752"/>
    <m/>
    <m/>
    <s v="1159923484480458752"/>
    <m/>
    <b v="0"/>
    <n v="0"/>
    <s v=""/>
    <b v="0"/>
    <s v="ar"/>
    <m/>
    <s v=""/>
    <b v="0"/>
    <n v="0"/>
    <s v=""/>
    <s v="Twitter for Android"/>
    <b v="0"/>
    <s v="1159923484480458752"/>
    <s v="Tweet"/>
    <n v="0"/>
    <n v="0"/>
    <m/>
    <m/>
    <m/>
    <m/>
    <m/>
    <m/>
    <m/>
    <m/>
    <n v="2"/>
    <s v="1"/>
    <s v="1"/>
    <n v="0"/>
    <n v="0"/>
    <n v="0"/>
    <n v="0"/>
    <n v="0"/>
    <n v="0"/>
    <n v="14"/>
    <n v="100"/>
    <n v="14"/>
  </r>
  <r>
    <s v="hijazi2009"/>
    <s v="hijazi2009"/>
    <m/>
    <m/>
    <m/>
    <m/>
    <m/>
    <m/>
    <m/>
    <m/>
    <s v="No"/>
    <n v="4"/>
    <m/>
    <m/>
    <x v="0"/>
    <d v="2019-08-12T18:25:24.000"/>
    <s v="#من_العاصمة | أجواء استقبال عيد الأضحى في المسجد الأقصى ما بين فرح وألم _x000a__x000a_#تقديم | نوال حجازي _x000a_#قناة_الكوفية_x000a__x000a_https://t.co/dOs4xGD9hR"/>
    <s v="https://www.youtube.com/watch?v=754Ph_demiw&amp;feature=youtu.be"/>
    <s v="youtube.com"/>
    <x v="1"/>
    <m/>
    <s v="http://pbs.twimg.com/profile_images/879313175623204865/3kXcaMYm_normal.jpg"/>
    <x v="1"/>
    <s v="https://twitter.com/#!/hijazi2009/status/1160980619058470912"/>
    <m/>
    <m/>
    <s v="1160980619058470912"/>
    <m/>
    <b v="0"/>
    <n v="0"/>
    <s v=""/>
    <b v="0"/>
    <s v="ar"/>
    <m/>
    <s v=""/>
    <b v="0"/>
    <n v="0"/>
    <s v=""/>
    <s v="Twitter for Android"/>
    <b v="0"/>
    <s v="1160980619058470912"/>
    <s v="Tweet"/>
    <n v="0"/>
    <n v="0"/>
    <m/>
    <m/>
    <m/>
    <m/>
    <m/>
    <m/>
    <m/>
    <m/>
    <n v="2"/>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52" dataDxfId="351">
  <autoFilter ref="A2:BL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207" dataDxfId="206">
  <autoFilter ref="A1:D3"/>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7" totalsRowShown="0" headerRowDxfId="200" dataDxfId="199">
  <autoFilter ref="A6:D7"/>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D13" totalsRowShown="0" headerRowDxfId="193" dataDxfId="192">
  <autoFilter ref="A10: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D26" totalsRowShown="0" headerRowDxfId="186" dataDxfId="185">
  <autoFilter ref="A16:D2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2" totalsRowShown="0" headerRowDxfId="179" dataDxfId="178">
  <autoFilter ref="A29:D32"/>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5:D36" totalsRowShown="0" headerRowDxfId="172" dataDxfId="171">
  <autoFilter ref="A35:D36"/>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8:D39" totalsRowShown="0" headerRowDxfId="169" dataDxfId="168">
  <autoFilter ref="A38:D39"/>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1:D42" totalsRowShown="0" headerRowDxfId="158" dataDxfId="157">
  <autoFilter ref="A41:D4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 totalsRowShown="0" headerRowDxfId="141" dataDxfId="140">
  <autoFilter ref="A1:G1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9" dataDxfId="298">
  <autoFilter ref="A2:BS3"/>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 totalsRowShown="0" headerRowDxfId="132" dataDxfId="131">
  <autoFilter ref="A1:L7"/>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53" dataDxfId="252">
  <autoFilter ref="A1:C2"/>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VSMwVYXivcM&amp;feature=youtu.be" TargetMode="External" /><Relationship Id="rId2" Type="http://schemas.openxmlformats.org/officeDocument/2006/relationships/hyperlink" Target="https://www.youtube.com/watch?v=754Ph_demiw&amp;feature=youtu.be"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pbs.twimg.com/profile_images/879313175623204865/3kXcaMYm_normal.jpg" TargetMode="External" /><Relationship Id="rId5" Type="http://schemas.openxmlformats.org/officeDocument/2006/relationships/hyperlink" Target="https://twitter.com/#!/hijazi2009/status/1159923484480458752" TargetMode="External" /><Relationship Id="rId6" Type="http://schemas.openxmlformats.org/officeDocument/2006/relationships/hyperlink" Target="https://twitter.com/#!/hijazi2009/status/1160980619058470912"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VSMwVYXivcM&amp;feature=youtu.be" TargetMode="External" /><Relationship Id="rId2" Type="http://schemas.openxmlformats.org/officeDocument/2006/relationships/hyperlink" Target="https://www.youtube.com/watch?v=754Ph_demiw&amp;feature=youtu.be"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pbs.twimg.com/profile_images/879313175623204865/3kXcaMYm_normal.jpg" TargetMode="External" /><Relationship Id="rId5" Type="http://schemas.openxmlformats.org/officeDocument/2006/relationships/hyperlink" Target="https://twitter.com/#!/hijazi2009/status/1159923484480458752" TargetMode="External" /><Relationship Id="rId6" Type="http://schemas.openxmlformats.org/officeDocument/2006/relationships/hyperlink" Target="https://twitter.com/#!/hijazi2009/status/1160980619058470912" TargetMode="External" /><Relationship Id="rId7" Type="http://schemas.openxmlformats.org/officeDocument/2006/relationships/comments" Target="../comments13.xml" /><Relationship Id="rId8" Type="http://schemas.openxmlformats.org/officeDocument/2006/relationships/vmlDrawing" Target="../drawings/vmlDrawing6.vml" /><Relationship Id="rId9" Type="http://schemas.openxmlformats.org/officeDocument/2006/relationships/table" Target="../tables/table23.xml" /><Relationship Id="rId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banners/718792417/1440578948" TargetMode="External" /><Relationship Id="rId2" Type="http://schemas.openxmlformats.org/officeDocument/2006/relationships/hyperlink" Target="http://abs.twimg.com/images/themes/theme1/bg.png" TargetMode="External" /><Relationship Id="rId3" Type="http://schemas.openxmlformats.org/officeDocument/2006/relationships/hyperlink" Target="http://pbs.twimg.com/profile_images/879313175623204865/3kXcaMYm_normal.jpg" TargetMode="External" /><Relationship Id="rId4" Type="http://schemas.openxmlformats.org/officeDocument/2006/relationships/hyperlink" Target="https://twitter.com/hijazi2009"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table" Target="../tables/table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754Ph_demiw&amp;feature=youtu.be" TargetMode="External" /><Relationship Id="rId2" Type="http://schemas.openxmlformats.org/officeDocument/2006/relationships/hyperlink" Target="https://www.youtube.com/watch?v=VSMwVYXivcM&amp;feature=youtu.be" TargetMode="External" /><Relationship Id="rId3" Type="http://schemas.openxmlformats.org/officeDocument/2006/relationships/hyperlink" Target="https://www.youtube.com/watch?v=754Ph_demiw&amp;feature=youtu.be" TargetMode="External" /><Relationship Id="rId4" Type="http://schemas.openxmlformats.org/officeDocument/2006/relationships/hyperlink" Target="https://www.youtube.com/watch?v=VSMwVYXivcM&amp;feature=youtu.be"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v>
      </c>
      <c r="BB2" s="13" t="s">
        <v>299</v>
      </c>
      <c r="BC2" s="13" t="s">
        <v>300</v>
      </c>
      <c r="BD2" s="67" t="s">
        <v>379</v>
      </c>
      <c r="BE2" s="67" t="s">
        <v>380</v>
      </c>
      <c r="BF2" s="67" t="s">
        <v>381</v>
      </c>
      <c r="BG2" s="67" t="s">
        <v>382</v>
      </c>
      <c r="BH2" s="67" t="s">
        <v>383</v>
      </c>
      <c r="BI2" s="67" t="s">
        <v>384</v>
      </c>
      <c r="BJ2" s="67" t="s">
        <v>385</v>
      </c>
      <c r="BK2" s="67" t="s">
        <v>386</v>
      </c>
      <c r="BL2" s="67" t="s">
        <v>387</v>
      </c>
    </row>
    <row r="3" spans="1:64" ht="15" customHeight="1">
      <c r="A3" s="82" t="s">
        <v>212</v>
      </c>
      <c r="B3" s="82" t="s">
        <v>212</v>
      </c>
      <c r="C3" s="52" t="s">
        <v>414</v>
      </c>
      <c r="D3" s="53">
        <v>3</v>
      </c>
      <c r="E3" s="65" t="s">
        <v>136</v>
      </c>
      <c r="F3" s="54">
        <v>35</v>
      </c>
      <c r="G3" s="52"/>
      <c r="H3" s="56"/>
      <c r="I3" s="55"/>
      <c r="J3" s="55"/>
      <c r="K3" s="35" t="s">
        <v>65</v>
      </c>
      <c r="L3" s="61">
        <v>3</v>
      </c>
      <c r="M3" s="61"/>
      <c r="N3" s="62"/>
      <c r="O3" s="83" t="s">
        <v>176</v>
      </c>
      <c r="P3" s="85">
        <v>43686.850497685184</v>
      </c>
      <c r="Q3" s="83" t="s">
        <v>213</v>
      </c>
      <c r="R3" s="87" t="s">
        <v>215</v>
      </c>
      <c r="S3" s="83" t="s">
        <v>217</v>
      </c>
      <c r="T3" s="83" t="s">
        <v>218</v>
      </c>
      <c r="U3" s="83"/>
      <c r="V3" s="87" t="s">
        <v>220</v>
      </c>
      <c r="W3" s="85">
        <v>43686.850497685184</v>
      </c>
      <c r="X3" s="87" t="s">
        <v>221</v>
      </c>
      <c r="Y3" s="83"/>
      <c r="Z3" s="83"/>
      <c r="AA3" s="89" t="s">
        <v>223</v>
      </c>
      <c r="AB3" s="83"/>
      <c r="AC3" s="83" t="b">
        <v>0</v>
      </c>
      <c r="AD3" s="83">
        <v>0</v>
      </c>
      <c r="AE3" s="89" t="s">
        <v>225</v>
      </c>
      <c r="AF3" s="83" t="b">
        <v>0</v>
      </c>
      <c r="AG3" s="83" t="s">
        <v>226</v>
      </c>
      <c r="AH3" s="83"/>
      <c r="AI3" s="89" t="s">
        <v>225</v>
      </c>
      <c r="AJ3" s="83" t="b">
        <v>0</v>
      </c>
      <c r="AK3" s="83">
        <v>0</v>
      </c>
      <c r="AL3" s="89" t="s">
        <v>225</v>
      </c>
      <c r="AM3" s="83" t="s">
        <v>227</v>
      </c>
      <c r="AN3" s="83" t="b">
        <v>0</v>
      </c>
      <c r="AO3" s="89" t="s">
        <v>223</v>
      </c>
      <c r="AP3" s="83" t="s">
        <v>176</v>
      </c>
      <c r="AQ3" s="83">
        <v>0</v>
      </c>
      <c r="AR3" s="83">
        <v>0</v>
      </c>
      <c r="AS3" s="83"/>
      <c r="AT3" s="83"/>
      <c r="AU3" s="83"/>
      <c r="AV3" s="83"/>
      <c r="AW3" s="83"/>
      <c r="AX3" s="83"/>
      <c r="AY3" s="83"/>
      <c r="AZ3" s="83"/>
      <c r="BA3">
        <v>2</v>
      </c>
      <c r="BB3" s="83" t="str">
        <f>REPLACE(INDEX(GroupVertices[Group],MATCH(Edges[[#This Row],[Vertex 1]],GroupVertices[Vertex],0)),1,1,"")</f>
        <v>1</v>
      </c>
      <c r="BC3" s="83" t="str">
        <f>REPLACE(INDEX(GroupVertices[Group],MATCH(Edges[[#This Row],[Vertex 2]],GroupVertices[Vertex],0)),1,1,"")</f>
        <v>1</v>
      </c>
      <c r="BD3" s="50">
        <v>0</v>
      </c>
      <c r="BE3" s="51">
        <v>0</v>
      </c>
      <c r="BF3" s="50">
        <v>0</v>
      </c>
      <c r="BG3" s="51">
        <v>0</v>
      </c>
      <c r="BH3" s="50">
        <v>0</v>
      </c>
      <c r="BI3" s="51">
        <v>0</v>
      </c>
      <c r="BJ3" s="50">
        <v>14</v>
      </c>
      <c r="BK3" s="51">
        <v>100</v>
      </c>
      <c r="BL3" s="50">
        <v>14</v>
      </c>
    </row>
    <row r="4" spans="1:64" ht="15" customHeight="1">
      <c r="A4" s="82" t="s">
        <v>212</v>
      </c>
      <c r="B4" s="82" t="s">
        <v>212</v>
      </c>
      <c r="C4" s="52" t="s">
        <v>414</v>
      </c>
      <c r="D4" s="53">
        <v>3</v>
      </c>
      <c r="E4" s="65" t="s">
        <v>136</v>
      </c>
      <c r="F4" s="54">
        <v>35</v>
      </c>
      <c r="G4" s="52"/>
      <c r="H4" s="56"/>
      <c r="I4" s="55"/>
      <c r="J4" s="55"/>
      <c r="K4" s="35" t="s">
        <v>65</v>
      </c>
      <c r="L4" s="81">
        <v>4</v>
      </c>
      <c r="M4" s="81"/>
      <c r="N4" s="62"/>
      <c r="O4" s="84" t="s">
        <v>176</v>
      </c>
      <c r="P4" s="86">
        <v>43689.76763888889</v>
      </c>
      <c r="Q4" s="84" t="s">
        <v>214</v>
      </c>
      <c r="R4" s="88" t="s">
        <v>216</v>
      </c>
      <c r="S4" s="84" t="s">
        <v>217</v>
      </c>
      <c r="T4" s="84" t="s">
        <v>219</v>
      </c>
      <c r="U4" s="84"/>
      <c r="V4" s="88" t="s">
        <v>220</v>
      </c>
      <c r="W4" s="86">
        <v>43689.76763888889</v>
      </c>
      <c r="X4" s="88" t="s">
        <v>222</v>
      </c>
      <c r="Y4" s="84"/>
      <c r="Z4" s="84"/>
      <c r="AA4" s="90" t="s">
        <v>224</v>
      </c>
      <c r="AB4" s="84"/>
      <c r="AC4" s="84" t="b">
        <v>0</v>
      </c>
      <c r="AD4" s="84">
        <v>0</v>
      </c>
      <c r="AE4" s="90" t="s">
        <v>225</v>
      </c>
      <c r="AF4" s="84" t="b">
        <v>0</v>
      </c>
      <c r="AG4" s="84" t="s">
        <v>226</v>
      </c>
      <c r="AH4" s="84"/>
      <c r="AI4" s="90" t="s">
        <v>225</v>
      </c>
      <c r="AJ4" s="84" t="b">
        <v>0</v>
      </c>
      <c r="AK4" s="84">
        <v>0</v>
      </c>
      <c r="AL4" s="90" t="s">
        <v>225</v>
      </c>
      <c r="AM4" s="84" t="s">
        <v>227</v>
      </c>
      <c r="AN4" s="84" t="b">
        <v>0</v>
      </c>
      <c r="AO4" s="90" t="s">
        <v>224</v>
      </c>
      <c r="AP4" s="84" t="s">
        <v>176</v>
      </c>
      <c r="AQ4" s="84">
        <v>0</v>
      </c>
      <c r="AR4" s="84">
        <v>0</v>
      </c>
      <c r="AS4" s="84"/>
      <c r="AT4" s="84"/>
      <c r="AU4" s="84"/>
      <c r="AV4" s="84"/>
      <c r="AW4" s="84"/>
      <c r="AX4" s="84"/>
      <c r="AY4" s="84"/>
      <c r="AZ4" s="84"/>
      <c r="BA4">
        <v>2</v>
      </c>
      <c r="BB4" s="83" t="str">
        <f>REPLACE(INDEX(GroupVertices[Group],MATCH(Edges[[#This Row],[Vertex 1]],GroupVertices[Vertex],0)),1,1,"")</f>
        <v>1</v>
      </c>
      <c r="BC4" s="83" t="str">
        <f>REPLACE(INDEX(GroupVertices[Group],MATCH(Edges[[#This Row],[Vertex 2]],GroupVertices[Vertex],0)),1,1,"")</f>
        <v>1</v>
      </c>
      <c r="BD4" s="50">
        <v>0</v>
      </c>
      <c r="BE4" s="51">
        <v>0</v>
      </c>
      <c r="BF4" s="50">
        <v>0</v>
      </c>
      <c r="BG4" s="51">
        <v>0</v>
      </c>
      <c r="BH4" s="50">
        <v>0</v>
      </c>
      <c r="BI4" s="51">
        <v>0</v>
      </c>
      <c r="BJ4" s="50">
        <v>16</v>
      </c>
      <c r="BK4" s="51">
        <v>100</v>
      </c>
      <c r="BL4" s="50">
        <v>16</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youtube.com/watch?v=VSMwVYXivcM&amp;feature=youtu.be"/>
    <hyperlink ref="R4" r:id="rId2" display="https://www.youtube.com/watch?v=754Ph_demiw&amp;feature=youtu.be"/>
    <hyperlink ref="V3" r:id="rId3" display="http://pbs.twimg.com/profile_images/879313175623204865/3kXcaMYm_normal.jpg"/>
    <hyperlink ref="V4" r:id="rId4" display="http://pbs.twimg.com/profile_images/879313175623204865/3kXcaMYm_normal.jpg"/>
    <hyperlink ref="X3" r:id="rId5" display="https://twitter.com/#!/hijazi2009/status/1159923484480458752"/>
    <hyperlink ref="X4" r:id="rId6" display="https://twitter.com/#!/hijazi2009/status/1160980619058470912"/>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370</v>
      </c>
      <c r="B1" s="13" t="s">
        <v>371</v>
      </c>
      <c r="C1" s="13" t="s">
        <v>364</v>
      </c>
      <c r="D1" s="13" t="s">
        <v>365</v>
      </c>
      <c r="E1" s="13" t="s">
        <v>372</v>
      </c>
      <c r="F1" s="13" t="s">
        <v>144</v>
      </c>
      <c r="G1" s="13" t="s">
        <v>373</v>
      </c>
      <c r="H1" s="13" t="s">
        <v>374</v>
      </c>
      <c r="I1" s="13" t="s">
        <v>375</v>
      </c>
      <c r="J1" s="13" t="s">
        <v>376</v>
      </c>
      <c r="K1" s="13" t="s">
        <v>377</v>
      </c>
      <c r="L1" s="13" t="s">
        <v>378</v>
      </c>
    </row>
    <row r="2" spans="1:12" ht="15">
      <c r="A2" s="89" t="s">
        <v>324</v>
      </c>
      <c r="B2" s="89" t="s">
        <v>325</v>
      </c>
      <c r="C2" s="89">
        <v>2</v>
      </c>
      <c r="D2" s="98">
        <v>0</v>
      </c>
      <c r="E2" s="98">
        <v>1.146128035678238</v>
      </c>
      <c r="F2" s="89" t="s">
        <v>366</v>
      </c>
      <c r="G2" s="89" t="b">
        <v>0</v>
      </c>
      <c r="H2" s="89" t="b">
        <v>0</v>
      </c>
      <c r="I2" s="89" t="b">
        <v>0</v>
      </c>
      <c r="J2" s="89" t="b">
        <v>0</v>
      </c>
      <c r="K2" s="89" t="b">
        <v>0</v>
      </c>
      <c r="L2" s="89" t="b">
        <v>0</v>
      </c>
    </row>
    <row r="3" spans="1:12" ht="15">
      <c r="A3" s="89" t="s">
        <v>326</v>
      </c>
      <c r="B3" s="89" t="s">
        <v>327</v>
      </c>
      <c r="C3" s="89">
        <v>2</v>
      </c>
      <c r="D3" s="98">
        <v>0</v>
      </c>
      <c r="E3" s="98">
        <v>1.146128035678238</v>
      </c>
      <c r="F3" s="89" t="s">
        <v>366</v>
      </c>
      <c r="G3" s="89" t="b">
        <v>0</v>
      </c>
      <c r="H3" s="89" t="b">
        <v>0</v>
      </c>
      <c r="I3" s="89" t="b">
        <v>0</v>
      </c>
      <c r="J3" s="89" t="b">
        <v>0</v>
      </c>
      <c r="K3" s="89" t="b">
        <v>0</v>
      </c>
      <c r="L3" s="89" t="b">
        <v>0</v>
      </c>
    </row>
    <row r="4" spans="1:12" ht="15">
      <c r="A4" s="89" t="s">
        <v>327</v>
      </c>
      <c r="B4" s="89" t="s">
        <v>329</v>
      </c>
      <c r="C4" s="89">
        <v>2</v>
      </c>
      <c r="D4" s="98">
        <v>0</v>
      </c>
      <c r="E4" s="98">
        <v>1.146128035678238</v>
      </c>
      <c r="F4" s="89" t="s">
        <v>366</v>
      </c>
      <c r="G4" s="89" t="b">
        <v>0</v>
      </c>
      <c r="H4" s="89" t="b">
        <v>0</v>
      </c>
      <c r="I4" s="89" t="b">
        <v>0</v>
      </c>
      <c r="J4" s="89" t="b">
        <v>0</v>
      </c>
      <c r="K4" s="89" t="b">
        <v>0</v>
      </c>
      <c r="L4" s="89" t="b">
        <v>0</v>
      </c>
    </row>
    <row r="5" spans="1:12" ht="15">
      <c r="A5" s="89" t="s">
        <v>324</v>
      </c>
      <c r="B5" s="89" t="s">
        <v>325</v>
      </c>
      <c r="C5" s="89">
        <v>2</v>
      </c>
      <c r="D5" s="98">
        <v>0</v>
      </c>
      <c r="E5" s="98">
        <v>1.146128035678238</v>
      </c>
      <c r="F5" s="89" t="s">
        <v>296</v>
      </c>
      <c r="G5" s="89" t="b">
        <v>0</v>
      </c>
      <c r="H5" s="89" t="b">
        <v>0</v>
      </c>
      <c r="I5" s="89" t="b">
        <v>0</v>
      </c>
      <c r="J5" s="89" t="b">
        <v>0</v>
      </c>
      <c r="K5" s="89" t="b">
        <v>0</v>
      </c>
      <c r="L5" s="89" t="b">
        <v>0</v>
      </c>
    </row>
    <row r="6" spans="1:12" ht="15">
      <c r="A6" s="89" t="s">
        <v>326</v>
      </c>
      <c r="B6" s="89" t="s">
        <v>327</v>
      </c>
      <c r="C6" s="89">
        <v>2</v>
      </c>
      <c r="D6" s="98">
        <v>0</v>
      </c>
      <c r="E6" s="98">
        <v>1.146128035678238</v>
      </c>
      <c r="F6" s="89" t="s">
        <v>296</v>
      </c>
      <c r="G6" s="89" t="b">
        <v>0</v>
      </c>
      <c r="H6" s="89" t="b">
        <v>0</v>
      </c>
      <c r="I6" s="89" t="b">
        <v>0</v>
      </c>
      <c r="J6" s="89" t="b">
        <v>0</v>
      </c>
      <c r="K6" s="89" t="b">
        <v>0</v>
      </c>
      <c r="L6" s="89" t="b">
        <v>0</v>
      </c>
    </row>
    <row r="7" spans="1:12" ht="15">
      <c r="A7" s="89" t="s">
        <v>327</v>
      </c>
      <c r="B7" s="89" t="s">
        <v>329</v>
      </c>
      <c r="C7" s="89">
        <v>2</v>
      </c>
      <c r="D7" s="98">
        <v>0</v>
      </c>
      <c r="E7" s="98">
        <v>1.146128035678238</v>
      </c>
      <c r="F7" s="89" t="s">
        <v>296</v>
      </c>
      <c r="G7" s="89" t="b">
        <v>0</v>
      </c>
      <c r="H7" s="89" t="b">
        <v>0</v>
      </c>
      <c r="I7" s="89" t="b">
        <v>0</v>
      </c>
      <c r="J7" s="89" t="b">
        <v>0</v>
      </c>
      <c r="K7" s="89" t="b">
        <v>0</v>
      </c>
      <c r="L7"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390</v>
      </c>
      <c r="B2" s="101" t="s">
        <v>391</v>
      </c>
      <c r="C2" s="67" t="s">
        <v>392</v>
      </c>
    </row>
    <row r="3" spans="1:3" ht="15">
      <c r="A3" s="100" t="s">
        <v>296</v>
      </c>
      <c r="B3" s="100" t="s">
        <v>296</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398</v>
      </c>
      <c r="B1" s="13" t="s">
        <v>17</v>
      </c>
    </row>
    <row r="2" spans="1:2" ht="15">
      <c r="A2" s="83" t="s">
        <v>399</v>
      </c>
      <c r="B2" s="83" t="s">
        <v>405</v>
      </c>
    </row>
    <row r="3" spans="1:2" ht="15">
      <c r="A3" s="83" t="s">
        <v>400</v>
      </c>
      <c r="B3" s="83" t="s">
        <v>406</v>
      </c>
    </row>
    <row r="4" spans="1:2" ht="15">
      <c r="A4" s="83" t="s">
        <v>401</v>
      </c>
      <c r="B4" s="83" t="s">
        <v>407</v>
      </c>
    </row>
    <row r="5" spans="1:2" ht="15">
      <c r="A5" s="83" t="s">
        <v>402</v>
      </c>
      <c r="B5" s="83" t="s">
        <v>408</v>
      </c>
    </row>
    <row r="6" spans="1:2" ht="15">
      <c r="A6" s="83" t="s">
        <v>403</v>
      </c>
      <c r="B6" s="83" t="s">
        <v>409</v>
      </c>
    </row>
    <row r="7" spans="1:2" ht="15">
      <c r="A7" s="83" t="s">
        <v>404</v>
      </c>
      <c r="B7" s="83" t="s">
        <v>406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295</v>
      </c>
      <c r="BB2" s="13" t="s">
        <v>299</v>
      </c>
      <c r="BC2" s="13" t="s">
        <v>300</v>
      </c>
      <c r="BD2" s="67" t="s">
        <v>379</v>
      </c>
      <c r="BE2" s="67" t="s">
        <v>380</v>
      </c>
      <c r="BF2" s="67" t="s">
        <v>381</v>
      </c>
      <c r="BG2" s="67" t="s">
        <v>382</v>
      </c>
      <c r="BH2" s="67" t="s">
        <v>383</v>
      </c>
      <c r="BI2" s="67" t="s">
        <v>384</v>
      </c>
      <c r="BJ2" s="67" t="s">
        <v>385</v>
      </c>
      <c r="BK2" s="67" t="s">
        <v>386</v>
      </c>
      <c r="BL2" s="67" t="s">
        <v>387</v>
      </c>
    </row>
    <row r="3" spans="1:64" ht="15" customHeight="1">
      <c r="A3" s="82" t="s">
        <v>212</v>
      </c>
      <c r="B3" s="82" t="s">
        <v>212</v>
      </c>
      <c r="C3" s="52"/>
      <c r="D3" s="53"/>
      <c r="E3" s="65"/>
      <c r="F3" s="54"/>
      <c r="G3" s="52"/>
      <c r="H3" s="56"/>
      <c r="I3" s="55"/>
      <c r="J3" s="55"/>
      <c r="K3" s="35" t="s">
        <v>65</v>
      </c>
      <c r="L3" s="61">
        <v>3</v>
      </c>
      <c r="M3" s="61"/>
      <c r="N3" s="62"/>
      <c r="O3" s="83" t="s">
        <v>176</v>
      </c>
      <c r="P3" s="85">
        <v>43686.850497685184</v>
      </c>
      <c r="Q3" s="83" t="s">
        <v>213</v>
      </c>
      <c r="R3" s="87" t="s">
        <v>215</v>
      </c>
      <c r="S3" s="83" t="s">
        <v>217</v>
      </c>
      <c r="T3" s="83" t="s">
        <v>218</v>
      </c>
      <c r="U3" s="83"/>
      <c r="V3" s="87" t="s">
        <v>220</v>
      </c>
      <c r="W3" s="85">
        <v>43686.850497685184</v>
      </c>
      <c r="X3" s="87" t="s">
        <v>221</v>
      </c>
      <c r="Y3" s="83"/>
      <c r="Z3" s="83"/>
      <c r="AA3" s="89" t="s">
        <v>223</v>
      </c>
      <c r="AB3" s="83"/>
      <c r="AC3" s="83" t="b">
        <v>0</v>
      </c>
      <c r="AD3" s="83">
        <v>0</v>
      </c>
      <c r="AE3" s="89" t="s">
        <v>225</v>
      </c>
      <c r="AF3" s="83" t="b">
        <v>0</v>
      </c>
      <c r="AG3" s="83" t="s">
        <v>226</v>
      </c>
      <c r="AH3" s="83"/>
      <c r="AI3" s="89" t="s">
        <v>225</v>
      </c>
      <c r="AJ3" s="83" t="b">
        <v>0</v>
      </c>
      <c r="AK3" s="83">
        <v>0</v>
      </c>
      <c r="AL3" s="89" t="s">
        <v>225</v>
      </c>
      <c r="AM3" s="83" t="s">
        <v>227</v>
      </c>
      <c r="AN3" s="83" t="b">
        <v>0</v>
      </c>
      <c r="AO3" s="89" t="s">
        <v>223</v>
      </c>
      <c r="AP3" s="83" t="s">
        <v>176</v>
      </c>
      <c r="AQ3" s="83">
        <v>0</v>
      </c>
      <c r="AR3" s="83">
        <v>0</v>
      </c>
      <c r="AS3" s="83"/>
      <c r="AT3" s="83"/>
      <c r="AU3" s="83"/>
      <c r="AV3" s="83"/>
      <c r="AW3" s="83"/>
      <c r="AX3" s="83"/>
      <c r="AY3" s="83"/>
      <c r="AZ3" s="83"/>
      <c r="BA3">
        <v>2</v>
      </c>
      <c r="BB3" s="83" t="str">
        <f>REPLACE(INDEX(GroupVertices[Group],MATCH(Edges25[[#This Row],[Vertex 1]],GroupVertices[Vertex],0)),1,1,"")</f>
        <v>1</v>
      </c>
      <c r="BC3" s="83" t="str">
        <f>REPLACE(INDEX(GroupVertices[Group],MATCH(Edges25[[#This Row],[Vertex 2]],GroupVertices[Vertex],0)),1,1,"")</f>
        <v>1</v>
      </c>
      <c r="BD3" s="50">
        <v>0</v>
      </c>
      <c r="BE3" s="51">
        <v>0</v>
      </c>
      <c r="BF3" s="50">
        <v>0</v>
      </c>
      <c r="BG3" s="51">
        <v>0</v>
      </c>
      <c r="BH3" s="50">
        <v>0</v>
      </c>
      <c r="BI3" s="51">
        <v>0</v>
      </c>
      <c r="BJ3" s="50">
        <v>14</v>
      </c>
      <c r="BK3" s="51">
        <v>100</v>
      </c>
      <c r="BL3" s="50">
        <v>14</v>
      </c>
    </row>
    <row r="4" spans="1:64" ht="15" customHeight="1">
      <c r="A4" s="82" t="s">
        <v>212</v>
      </c>
      <c r="B4" s="82" t="s">
        <v>212</v>
      </c>
      <c r="C4" s="52"/>
      <c r="D4" s="53"/>
      <c r="E4" s="65"/>
      <c r="F4" s="54"/>
      <c r="G4" s="52"/>
      <c r="H4" s="56"/>
      <c r="I4" s="55"/>
      <c r="J4" s="55"/>
      <c r="K4" s="35" t="s">
        <v>65</v>
      </c>
      <c r="L4" s="81">
        <v>4</v>
      </c>
      <c r="M4" s="81"/>
      <c r="N4" s="62"/>
      <c r="O4" s="84" t="s">
        <v>176</v>
      </c>
      <c r="P4" s="86">
        <v>43689.76763888889</v>
      </c>
      <c r="Q4" s="84" t="s">
        <v>214</v>
      </c>
      <c r="R4" s="88" t="s">
        <v>216</v>
      </c>
      <c r="S4" s="84" t="s">
        <v>217</v>
      </c>
      <c r="T4" s="84" t="s">
        <v>219</v>
      </c>
      <c r="U4" s="84"/>
      <c r="V4" s="88" t="s">
        <v>220</v>
      </c>
      <c r="W4" s="86">
        <v>43689.76763888889</v>
      </c>
      <c r="X4" s="88" t="s">
        <v>222</v>
      </c>
      <c r="Y4" s="84"/>
      <c r="Z4" s="84"/>
      <c r="AA4" s="90" t="s">
        <v>224</v>
      </c>
      <c r="AB4" s="84"/>
      <c r="AC4" s="84" t="b">
        <v>0</v>
      </c>
      <c r="AD4" s="84">
        <v>0</v>
      </c>
      <c r="AE4" s="90" t="s">
        <v>225</v>
      </c>
      <c r="AF4" s="84" t="b">
        <v>0</v>
      </c>
      <c r="AG4" s="84" t="s">
        <v>226</v>
      </c>
      <c r="AH4" s="84"/>
      <c r="AI4" s="90" t="s">
        <v>225</v>
      </c>
      <c r="AJ4" s="84" t="b">
        <v>0</v>
      </c>
      <c r="AK4" s="84">
        <v>0</v>
      </c>
      <c r="AL4" s="90" t="s">
        <v>225</v>
      </c>
      <c r="AM4" s="84" t="s">
        <v>227</v>
      </c>
      <c r="AN4" s="84" t="b">
        <v>0</v>
      </c>
      <c r="AO4" s="90" t="s">
        <v>224</v>
      </c>
      <c r="AP4" s="84" t="s">
        <v>176</v>
      </c>
      <c r="AQ4" s="84">
        <v>0</v>
      </c>
      <c r="AR4" s="84">
        <v>0</v>
      </c>
      <c r="AS4" s="84"/>
      <c r="AT4" s="84"/>
      <c r="AU4" s="84"/>
      <c r="AV4" s="84"/>
      <c r="AW4" s="84"/>
      <c r="AX4" s="84"/>
      <c r="AY4" s="84"/>
      <c r="AZ4" s="84"/>
      <c r="BA4">
        <v>2</v>
      </c>
      <c r="BB4" s="83" t="str">
        <f>REPLACE(INDEX(GroupVertices[Group],MATCH(Edges25[[#This Row],[Vertex 1]],GroupVertices[Vertex],0)),1,1,"")</f>
        <v>1</v>
      </c>
      <c r="BC4" s="83" t="str">
        <f>REPLACE(INDEX(GroupVertices[Group],MATCH(Edges25[[#This Row],[Vertex 2]],GroupVertices[Vertex],0)),1,1,"")</f>
        <v>1</v>
      </c>
      <c r="BD4" s="50">
        <v>0</v>
      </c>
      <c r="BE4" s="51">
        <v>0</v>
      </c>
      <c r="BF4" s="50">
        <v>0</v>
      </c>
      <c r="BG4" s="51">
        <v>0</v>
      </c>
      <c r="BH4" s="50">
        <v>0</v>
      </c>
      <c r="BI4" s="51">
        <v>0</v>
      </c>
      <c r="BJ4" s="50">
        <v>16</v>
      </c>
      <c r="BK4" s="51">
        <v>100</v>
      </c>
      <c r="BL4" s="50">
        <v>16</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youtube.com/watch?v=VSMwVYXivcM&amp;feature=youtu.be"/>
    <hyperlink ref="R4" r:id="rId2" display="https://www.youtube.com/watch?v=754Ph_demiw&amp;feature=youtu.be"/>
    <hyperlink ref="V3" r:id="rId3" display="http://pbs.twimg.com/profile_images/879313175623204865/3kXcaMYm_normal.jpg"/>
    <hyperlink ref="V4" r:id="rId4" display="http://pbs.twimg.com/profile_images/879313175623204865/3kXcaMYm_normal.jpg"/>
    <hyperlink ref="X3" r:id="rId5" display="https://twitter.com/#!/hijazi2009/status/1159923484480458752"/>
    <hyperlink ref="X4" r:id="rId6" display="https://twitter.com/#!/hijazi2009/status/1160980619058470912"/>
  </hyperlinks>
  <printOptions/>
  <pageMargins left="0.7" right="0.7" top="0.75" bottom="0.75" header="0.3" footer="0.3"/>
  <pageSetup horizontalDpi="600" verticalDpi="600" orientation="portrait" r:id="rId10"/>
  <legacyDrawing r:id="rId8"/>
  <tableParts>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410</v>
      </c>
      <c r="B1" s="13" t="s">
        <v>34</v>
      </c>
    </row>
    <row r="2" spans="1:2" ht="15">
      <c r="A2" s="93" t="s">
        <v>212</v>
      </c>
      <c r="B2"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3" t="s">
        <v>412</v>
      </c>
      <c r="B25" t="s">
        <v>411</v>
      </c>
    </row>
    <row r="26" spans="1:2" ht="15">
      <c r="A26" s="104">
        <v>43686.850497685184</v>
      </c>
      <c r="B26" s="3">
        <v>1</v>
      </c>
    </row>
    <row r="27" spans="1:2" ht="15">
      <c r="A27" s="104">
        <v>43689.76763888889</v>
      </c>
      <c r="B27" s="3">
        <v>1</v>
      </c>
    </row>
    <row r="28" spans="1:2" ht="15">
      <c r="A28" s="104" t="s">
        <v>413</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228</v>
      </c>
      <c r="AE2" s="13" t="s">
        <v>229</v>
      </c>
      <c r="AF2" s="13" t="s">
        <v>230</v>
      </c>
      <c r="AG2" s="13" t="s">
        <v>231</v>
      </c>
      <c r="AH2" s="13" t="s">
        <v>232</v>
      </c>
      <c r="AI2" s="13" t="s">
        <v>233</v>
      </c>
      <c r="AJ2" s="13" t="s">
        <v>234</v>
      </c>
      <c r="AK2" s="13" t="s">
        <v>235</v>
      </c>
      <c r="AL2" s="13" t="s">
        <v>236</v>
      </c>
      <c r="AM2" s="13" t="s">
        <v>237</v>
      </c>
      <c r="AN2" s="13" t="s">
        <v>238</v>
      </c>
      <c r="AO2" s="13" t="s">
        <v>239</v>
      </c>
      <c r="AP2" s="13" t="s">
        <v>240</v>
      </c>
      <c r="AQ2" s="13" t="s">
        <v>241</v>
      </c>
      <c r="AR2" s="13" t="s">
        <v>242</v>
      </c>
      <c r="AS2" s="13" t="s">
        <v>192</v>
      </c>
      <c r="AT2" s="13" t="s">
        <v>243</v>
      </c>
      <c r="AU2" s="13" t="s">
        <v>244</v>
      </c>
      <c r="AV2" s="13" t="s">
        <v>245</v>
      </c>
      <c r="AW2" s="13" t="s">
        <v>246</v>
      </c>
      <c r="AX2" s="13" t="s">
        <v>247</v>
      </c>
      <c r="AY2" s="13" t="s">
        <v>248</v>
      </c>
      <c r="AZ2" s="13" t="s">
        <v>298</v>
      </c>
      <c r="BA2" s="95" t="s">
        <v>348</v>
      </c>
      <c r="BB2" s="95" t="s">
        <v>349</v>
      </c>
      <c r="BC2" s="95" t="s">
        <v>350</v>
      </c>
      <c r="BD2" s="95" t="s">
        <v>351</v>
      </c>
      <c r="BE2" s="95" t="s">
        <v>352</v>
      </c>
      <c r="BF2" s="95" t="s">
        <v>353</v>
      </c>
      <c r="BG2" s="95" t="s">
        <v>355</v>
      </c>
      <c r="BH2" s="95" t="s">
        <v>357</v>
      </c>
      <c r="BI2" s="95" t="s">
        <v>359</v>
      </c>
      <c r="BJ2" s="95" t="s">
        <v>361</v>
      </c>
      <c r="BK2" s="95" t="s">
        <v>379</v>
      </c>
      <c r="BL2" s="95" t="s">
        <v>380</v>
      </c>
      <c r="BM2" s="95" t="s">
        <v>381</v>
      </c>
      <c r="BN2" s="95" t="s">
        <v>382</v>
      </c>
      <c r="BO2" s="95" t="s">
        <v>383</v>
      </c>
      <c r="BP2" s="95" t="s">
        <v>384</v>
      </c>
      <c r="BQ2" s="95" t="s">
        <v>385</v>
      </c>
      <c r="BR2" s="95" t="s">
        <v>386</v>
      </c>
      <c r="BS2" s="95" t="s">
        <v>388</v>
      </c>
      <c r="BT2" s="3"/>
      <c r="BU2" s="3"/>
    </row>
    <row r="3" spans="1:73" ht="15" customHeight="1">
      <c r="A3" s="49" t="s">
        <v>212</v>
      </c>
      <c r="B3" s="52"/>
      <c r="C3" s="52" t="s">
        <v>64</v>
      </c>
      <c r="D3" s="53">
        <v>162</v>
      </c>
      <c r="E3" s="54"/>
      <c r="F3" s="91" t="s">
        <v>220</v>
      </c>
      <c r="G3" s="52"/>
      <c r="H3" s="56" t="s">
        <v>212</v>
      </c>
      <c r="I3" s="55"/>
      <c r="J3" s="55"/>
      <c r="K3" s="92" t="s">
        <v>256</v>
      </c>
      <c r="L3" s="58">
        <v>1</v>
      </c>
      <c r="M3" s="59">
        <v>4999.5</v>
      </c>
      <c r="N3" s="59">
        <v>4999.5</v>
      </c>
      <c r="O3" s="57"/>
      <c r="P3" s="60"/>
      <c r="Q3" s="60"/>
      <c r="R3" s="50"/>
      <c r="S3" s="50">
        <v>1</v>
      </c>
      <c r="T3" s="50">
        <v>1</v>
      </c>
      <c r="U3" s="51">
        <v>0</v>
      </c>
      <c r="V3" s="51">
        <v>0</v>
      </c>
      <c r="W3" s="51">
        <v>1</v>
      </c>
      <c r="X3" s="51">
        <v>1</v>
      </c>
      <c r="Y3" s="51">
        <v>0</v>
      </c>
      <c r="Z3" s="51" t="s">
        <v>301</v>
      </c>
      <c r="AA3" s="61">
        <v>3</v>
      </c>
      <c r="AB3" s="61"/>
      <c r="AC3" s="62"/>
      <c r="AD3" s="83" t="s">
        <v>249</v>
      </c>
      <c r="AE3" s="83">
        <v>177</v>
      </c>
      <c r="AF3" s="83">
        <v>242</v>
      </c>
      <c r="AG3" s="83">
        <v>676</v>
      </c>
      <c r="AH3" s="83">
        <v>43</v>
      </c>
      <c r="AI3" s="83"/>
      <c r="AJ3" s="83" t="s">
        <v>250</v>
      </c>
      <c r="AK3" s="83" t="s">
        <v>251</v>
      </c>
      <c r="AL3" s="83"/>
      <c r="AM3" s="83"/>
      <c r="AN3" s="85">
        <v>41116.890601851854</v>
      </c>
      <c r="AO3" s="87" t="s">
        <v>252</v>
      </c>
      <c r="AP3" s="83" t="b">
        <v>1</v>
      </c>
      <c r="AQ3" s="83" t="b">
        <v>0</v>
      </c>
      <c r="AR3" s="83" t="b">
        <v>1</v>
      </c>
      <c r="AS3" s="83"/>
      <c r="AT3" s="83">
        <v>4</v>
      </c>
      <c r="AU3" s="87" t="s">
        <v>253</v>
      </c>
      <c r="AV3" s="83" t="b">
        <v>0</v>
      </c>
      <c r="AW3" s="83" t="s">
        <v>254</v>
      </c>
      <c r="AX3" s="87" t="s">
        <v>255</v>
      </c>
      <c r="AY3" s="83" t="s">
        <v>66</v>
      </c>
      <c r="AZ3" s="83" t="str">
        <f>REPLACE(INDEX(GroupVertices[Group],MATCH(Vertices[[#This Row],[Vertex]],GroupVertices[Vertex],0)),1,1,"")</f>
        <v>1</v>
      </c>
      <c r="BA3" s="50" t="s">
        <v>307</v>
      </c>
      <c r="BB3" s="50" t="s">
        <v>307</v>
      </c>
      <c r="BC3" s="50" t="s">
        <v>217</v>
      </c>
      <c r="BD3" s="50" t="s">
        <v>217</v>
      </c>
      <c r="BE3" s="50" t="s">
        <v>219</v>
      </c>
      <c r="BF3" s="50" t="s">
        <v>354</v>
      </c>
      <c r="BG3" s="96" t="s">
        <v>356</v>
      </c>
      <c r="BH3" s="96" t="s">
        <v>358</v>
      </c>
      <c r="BI3" s="96" t="s">
        <v>360</v>
      </c>
      <c r="BJ3" s="96" t="s">
        <v>362</v>
      </c>
      <c r="BK3" s="96">
        <v>0</v>
      </c>
      <c r="BL3" s="99">
        <v>0</v>
      </c>
      <c r="BM3" s="96">
        <v>0</v>
      </c>
      <c r="BN3" s="99">
        <v>0</v>
      </c>
      <c r="BO3" s="96">
        <v>0</v>
      </c>
      <c r="BP3" s="99">
        <v>0</v>
      </c>
      <c r="BQ3" s="96">
        <v>30</v>
      </c>
      <c r="BR3" s="99">
        <v>100</v>
      </c>
      <c r="BS3" s="96">
        <v>30</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O3" r:id="rId1" display="https://pbs.twimg.com/profile_banners/718792417/1440578948"/>
    <hyperlink ref="AU3" r:id="rId2" display="http://abs.twimg.com/images/themes/theme1/bg.png"/>
    <hyperlink ref="F3" r:id="rId3" display="http://pbs.twimg.com/profile_images/879313175623204865/3kXcaMYm_normal.jpg"/>
    <hyperlink ref="AX3" r:id="rId4" display="https://twitter.com/hijazi2009"/>
  </hyperlinks>
  <printOptions/>
  <pageMargins left="0.7" right="0.7" top="0.75" bottom="0.75" header="0.3" footer="0.3"/>
  <pageSetup horizontalDpi="600" verticalDpi="600" orientation="portrait" r:id="rId8"/>
  <legacyDrawing r:id="rId6"/>
  <tableParts>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v>
      </c>
      <c r="Z2" s="13" t="s">
        <v>310</v>
      </c>
      <c r="AA2" s="13" t="s">
        <v>316</v>
      </c>
      <c r="AB2" s="13" t="s">
        <v>330</v>
      </c>
      <c r="AC2" s="13" t="s">
        <v>337</v>
      </c>
      <c r="AD2" s="13" t="s">
        <v>343</v>
      </c>
      <c r="AE2" s="13" t="s">
        <v>344</v>
      </c>
      <c r="AF2" s="13" t="s">
        <v>347</v>
      </c>
      <c r="AG2" s="67" t="s">
        <v>379</v>
      </c>
      <c r="AH2" s="67" t="s">
        <v>380</v>
      </c>
      <c r="AI2" s="67" t="s">
        <v>381</v>
      </c>
      <c r="AJ2" s="67" t="s">
        <v>382</v>
      </c>
      <c r="AK2" s="67" t="s">
        <v>383</v>
      </c>
      <c r="AL2" s="67" t="s">
        <v>384</v>
      </c>
      <c r="AM2" s="67" t="s">
        <v>385</v>
      </c>
      <c r="AN2" s="67" t="s">
        <v>386</v>
      </c>
      <c r="AO2" s="67" t="s">
        <v>389</v>
      </c>
    </row>
    <row r="3" spans="1:41" ht="15">
      <c r="A3" s="82" t="s">
        <v>296</v>
      </c>
      <c r="B3" s="94" t="s">
        <v>297</v>
      </c>
      <c r="C3" s="94" t="s">
        <v>56</v>
      </c>
      <c r="D3" s="14"/>
      <c r="E3" s="14"/>
      <c r="F3" s="15" t="s">
        <v>415</v>
      </c>
      <c r="G3" s="77"/>
      <c r="H3" s="77"/>
      <c r="I3" s="63">
        <v>3</v>
      </c>
      <c r="J3" s="63"/>
      <c r="K3" s="50">
        <v>1</v>
      </c>
      <c r="L3" s="50">
        <v>0</v>
      </c>
      <c r="M3" s="50">
        <v>2</v>
      </c>
      <c r="N3" s="50">
        <v>2</v>
      </c>
      <c r="O3" s="50">
        <v>2</v>
      </c>
      <c r="P3" s="51" t="s">
        <v>301</v>
      </c>
      <c r="Q3" s="51" t="s">
        <v>301</v>
      </c>
      <c r="R3" s="50">
        <v>1</v>
      </c>
      <c r="S3" s="50">
        <v>1</v>
      </c>
      <c r="T3" s="50">
        <v>1</v>
      </c>
      <c r="U3" s="50">
        <v>2</v>
      </c>
      <c r="V3" s="50">
        <v>0</v>
      </c>
      <c r="W3" s="51">
        <v>0</v>
      </c>
      <c r="X3" s="51" t="s">
        <v>301</v>
      </c>
      <c r="Y3" s="83" t="s">
        <v>307</v>
      </c>
      <c r="Z3" s="83" t="s">
        <v>217</v>
      </c>
      <c r="AA3" s="83" t="s">
        <v>219</v>
      </c>
      <c r="AB3" s="89" t="s">
        <v>331</v>
      </c>
      <c r="AC3" s="89" t="s">
        <v>338</v>
      </c>
      <c r="AD3" s="89"/>
      <c r="AE3" s="89"/>
      <c r="AF3" s="89" t="s">
        <v>212</v>
      </c>
      <c r="AG3" s="96">
        <v>0</v>
      </c>
      <c r="AH3" s="99">
        <v>0</v>
      </c>
      <c r="AI3" s="96">
        <v>0</v>
      </c>
      <c r="AJ3" s="99">
        <v>0</v>
      </c>
      <c r="AK3" s="96">
        <v>0</v>
      </c>
      <c r="AL3" s="99">
        <v>0</v>
      </c>
      <c r="AM3" s="96">
        <v>30</v>
      </c>
      <c r="AN3" s="99">
        <v>100</v>
      </c>
      <c r="AO3" s="96">
        <v>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296</v>
      </c>
      <c r="B2" s="89" t="s">
        <v>212</v>
      </c>
      <c r="C2"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393</v>
      </c>
      <c r="B2" s="35" t="s">
        <v>257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02"/>
      <c r="B3" s="102"/>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394</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02"/>
      <c r="B13" s="102"/>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2</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2"/>
      <c r="B15" s="102"/>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301</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301</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02"/>
      <c r="B18" s="102"/>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02"/>
      <c r="B23" s="102"/>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02"/>
      <c r="B26" s="102"/>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301</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395</v>
      </c>
      <c r="B28" s="35">
        <v>0.1875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02"/>
      <c r="B29" s="10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396</v>
      </c>
      <c r="B30" s="35" t="s">
        <v>397</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1</v>
      </c>
    </row>
    <row r="126" spans="1:2" ht="15">
      <c r="A126" s="34" t="s">
        <v>113</v>
      </c>
      <c r="B126" s="48">
        <f>IF(COUNT(Vertices[Eigenvector Centrality])&gt;0,N57,NoMetricMessage)</f>
        <v>1</v>
      </c>
    </row>
    <row r="127" spans="1:2" ht="15">
      <c r="A127" s="34" t="s">
        <v>114</v>
      </c>
      <c r="B127" s="48">
        <f>_xlfn.IFERROR(AVERAGE(Vertices[Eigenvector Centrality]),NoMetricMessage)</f>
        <v>1</v>
      </c>
    </row>
    <row r="128" spans="1:2" ht="15">
      <c r="A128" s="34" t="s">
        <v>115</v>
      </c>
      <c r="B128" s="48">
        <f>_xlfn.IFERROR(MEDIAN(Vertices[Eigenvector Centrality]),NoMetricMessage)</f>
        <v>1</v>
      </c>
    </row>
    <row r="139" spans="1:2" ht="15">
      <c r="A139" s="34" t="s">
        <v>140</v>
      </c>
      <c r="B139" s="48">
        <f>IF(COUNT(Vertices[PageRank])&gt;0,P2,NoMetricMessage)</f>
        <v>1</v>
      </c>
    </row>
    <row r="140" spans="1:2" ht="15">
      <c r="A140" s="34" t="s">
        <v>141</v>
      </c>
      <c r="B140" s="48">
        <f>IF(COUNT(Vertices[PageRank])&gt;0,P57,NoMetricMessage)</f>
        <v>1</v>
      </c>
    </row>
    <row r="141" spans="1:2" ht="15">
      <c r="A141" s="34" t="s">
        <v>142</v>
      </c>
      <c r="B141" s="48">
        <f>_xlfn.IFERROR(AVERAGE(Vertices[PageRank]),NoMetricMessage)</f>
        <v>1</v>
      </c>
    </row>
    <row r="142" spans="1:2" ht="15">
      <c r="A142" s="34" t="s">
        <v>143</v>
      </c>
      <c r="B142" s="48">
        <f>_xlfn.IFERROR(MEDIAN(Vertices[PageRank]),NoMetricMessage)</f>
        <v>1</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v>
      </c>
      <c r="K7" s="13" t="s">
        <v>260</v>
      </c>
    </row>
    <row r="8" spans="1:11" ht="409.5">
      <c r="A8"/>
      <c r="B8">
        <v>2</v>
      </c>
      <c r="C8">
        <v>2</v>
      </c>
      <c r="D8" t="s">
        <v>61</v>
      </c>
      <c r="E8" t="s">
        <v>61</v>
      </c>
      <c r="H8" t="s">
        <v>73</v>
      </c>
      <c r="J8" t="s">
        <v>261</v>
      </c>
      <c r="K8" s="13" t="s">
        <v>262</v>
      </c>
    </row>
    <row r="9" spans="1:11" ht="409.5">
      <c r="A9"/>
      <c r="B9">
        <v>3</v>
      </c>
      <c r="C9">
        <v>4</v>
      </c>
      <c r="D9" t="s">
        <v>62</v>
      </c>
      <c r="E9" t="s">
        <v>62</v>
      </c>
      <c r="H9" t="s">
        <v>74</v>
      </c>
      <c r="J9" t="s">
        <v>263</v>
      </c>
      <c r="K9" s="13" t="s">
        <v>264</v>
      </c>
    </row>
    <row r="10" spans="1:11" ht="409.5">
      <c r="A10"/>
      <c r="B10">
        <v>4</v>
      </c>
      <c r="D10" t="s">
        <v>63</v>
      </c>
      <c r="E10" t="s">
        <v>63</v>
      </c>
      <c r="H10" t="s">
        <v>75</v>
      </c>
      <c r="J10" t="s">
        <v>265</v>
      </c>
      <c r="K10" s="13" t="s">
        <v>266</v>
      </c>
    </row>
    <row r="11" spans="1:11" ht="15">
      <c r="A11"/>
      <c r="B11">
        <v>5</v>
      </c>
      <c r="D11" t="s">
        <v>46</v>
      </c>
      <c r="E11">
        <v>1</v>
      </c>
      <c r="H11" t="s">
        <v>76</v>
      </c>
      <c r="J11" t="s">
        <v>267</v>
      </c>
      <c r="K11" t="s">
        <v>268</v>
      </c>
    </row>
    <row r="12" spans="1:11" ht="15">
      <c r="A12"/>
      <c r="B12"/>
      <c r="D12" t="s">
        <v>64</v>
      </c>
      <c r="E12">
        <v>2</v>
      </c>
      <c r="H12">
        <v>0</v>
      </c>
      <c r="J12" t="s">
        <v>269</v>
      </c>
      <c r="K12" t="s">
        <v>270</v>
      </c>
    </row>
    <row r="13" spans="1:11" ht="15">
      <c r="A13"/>
      <c r="B13"/>
      <c r="D13">
        <v>1</v>
      </c>
      <c r="E13">
        <v>3</v>
      </c>
      <c r="H13">
        <v>1</v>
      </c>
      <c r="J13" t="s">
        <v>271</v>
      </c>
      <c r="K13" t="s">
        <v>272</v>
      </c>
    </row>
    <row r="14" spans="4:11" ht="15">
      <c r="D14">
        <v>2</v>
      </c>
      <c r="E14">
        <v>4</v>
      </c>
      <c r="H14">
        <v>2</v>
      </c>
      <c r="J14" t="s">
        <v>273</v>
      </c>
      <c r="K14" t="s">
        <v>274</v>
      </c>
    </row>
    <row r="15" spans="4:11" ht="15">
      <c r="D15">
        <v>3</v>
      </c>
      <c r="E15">
        <v>5</v>
      </c>
      <c r="H15">
        <v>3</v>
      </c>
      <c r="J15" t="s">
        <v>275</v>
      </c>
      <c r="K15" t="s">
        <v>276</v>
      </c>
    </row>
    <row r="16" spans="4:11" ht="15">
      <c r="D16">
        <v>4</v>
      </c>
      <c r="E16">
        <v>6</v>
      </c>
      <c r="H16">
        <v>4</v>
      </c>
      <c r="J16" t="s">
        <v>277</v>
      </c>
      <c r="K16" t="s">
        <v>278</v>
      </c>
    </row>
    <row r="17" spans="4:11" ht="15">
      <c r="D17">
        <v>5</v>
      </c>
      <c r="E17">
        <v>7</v>
      </c>
      <c r="H17">
        <v>5</v>
      </c>
      <c r="J17" t="s">
        <v>279</v>
      </c>
      <c r="K17" t="s">
        <v>280</v>
      </c>
    </row>
    <row r="18" spans="4:11" ht="15">
      <c r="D18">
        <v>6</v>
      </c>
      <c r="E18">
        <v>8</v>
      </c>
      <c r="H18">
        <v>6</v>
      </c>
      <c r="J18" t="s">
        <v>281</v>
      </c>
      <c r="K18" t="s">
        <v>282</v>
      </c>
    </row>
    <row r="19" spans="4:11" ht="15">
      <c r="D19">
        <v>7</v>
      </c>
      <c r="E19">
        <v>9</v>
      </c>
      <c r="H19">
        <v>7</v>
      </c>
      <c r="J19" t="s">
        <v>283</v>
      </c>
      <c r="K19" t="s">
        <v>284</v>
      </c>
    </row>
    <row r="20" spans="4:11" ht="15">
      <c r="D20">
        <v>8</v>
      </c>
      <c r="H20">
        <v>8</v>
      </c>
      <c r="J20" t="s">
        <v>285</v>
      </c>
      <c r="K20" t="s">
        <v>286</v>
      </c>
    </row>
    <row r="21" spans="4:11" ht="409.5">
      <c r="D21">
        <v>9</v>
      </c>
      <c r="H21">
        <v>9</v>
      </c>
      <c r="J21" t="s">
        <v>287</v>
      </c>
      <c r="K21" s="13" t="s">
        <v>288</v>
      </c>
    </row>
    <row r="22" spans="4:11" ht="409.5">
      <c r="D22">
        <v>10</v>
      </c>
      <c r="J22" t="s">
        <v>289</v>
      </c>
      <c r="K22" s="13" t="s">
        <v>290</v>
      </c>
    </row>
    <row r="23" spans="4:11" ht="409.5">
      <c r="D23">
        <v>11</v>
      </c>
      <c r="J23" t="s">
        <v>291</v>
      </c>
      <c r="K23" s="13" t="s">
        <v>292</v>
      </c>
    </row>
    <row r="24" spans="10:11" ht="409.5">
      <c r="J24" t="s">
        <v>293</v>
      </c>
      <c r="K24" s="13" t="s">
        <v>418</v>
      </c>
    </row>
    <row r="25" spans="10:11" ht="15">
      <c r="J25" t="s">
        <v>294</v>
      </c>
      <c r="K25" t="b">
        <v>0</v>
      </c>
    </row>
    <row r="26" spans="10:11" ht="15">
      <c r="J26" t="s">
        <v>416</v>
      </c>
      <c r="K26" t="s">
        <v>417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302</v>
      </c>
      <c r="B1" s="13" t="s">
        <v>303</v>
      </c>
      <c r="C1" s="13" t="s">
        <v>304</v>
      </c>
      <c r="D1" s="13" t="s">
        <v>305</v>
      </c>
    </row>
    <row r="2" spans="1:4" ht="15">
      <c r="A2" s="87" t="s">
        <v>216</v>
      </c>
      <c r="B2" s="83">
        <v>1</v>
      </c>
      <c r="C2" s="87" t="s">
        <v>216</v>
      </c>
      <c r="D2" s="83">
        <v>1</v>
      </c>
    </row>
    <row r="3" spans="1:4" ht="15">
      <c r="A3" s="87" t="s">
        <v>215</v>
      </c>
      <c r="B3" s="83">
        <v>1</v>
      </c>
      <c r="C3" s="87" t="s">
        <v>215</v>
      </c>
      <c r="D3" s="83">
        <v>1</v>
      </c>
    </row>
    <row r="6" spans="1:4" ht="15" customHeight="1">
      <c r="A6" s="13" t="s">
        <v>308</v>
      </c>
      <c r="B6" s="13" t="s">
        <v>303</v>
      </c>
      <c r="C6" s="13" t="s">
        <v>309</v>
      </c>
      <c r="D6" s="13" t="s">
        <v>305</v>
      </c>
    </row>
    <row r="7" spans="1:4" ht="15">
      <c r="A7" s="83" t="s">
        <v>217</v>
      </c>
      <c r="B7" s="83">
        <v>2</v>
      </c>
      <c r="C7" s="83" t="s">
        <v>217</v>
      </c>
      <c r="D7" s="83">
        <v>2</v>
      </c>
    </row>
    <row r="10" spans="1:4" ht="15" customHeight="1">
      <c r="A10" s="13" t="s">
        <v>311</v>
      </c>
      <c r="B10" s="13" t="s">
        <v>303</v>
      </c>
      <c r="C10" s="13" t="s">
        <v>315</v>
      </c>
      <c r="D10" s="13" t="s">
        <v>305</v>
      </c>
    </row>
    <row r="11" spans="1:4" ht="15">
      <c r="A11" s="83" t="s">
        <v>312</v>
      </c>
      <c r="B11" s="83">
        <v>2</v>
      </c>
      <c r="C11" s="83" t="s">
        <v>312</v>
      </c>
      <c r="D11" s="83">
        <v>2</v>
      </c>
    </row>
    <row r="12" spans="1:4" ht="15">
      <c r="A12" s="83" t="s">
        <v>313</v>
      </c>
      <c r="B12" s="83">
        <v>2</v>
      </c>
      <c r="C12" s="83" t="s">
        <v>313</v>
      </c>
      <c r="D12" s="83">
        <v>2</v>
      </c>
    </row>
    <row r="13" spans="1:4" ht="15">
      <c r="A13" s="83" t="s">
        <v>314</v>
      </c>
      <c r="B13" s="83">
        <v>1</v>
      </c>
      <c r="C13" s="83" t="s">
        <v>314</v>
      </c>
      <c r="D13" s="83">
        <v>1</v>
      </c>
    </row>
    <row r="16" spans="1:4" ht="15" customHeight="1">
      <c r="A16" s="13" t="s">
        <v>317</v>
      </c>
      <c r="B16" s="13" t="s">
        <v>303</v>
      </c>
      <c r="C16" s="13" t="s">
        <v>328</v>
      </c>
      <c r="D16" s="13" t="s">
        <v>305</v>
      </c>
    </row>
    <row r="17" spans="1:4" ht="15">
      <c r="A17" s="89" t="s">
        <v>318</v>
      </c>
      <c r="B17" s="89">
        <v>0</v>
      </c>
      <c r="C17" s="89" t="s">
        <v>323</v>
      </c>
      <c r="D17" s="89">
        <v>2</v>
      </c>
    </row>
    <row r="18" spans="1:4" ht="15">
      <c r="A18" s="89" t="s">
        <v>319</v>
      </c>
      <c r="B18" s="89">
        <v>0</v>
      </c>
      <c r="C18" s="89" t="s">
        <v>324</v>
      </c>
      <c r="D18" s="89">
        <v>2</v>
      </c>
    </row>
    <row r="19" spans="1:4" ht="15">
      <c r="A19" s="89" t="s">
        <v>320</v>
      </c>
      <c r="B19" s="89">
        <v>0</v>
      </c>
      <c r="C19" s="89" t="s">
        <v>325</v>
      </c>
      <c r="D19" s="89">
        <v>2</v>
      </c>
    </row>
    <row r="20" spans="1:4" ht="15">
      <c r="A20" s="89" t="s">
        <v>321</v>
      </c>
      <c r="B20" s="89">
        <v>30</v>
      </c>
      <c r="C20" s="89" t="s">
        <v>326</v>
      </c>
      <c r="D20" s="89">
        <v>2</v>
      </c>
    </row>
    <row r="21" spans="1:4" ht="15">
      <c r="A21" s="89" t="s">
        <v>322</v>
      </c>
      <c r="B21" s="89">
        <v>30</v>
      </c>
      <c r="C21" s="89" t="s">
        <v>327</v>
      </c>
      <c r="D21" s="89">
        <v>2</v>
      </c>
    </row>
    <row r="22" spans="1:4" ht="15">
      <c r="A22" s="89" t="s">
        <v>323</v>
      </c>
      <c r="B22" s="89">
        <v>2</v>
      </c>
      <c r="C22" s="89" t="s">
        <v>329</v>
      </c>
      <c r="D22" s="89">
        <v>2</v>
      </c>
    </row>
    <row r="23" spans="1:4" ht="15">
      <c r="A23" s="89" t="s">
        <v>324</v>
      </c>
      <c r="B23" s="89">
        <v>2</v>
      </c>
      <c r="C23" s="89"/>
      <c r="D23" s="89"/>
    </row>
    <row r="24" spans="1:4" ht="15">
      <c r="A24" s="89" t="s">
        <v>325</v>
      </c>
      <c r="B24" s="89">
        <v>2</v>
      </c>
      <c r="C24" s="89"/>
      <c r="D24" s="89"/>
    </row>
    <row r="25" spans="1:4" ht="15">
      <c r="A25" s="89" t="s">
        <v>326</v>
      </c>
      <c r="B25" s="89">
        <v>2</v>
      </c>
      <c r="C25" s="89"/>
      <c r="D25" s="89"/>
    </row>
    <row r="26" spans="1:4" ht="15">
      <c r="A26" s="89" t="s">
        <v>327</v>
      </c>
      <c r="B26" s="89">
        <v>2</v>
      </c>
      <c r="C26" s="89"/>
      <c r="D26" s="89"/>
    </row>
    <row r="29" spans="1:4" ht="15" customHeight="1">
      <c r="A29" s="13" t="s">
        <v>332</v>
      </c>
      <c r="B29" s="13" t="s">
        <v>303</v>
      </c>
      <c r="C29" s="13" t="s">
        <v>336</v>
      </c>
      <c r="D29" s="13" t="s">
        <v>305</v>
      </c>
    </row>
    <row r="30" spans="1:4" ht="15">
      <c r="A30" s="89" t="s">
        <v>333</v>
      </c>
      <c r="B30" s="89">
        <v>2</v>
      </c>
      <c r="C30" s="89" t="s">
        <v>333</v>
      </c>
      <c r="D30" s="89">
        <v>2</v>
      </c>
    </row>
    <row r="31" spans="1:4" ht="15">
      <c r="A31" s="89" t="s">
        <v>334</v>
      </c>
      <c r="B31" s="89">
        <v>2</v>
      </c>
      <c r="C31" s="89" t="s">
        <v>334</v>
      </c>
      <c r="D31" s="89">
        <v>2</v>
      </c>
    </row>
    <row r="32" spans="1:4" ht="15">
      <c r="A32" s="89" t="s">
        <v>335</v>
      </c>
      <c r="B32" s="89">
        <v>2</v>
      </c>
      <c r="C32" s="89" t="s">
        <v>335</v>
      </c>
      <c r="D32" s="89">
        <v>2</v>
      </c>
    </row>
    <row r="35" spans="1:4" ht="15" customHeight="1">
      <c r="A35" s="83" t="s">
        <v>339</v>
      </c>
      <c r="B35" s="83" t="s">
        <v>303</v>
      </c>
      <c r="C35" s="83" t="s">
        <v>341</v>
      </c>
      <c r="D35" s="83" t="s">
        <v>305</v>
      </c>
    </row>
    <row r="36" spans="1:4" ht="15">
      <c r="A36" s="83"/>
      <c r="B36" s="83"/>
      <c r="C36" s="83"/>
      <c r="D36" s="83"/>
    </row>
    <row r="38" spans="1:4" ht="15" customHeight="1">
      <c r="A38" s="83" t="s">
        <v>340</v>
      </c>
      <c r="B38" s="83" t="s">
        <v>303</v>
      </c>
      <c r="C38" s="83" t="s">
        <v>342</v>
      </c>
      <c r="D38" s="83" t="s">
        <v>305</v>
      </c>
    </row>
    <row r="39" spans="1:4" ht="15">
      <c r="A39" s="83"/>
      <c r="B39" s="83"/>
      <c r="C39" s="83"/>
      <c r="D39" s="83"/>
    </row>
    <row r="41" spans="1:4" ht="15" customHeight="1">
      <c r="A41" s="13" t="s">
        <v>345</v>
      </c>
      <c r="B41" s="13" t="s">
        <v>303</v>
      </c>
      <c r="C41" s="13" t="s">
        <v>346</v>
      </c>
      <c r="D41" s="13" t="s">
        <v>305</v>
      </c>
    </row>
    <row r="42" spans="1:4" ht="15">
      <c r="A42" s="93" t="s">
        <v>212</v>
      </c>
      <c r="B42" s="83">
        <v>676</v>
      </c>
      <c r="C42" s="93" t="s">
        <v>212</v>
      </c>
      <c r="D42" s="83">
        <v>676</v>
      </c>
    </row>
  </sheetData>
  <hyperlinks>
    <hyperlink ref="A2" r:id="rId1" display="https://www.youtube.com/watch?v=754Ph_demiw&amp;feature=youtu.be"/>
    <hyperlink ref="A3" r:id="rId2" display="https://www.youtube.com/watch?v=VSMwVYXivcM&amp;feature=youtu.be"/>
    <hyperlink ref="C2" r:id="rId3" display="https://www.youtube.com/watch?v=754Ph_demiw&amp;feature=youtu.be"/>
    <hyperlink ref="C3" r:id="rId4" display="https://www.youtube.com/watch?v=VSMwVYXivcM&amp;feature=youtu.be"/>
  </hyperlinks>
  <printOptions/>
  <pageMargins left="0.7" right="0.7" top="0.75" bottom="0.75" header="0.3" footer="0.3"/>
  <pageSetup orientation="portrait" paperSize="9"/>
  <tableParts>
    <tablePart r:id="rId10"/>
    <tablePart r:id="rId9"/>
    <tablePart r:id="rId8"/>
    <tablePart r:id="rId7"/>
    <tablePart r:id="rId12"/>
    <tablePart r:id="rId6"/>
    <tablePart r:id="rId1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363</v>
      </c>
      <c r="B1" s="13" t="s">
        <v>364</v>
      </c>
      <c r="C1" s="13" t="s">
        <v>365</v>
      </c>
      <c r="D1" s="13" t="s">
        <v>144</v>
      </c>
      <c r="E1" s="13" t="s">
        <v>367</v>
      </c>
      <c r="F1" s="13" t="s">
        <v>368</v>
      </c>
      <c r="G1" s="13" t="s">
        <v>369</v>
      </c>
    </row>
    <row r="2" spans="1:7" ht="15">
      <c r="A2" s="83" t="s">
        <v>318</v>
      </c>
      <c r="B2" s="83">
        <v>0</v>
      </c>
      <c r="C2" s="97">
        <v>0</v>
      </c>
      <c r="D2" s="83" t="s">
        <v>366</v>
      </c>
      <c r="E2" s="83"/>
      <c r="F2" s="83"/>
      <c r="G2" s="83"/>
    </row>
    <row r="3" spans="1:7" ht="15">
      <c r="A3" s="83" t="s">
        <v>319</v>
      </c>
      <c r="B3" s="83">
        <v>0</v>
      </c>
      <c r="C3" s="97">
        <v>0</v>
      </c>
      <c r="D3" s="83" t="s">
        <v>366</v>
      </c>
      <c r="E3" s="83"/>
      <c r="F3" s="83"/>
      <c r="G3" s="83"/>
    </row>
    <row r="4" spans="1:7" ht="15">
      <c r="A4" s="83" t="s">
        <v>320</v>
      </c>
      <c r="B4" s="83">
        <v>0</v>
      </c>
      <c r="C4" s="97">
        <v>0</v>
      </c>
      <c r="D4" s="83" t="s">
        <v>366</v>
      </c>
      <c r="E4" s="83"/>
      <c r="F4" s="83"/>
      <c r="G4" s="83"/>
    </row>
    <row r="5" spans="1:7" ht="15">
      <c r="A5" s="83" t="s">
        <v>321</v>
      </c>
      <c r="B5" s="83">
        <v>30</v>
      </c>
      <c r="C5" s="97">
        <v>1</v>
      </c>
      <c r="D5" s="83" t="s">
        <v>366</v>
      </c>
      <c r="E5" s="83"/>
      <c r="F5" s="83"/>
      <c r="G5" s="83"/>
    </row>
    <row r="6" spans="1:7" ht="15">
      <c r="A6" s="83" t="s">
        <v>322</v>
      </c>
      <c r="B6" s="83">
        <v>30</v>
      </c>
      <c r="C6" s="97">
        <v>1</v>
      </c>
      <c r="D6" s="83" t="s">
        <v>366</v>
      </c>
      <c r="E6" s="83"/>
      <c r="F6" s="83"/>
      <c r="G6" s="83"/>
    </row>
    <row r="7" spans="1:7" ht="15">
      <c r="A7" s="89" t="s">
        <v>323</v>
      </c>
      <c r="B7" s="89">
        <v>2</v>
      </c>
      <c r="C7" s="98">
        <v>0</v>
      </c>
      <c r="D7" s="89" t="s">
        <v>366</v>
      </c>
      <c r="E7" s="89" t="b">
        <v>0</v>
      </c>
      <c r="F7" s="89" t="b">
        <v>0</v>
      </c>
      <c r="G7" s="89" t="b">
        <v>0</v>
      </c>
    </row>
    <row r="8" spans="1:7" ht="15">
      <c r="A8" s="89" t="s">
        <v>324</v>
      </c>
      <c r="B8" s="89">
        <v>2</v>
      </c>
      <c r="C8" s="98">
        <v>0</v>
      </c>
      <c r="D8" s="89" t="s">
        <v>366</v>
      </c>
      <c r="E8" s="89" t="b">
        <v>0</v>
      </c>
      <c r="F8" s="89" t="b">
        <v>0</v>
      </c>
      <c r="G8" s="89" t="b">
        <v>0</v>
      </c>
    </row>
    <row r="9" spans="1:7" ht="15">
      <c r="A9" s="89" t="s">
        <v>325</v>
      </c>
      <c r="B9" s="89">
        <v>2</v>
      </c>
      <c r="C9" s="98">
        <v>0</v>
      </c>
      <c r="D9" s="89" t="s">
        <v>366</v>
      </c>
      <c r="E9" s="89" t="b">
        <v>0</v>
      </c>
      <c r="F9" s="89" t="b">
        <v>0</v>
      </c>
      <c r="G9" s="89" t="b">
        <v>0</v>
      </c>
    </row>
    <row r="10" spans="1:7" ht="15">
      <c r="A10" s="89" t="s">
        <v>326</v>
      </c>
      <c r="B10" s="89">
        <v>2</v>
      </c>
      <c r="C10" s="98">
        <v>0</v>
      </c>
      <c r="D10" s="89" t="s">
        <v>366</v>
      </c>
      <c r="E10" s="89" t="b">
        <v>0</v>
      </c>
      <c r="F10" s="89" t="b">
        <v>0</v>
      </c>
      <c r="G10" s="89" t="b">
        <v>0</v>
      </c>
    </row>
    <row r="11" spans="1:7" ht="15">
      <c r="A11" s="89" t="s">
        <v>327</v>
      </c>
      <c r="B11" s="89">
        <v>2</v>
      </c>
      <c r="C11" s="98">
        <v>0</v>
      </c>
      <c r="D11" s="89" t="s">
        <v>366</v>
      </c>
      <c r="E11" s="89" t="b">
        <v>0</v>
      </c>
      <c r="F11" s="89" t="b">
        <v>0</v>
      </c>
      <c r="G11" s="89" t="b">
        <v>0</v>
      </c>
    </row>
    <row r="12" spans="1:7" ht="15">
      <c r="A12" s="89" t="s">
        <v>329</v>
      </c>
      <c r="B12" s="89">
        <v>2</v>
      </c>
      <c r="C12" s="98">
        <v>0</v>
      </c>
      <c r="D12" s="89" t="s">
        <v>366</v>
      </c>
      <c r="E12" s="89" t="b">
        <v>0</v>
      </c>
      <c r="F12" s="89" t="b">
        <v>0</v>
      </c>
      <c r="G12" s="89" t="b">
        <v>0</v>
      </c>
    </row>
    <row r="13" spans="1:7" ht="15">
      <c r="A13" s="89" t="s">
        <v>323</v>
      </c>
      <c r="B13" s="89">
        <v>2</v>
      </c>
      <c r="C13" s="98">
        <v>0</v>
      </c>
      <c r="D13" s="89" t="s">
        <v>296</v>
      </c>
      <c r="E13" s="89" t="b">
        <v>0</v>
      </c>
      <c r="F13" s="89" t="b">
        <v>0</v>
      </c>
      <c r="G13" s="89" t="b">
        <v>0</v>
      </c>
    </row>
    <row r="14" spans="1:7" ht="15">
      <c r="A14" s="89" t="s">
        <v>324</v>
      </c>
      <c r="B14" s="89">
        <v>2</v>
      </c>
      <c r="C14" s="98">
        <v>0</v>
      </c>
      <c r="D14" s="89" t="s">
        <v>296</v>
      </c>
      <c r="E14" s="89" t="b">
        <v>0</v>
      </c>
      <c r="F14" s="89" t="b">
        <v>0</v>
      </c>
      <c r="G14" s="89" t="b">
        <v>0</v>
      </c>
    </row>
    <row r="15" spans="1:7" ht="15">
      <c r="A15" s="89" t="s">
        <v>325</v>
      </c>
      <c r="B15" s="89">
        <v>2</v>
      </c>
      <c r="C15" s="98">
        <v>0</v>
      </c>
      <c r="D15" s="89" t="s">
        <v>296</v>
      </c>
      <c r="E15" s="89" t="b">
        <v>0</v>
      </c>
      <c r="F15" s="89" t="b">
        <v>0</v>
      </c>
      <c r="G15" s="89" t="b">
        <v>0</v>
      </c>
    </row>
    <row r="16" spans="1:7" ht="15">
      <c r="A16" s="89" t="s">
        <v>326</v>
      </c>
      <c r="B16" s="89">
        <v>2</v>
      </c>
      <c r="C16" s="98">
        <v>0</v>
      </c>
      <c r="D16" s="89" t="s">
        <v>296</v>
      </c>
      <c r="E16" s="89" t="b">
        <v>0</v>
      </c>
      <c r="F16" s="89" t="b">
        <v>0</v>
      </c>
      <c r="G16" s="89" t="b">
        <v>0</v>
      </c>
    </row>
    <row r="17" spans="1:7" ht="15">
      <c r="A17" s="89" t="s">
        <v>327</v>
      </c>
      <c r="B17" s="89">
        <v>2</v>
      </c>
      <c r="C17" s="98">
        <v>0</v>
      </c>
      <c r="D17" s="89" t="s">
        <v>296</v>
      </c>
      <c r="E17" s="89" t="b">
        <v>0</v>
      </c>
      <c r="F17" s="89" t="b">
        <v>0</v>
      </c>
      <c r="G17" s="89" t="b">
        <v>0</v>
      </c>
    </row>
    <row r="18" spans="1:7" ht="15">
      <c r="A18" s="89" t="s">
        <v>329</v>
      </c>
      <c r="B18" s="89">
        <v>2</v>
      </c>
      <c r="C18" s="98">
        <v>0</v>
      </c>
      <c r="D18" s="89" t="s">
        <v>296</v>
      </c>
      <c r="E18" s="89" t="b">
        <v>0</v>
      </c>
      <c r="F18" s="89" t="b">
        <v>0</v>
      </c>
      <c r="G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2019-08-18T02:13:41Z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