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<sst xmlns="http://schemas.openxmlformats.org/spreadsheetml/2006/main" count="24324" uniqueCount="3217">
  <si>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</si>
  <si>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</si>
  <si>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</si>
  <si>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</si>
  <si>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</si>
  <si>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</si>
  <si>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</si>
  <si>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</si>
  <si>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</si>
  <si>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</si>
  <si>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</si>
  <si>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</si>
  <si>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</si>
  <si>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</si>
  <si>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</si>
  <si>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</si>
  <si>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</si>
  <si>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</si>
  <si>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</si>
  <si>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</si>
  <si>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</si>
  <si>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</si>
  <si>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</si>
  <si>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</si>
  <si>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</si>
  <si>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</si>
  <si>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</si>
  <si>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</si>
  <si>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</si>
  <si>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</si>
  <si>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</si>
  <si>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</si>
  <si>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</si>
  <si>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</si>
  <si>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</si>
  <si>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</si>
  <si>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</si>
  <si>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</si>
  <si>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</si>
  <si>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</si>
  <si>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</si>
  <si>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</si>
  <si>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</si>
  <si>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</si>
  <si>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</si>
  <si>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</si>
  <si>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</si>
  <si>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</si>
  <si>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</si>
  <si>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</si>
  <si>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</si>
  <si>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</si>
  <si>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</si>
  <si>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</si>
  <si>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</si>
  <si>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</si>
  <si>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</si>
  <si>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</si>
  <si>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</si>
  <si>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</si>
  <si>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</si>
  <si>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</si>
  <si>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</si>
  <si>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</si>
  <si>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</si>
  <si>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</si>
  <si>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</si>
  <si>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</si>
  <si>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</si>
  <si>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</si>
  <si>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</si>
  <si>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</si>
  <si>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</si>
  <si>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</si>
  <si>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</si>
  <si>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</si>
  <si>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</si>
  <si>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</si>
  <si>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</si>
  <si>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</si>
  <si>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</si>
  <si>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</si>
  <si>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</si>
  <si>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</si>
  <si>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</si>
  <si>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</si>
  <si>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</si>
  <si>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</si>
  <si>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</si>
  <si>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</si>
  <si>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</si>
  <si>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</si>
  <si>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</si>
  <si>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</si>
  <si>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</si>
  <si>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</si>
  <si>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</si>
  <si>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</si>
  <si>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</si>
  <si>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</si>
  <si>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</si>
  <si>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</si>
  <si>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</si>
  <si>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</si>
  <si>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</si>
  <si>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</si>
  <si>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</si>
  <si>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</si>
  <si>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</si>
  <si>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</si>
  <si>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</si>
  <si>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</si>
  <si>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</si>
  <si>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</si>
  <si>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</si>
  <si>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</si>
  <si>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</si>
  <si>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</si>
  <si>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</si>
  <si>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</si>
  <si>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</si>
  <si>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</si>
  <si>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</si>
  <si>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</si>
  <si>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</si>
  <si>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</si>
  <si>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</si>
  <si>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</si>
  <si>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</si>
  <si>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</si>
  <si>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</si>
  <si>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</si>
  <si>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</si>
  <si>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</si>
  <si>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</si>
  <si>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</si>
  <si>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</si>
  <si>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</si>
  <si>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</si>
  <si>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</si>
  <si>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</si>
  <si>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</si>
  <si>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</si>
  <si>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</si>
  <si>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</si>
  <si>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</si>
  <si>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</si>
  <si>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</si>
  <si>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</si>
  <si>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</si>
  <si>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</si>
  <si>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</si>
  <si>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</si>
  <si>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</si>
  <si>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</si>
  <si>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</si>
  <si>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</si>
  <si>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</si>
  <si>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</si>
  <si>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</si>
  <si>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</si>
  <si>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</si>
  <si>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</si>
  <si>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</si>
  <si>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</si>
  <si>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</si>
  <si>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</si>
  <si>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</si>
  <si>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</si>
  <si>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</si>
  <si>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</si>
  <si>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</si>
  <si>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</si>
  <si>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</si>
  <si>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</si>
  <si>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</si>
  <si>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</si>
  <si>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</si>
  <si>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</si>
  <si>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</si>
  <si>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</si>
  <si>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</si>
  <si>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</si>
  <si>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</si>
  <si>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</si>
  <si>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</si>
  <si>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</si>
  <si>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</si>
  <si>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</si>
  <si>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</si>
  <si>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</si>
  <si>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</si>
  <si>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</si>
  <si>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</si>
  <si>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</si>
  <si>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</si>
  <si>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</si>
  <si>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</si>
  <si>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</si>
  <si>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</si>
  <si>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</si>
  <si>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</si>
  <si>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</si>
  <si>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</si>
  <si>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</si>
  <si>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</si>
  <si>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</si>
  <si>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</si>
  <si>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</si>
  <si>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</si>
  <si>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</si>
  <si>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</si>
  <si>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melanieluckey</t>
  </si>
  <si>
    <t>mrlongehmis</t>
  </si>
  <si>
    <t>ellamjones3</t>
  </si>
  <si>
    <t>3eani</t>
  </si>
  <si>
    <t>jamesszatkowski</t>
  </si>
  <si>
    <t>eagletribjill</t>
  </si>
  <si>
    <t>garyd117</t>
  </si>
  <si>
    <t>all435reps</t>
  </si>
  <si>
    <t>usreplong</t>
  </si>
  <si>
    <t>mama_animal</t>
  </si>
  <si>
    <t>massdvs</t>
  </si>
  <si>
    <t>urena</t>
  </si>
  <si>
    <t>sbrush522</t>
  </si>
  <si>
    <t>degan1965</t>
  </si>
  <si>
    <t>_help4women_</t>
  </si>
  <si>
    <t>gaelassoc</t>
  </si>
  <si>
    <t>producerrondak</t>
  </si>
  <si>
    <t>demostheneno72</t>
  </si>
  <si>
    <t>spotsjaws</t>
  </si>
  <si>
    <t>cbtabs</t>
  </si>
  <si>
    <t>visitnorfolkva</t>
  </si>
  <si>
    <t>donteminter</t>
  </si>
  <si>
    <t>hayashi__mizuki</t>
  </si>
  <si>
    <t>anle40834471</t>
  </si>
  <si>
    <t>gregtheauthor</t>
  </si>
  <si>
    <t>laureloutlook</t>
  </si>
  <si>
    <t>thejhorton</t>
  </si>
  <si>
    <t>bridgetabc11</t>
  </si>
  <si>
    <t>needhamfire</t>
  </si>
  <si>
    <t>nefirebuff</t>
  </si>
  <si>
    <t>miker1755</t>
  </si>
  <si>
    <t>dupouvoirdachat</t>
  </si>
  <si>
    <t>vivianfrancos</t>
  </si>
  <si>
    <t>omusubigumi</t>
  </si>
  <si>
    <t>eanamjuve</t>
  </si>
  <si>
    <t>filmregionsintl</t>
  </si>
  <si>
    <t>robinbchoquette</t>
  </si>
  <si>
    <t>okgunner2002</t>
  </si>
  <si>
    <t>rlaexchange</t>
  </si>
  <si>
    <t>exnorthwillco</t>
  </si>
  <si>
    <t>bsolder</t>
  </si>
  <si>
    <t>leadersadam</t>
  </si>
  <si>
    <t>xchanover</t>
  </si>
  <si>
    <t>yourgoshennews</t>
  </si>
  <si>
    <t>fussellhughes</t>
  </si>
  <si>
    <t>dcsirish</t>
  </si>
  <si>
    <t>heatherhartle10</t>
  </si>
  <si>
    <t>jaroystuckey</t>
  </si>
  <si>
    <t>ghscoachpark</t>
  </si>
  <si>
    <t>elkhartco4hfair</t>
  </si>
  <si>
    <t>coachhodge25</t>
  </si>
  <si>
    <t>morganabc11</t>
  </si>
  <si>
    <t>sheriff_ewright</t>
  </si>
  <si>
    <t>goncrichardson</t>
  </si>
  <si>
    <t>shgtus</t>
  </si>
  <si>
    <t>goshenschools</t>
  </si>
  <si>
    <t>repwesallen</t>
  </si>
  <si>
    <t>likely75463987</t>
  </si>
  <si>
    <t>homheroes</t>
  </si>
  <si>
    <t>exchangeclub</t>
  </si>
  <si>
    <t>xcmuskogee</t>
  </si>
  <si>
    <t>tulsaxc</t>
  </si>
  <si>
    <t>tracey_edwards</t>
  </si>
  <si>
    <t>exchangeclublh</t>
  </si>
  <si>
    <t>nancywakeley</t>
  </si>
  <si>
    <t>docassar</t>
  </si>
  <si>
    <t>aaronleehammer</t>
  </si>
  <si>
    <t>jacksonexchange</t>
  </si>
  <si>
    <t>ehmis_colts</t>
  </si>
  <si>
    <t>dantradio</t>
  </si>
  <si>
    <t>chiefzuidema</t>
  </si>
  <si>
    <t>dudekj</t>
  </si>
  <si>
    <t>lpgaamateurs</t>
  </si>
  <si>
    <t>ymcainw</t>
  </si>
  <si>
    <t>integrusarch</t>
  </si>
  <si>
    <t>alliantins</t>
  </si>
  <si>
    <t>gusjohnsonford</t>
  </si>
  <si>
    <t>northernquest</t>
  </si>
  <si>
    <t>officialghsa</t>
  </si>
  <si>
    <t>rotary</t>
  </si>
  <si>
    <t>positiveathga</t>
  </si>
  <si>
    <t>northern</t>
  </si>
  <si>
    <t>kalispeltribe</t>
  </si>
  <si>
    <t>itroninc</t>
  </si>
  <si>
    <t>sheratonnorfolk</t>
  </si>
  <si>
    <t>sheratonno</t>
  </si>
  <si>
    <t>needhampatch</t>
  </si>
  <si>
    <t>wcvb</t>
  </si>
  <si>
    <t>realtorbasia</t>
  </si>
  <si>
    <t>aplusk</t>
  </si>
  <si>
    <t>dawnportner</t>
  </si>
  <si>
    <t>norwalkexchange</t>
  </si>
  <si>
    <t>ct_exchange</t>
  </si>
  <si>
    <t>srmiletto</t>
  </si>
  <si>
    <t>morrisbankga</t>
  </si>
  <si>
    <t>stricktagprin</t>
  </si>
  <si>
    <t>478susan</t>
  </si>
  <si>
    <t>philbest6</t>
  </si>
  <si>
    <t>georgiadeptofed</t>
  </si>
  <si>
    <t>suptwoods</t>
  </si>
  <si>
    <t>wanyarwmaz</t>
  </si>
  <si>
    <t>courierherald</t>
  </si>
  <si>
    <t>cityofdublinga</t>
  </si>
  <si>
    <t>1leadlearner</t>
  </si>
  <si>
    <t>goshenredhawks</t>
  </si>
  <si>
    <t>el</t>
  </si>
  <si>
    <t>repdancrenshaw</t>
  </si>
  <si>
    <t>navalinstitute</t>
  </si>
  <si>
    <t>usnhistory</t>
  </si>
  <si>
    <t>vfwhq</t>
  </si>
  <si>
    <t>arlingtonnatl</t>
  </si>
  <si>
    <t>uscaphis</t>
  </si>
  <si>
    <t>mountvernon</t>
  </si>
  <si>
    <t>janecampbell53</t>
  </si>
  <si>
    <t>americanlegion</t>
  </si>
  <si>
    <t>phillyseaport</t>
  </si>
  <si>
    <t>tombfoundation</t>
  </si>
  <si>
    <t>vanessa12news</t>
  </si>
  <si>
    <t>frcrome</t>
  </si>
  <si>
    <t>norfolkva</t>
  </si>
  <si>
    <t>veteransmatter</t>
  </si>
  <si>
    <t>sunrisexchange</t>
  </si>
  <si>
    <t>exmississippi</t>
  </si>
  <si>
    <t>albanyexchange</t>
  </si>
  <si>
    <t>exchangegl</t>
  </si>
  <si>
    <t>norwalkctpd</t>
  </si>
  <si>
    <t>wacorrections</t>
  </si>
  <si>
    <t>Mentions</t>
  </si>
  <si>
    <t>Replies to</t>
  </si>
  <si>
    <t>Great to hear from Fellowship of Christian Athletes at @JacksonExchange today. #fca #exchangeclub https://t.co/0Hi2fDoM3A</t>
  </si>
  <si>
    <t>Congratulations to #EHMIS students Matthew Benzing and Carissa Rill for receiving the Young Citizenship Awards from the Exchange Club of Hanover.  Great work and we are proud of you both!  @Ehmis_colts #SWExcellence @exchangeclub https://t.co/SHSmUSbmV7</t>
  </si>
  <si>
    <t>@exchangeclub Great !! God is blessing ☝_xD83C__xDFFD_☝_xD83C__xDFFD_</t>
  </si>
  <si>
    <t>RT @docassar: exchangeclub via NodeXL https://t.co/0nwixn8yiH
@exchangeclub
@docassar
@bsolder
@dcsirish
@dudekj
@chiefzuidema
@dantradio
@…</t>
  </si>
  <si>
    <t>RT @exchangeclub: Happy #FlagDay! #Americanism https://t.co/dGPpmPstEj</t>
  </si>
  <si>
    <t>RT @Urena: In #NorthAndover Town Common joining members of the @ExchangeClub of Lawrence and their community friends for this Field of Hono…</t>
  </si>
  <si>
    <t>RT @USRepLong: Today, I had the privilege of speaking at the Patriots Memorial dedication ceremony in Neosho. This memorial, honoring the b…</t>
  </si>
  <si>
    <t>Today, I had the privilege of speaking at the Patriots Memorial dedication ceremony in Neosho. This memorial, honoring the brave men and women who serve our country, was made possible by the Neosho @exchangeclub and countless others. https://t.co/gG04XSmIOS</t>
  </si>
  <si>
    <t>@USRepLong @exchangeclub Salute the flag while betraying every ideal it represents. Typical republican.</t>
  </si>
  <si>
    <t>In #NorthAndover Town Common joining members of the @ExchangeClub of Lawrence and their community friends for this Field of Honor. 350+ full size American Flags fly in Town Common for a program to continue to honor our Country and Celebrate Flag Day _xD83C__xDDFA__xD83C__xDDF2_ https://t.co/GwRV6xE2vU</t>
  </si>
  <si>
    <t>In #NorthAndover Town Common joining members of the @ExchangeClub of Lawrence and their community friends for this Field of Honor. 350+ full size American Flags fly in Town Common for a program to continue to honor... https://t.co/EQx7JblUHE</t>
  </si>
  <si>
    <t>Salt Lake City
This Attack is Not Degans Fault
There is no Room For Violence in a Community.
Utah Politician Rob Jeppsons kicked Degan on the ground
Leaving his Footprint on Head no legal representation
Now What UTAH? 
Who is Responsible? 
Social Security?
@exchangeclub https://t.co/HqRoBJt1Ag</t>
  </si>
  <si>
    <t>RT @Degan1965: Salt Lake City
This Attack is Not Degans Fault
There is no Room For Violence in a Community.
Utah Politician Rob Jeppsons ki…</t>
  </si>
  <si>
    <t>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</si>
  <si>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RT @dcsirish: Irish Magazine is out! From books 4 barbers 2 @PositiveAthGA @Rotary @exchangeclub @OfficialGHSA state winners &amp;amp; more, it's a…</t>
  </si>
  <si>
    <t>RT @exchangeclub: It's #NationalAmericanEagleDay, a day is set aside to honor our national symbol, raise awareness for protecting the Bald…</t>
  </si>
  <si>
    <t>The ExchangeClub On CNBC , intel</t>
  </si>
  <si>
    <t>I love presenting awards to the outstanding youth of Norwalk. These two exemplify what it means to be an outstanding citizen. #exchangeclub #proudteacher https://t.co/RgsM2GUU7B</t>
  </si>
  <si>
    <t>RT @_Help4Women_: THANK YOU 2019 Golf Sponsors!
Bill &amp;amp; Mary Murphy
@ItronInc
Garco Construction
Amy &amp;amp; Joe Galloway
@KalispelTribe @Northern…</t>
  </si>
  <si>
    <t>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</si>
  <si>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RT @VisitNorfolkVA: We're excited to be hosting the @exchangeclub 101st National Convention &amp;amp; here in Norfolk July 17-20 at the @SheratonNo…</t>
  </si>
  <si>
    <t>RT @omusubigumi: 1st Cultural Exchange Club!!
Today thema is “Syodo(Japanese calligraphy)”.
#Fukuoka #international #exchangeclub https://…</t>
  </si>
  <si>
    <t>RT @SHGTUS: Just a few of the Americans and organizations supporting #TUS100 and the variety of events planned across the globe @janecampbeâ€¦</t>
  </si>
  <si>
    <t>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</si>
  <si>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RT @FilmRegionsIntl: Yours truly was honored last night as Exchangite of the Year by my home @exchangeclub #ExchangeStrong #HelpingVeteransâ€¦</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</si>
  <si>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</si>
  <si>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</si>
  <si>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</si>
  <si>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@exchangeclub Way to go club builders!  Keep up the great work...now get those leaders to Norfolk and we will show them some love!</t>
  </si>
  <si>
    <t>I'll see you there!  Don't forget....MIKE, MIKE MIKE for Region 5  VP! https://t.co/HhJLl51UXo</t>
  </si>
  <si>
    <t>RT @FilmRegionsIntl: Power has been restored in most areas I believe, but the community and city is still in need! #ExchangeStrong #Ridgecr…</t>
  </si>
  <si>
    <t>RT @docassar: exchangeclub via NodeXL https://t.co/LV1qCcmzI6
@exchangeclub
@docassar
@bsolder
@dcsirish
@dudekj
@realtorbasia
@chiefzuidemâ€¦</t>
  </si>
  <si>
    <t>RT @docassar: exchangeclub via NodeXL https://t.co/C9tZ8vpm9j
@exchangeclub
@docassar
@bsolder
@dcsirish
@_help4women_
@dudekj
@chiefzuidem…</t>
  </si>
  <si>
    <t>RT @docassar: exchangeclub via NodeXL https://t.co/ceh0lPWW2E
@exchangeclub
@docassar
@dcsirish
@shgtus
@_help4women_
@bsolder
@dantradio
@…</t>
  </si>
  <si>
    <t>1st Cultural Exchange Club!!
Today thema is “Syodo(Japanese calligraphy)”.
#Fukuoka #international #exchangeclub https://t.co/4R6bHYqXqS</t>
  </si>
  <si>
    <t>Let's make @aplusk an honorary member of the National @exchangeclub for all this great work he does to save kids from sexual abuse/trafficking.   https://t.co/xyIgUFLdGI</t>
  </si>
  <si>
    <t>Yours truly was honored last night as Exchangite of the Year by my home @exchangeclub #ExchangeStrong #HelpingVeterans #PreventChildAbuse https://t.co/CFWhbxOQ71</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</si>
  <si>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</si>
  <si>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</si>
  <si>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@exchangeclub Congratulations @DawnPortner !</t>
  </si>
  <si>
    <t>RT @exchangeclub: New Club! XC Excel Club of Sebastian River High School, Sebastian, FL! The Built by Kathy Burns, Margie Duffell, Williamâ€¦</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</si>
  <si>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</si>
  <si>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</si>
  <si>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</si>
  <si>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</si>
  <si>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t>
  </si>
  <si>
    <t>RT @docassar: exchangeclub via NodeXL https://t.co/CP2Ehvg6Gu
@exchangeclub
@dcsirish
@docassar
@shgtus
@_help4women_
@bsolder
@dantradio
@…</t>
  </si>
  <si>
    <t>"All the funds we raise at the #ExchangeClub, we raise for #Elkhart County charities," Moe Miller said. "That's my enjoyment. It's a lot of hours at the fair, but I don't care."
#elkhartcounty4hfair @ElkhartCo4HFair  #sawyouatthefair
https://t.co/H8DFglUqKm</t>
  </si>
  <si>
    <t>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</si>
  <si>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</si>
  <si>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</si>
  <si>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</si>
  <si>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</si>
  <si>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</si>
  <si>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</si>
  <si>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</si>
  <si>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The National Exchange Club of North Fayetteville came by to see Sheriff Wright and dropped off “Bears for Care” stuffed animals for children during difficult times. #CumberlandCares #CommunityInAction @exchangeclub https://t.co/lK2O9aqgxd</t>
  </si>
  <si>
    <t>Just a few of the Americans and organizations supporting #TUS100 and the variety of events planned across the globe @janecampbell53 @MountVernon @USCapHis @ArlingtonNatl @VFWHQ @phillyseaport @USNHistory @NavalInstitute @RepDanCrenshaw @exchangeclub https://t.co/3qlNUrN0Hl</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</si>
  <si>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</si>
  <si>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</si>
  <si>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</si>
  <si>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</si>
  <si>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</si>
  <si>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The #eastonct MEMORIAL DAY parade brought together Girl Scouts, Marching Bands, Veterans &amp;amp; Newly Commissioned usma_2019 Matilda Brady, Businesses &amp;amp; our beloved, Easton @exchangeclub  The joelbarlowhighschoolâ€¦ https://t.co/24LQ2Sh5sj</t>
  </si>
  <si>
    <t>@exchangeclub @FRCRome Fun fact: #rome was not built in a day. #exchangestrong</t>
  </si>
  <si>
    <t>CEO Tracey Edwards visited with the Exchange Club of Rome, GA, over the weekend, installing the club's new officers and touring @FRCRome . #ExchangeStrong #ExchangeFit 
https://t.co/lntyC3gFMf</t>
  </si>
  <si>
    <t>We're so excited to visit the fabulous city of @NorfolkVA ! See you in July! #xcNORFOLK https://t.co/PglJIEPgRX</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</si>
  <si>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</si>
  <si>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</si>
  <si>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</si>
  <si>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</si>
  <si>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@exchangeclub: For all the victims, their families, and their other loved ones, we will continue working toward our Vision of a strong Aâ€¦</t>
  </si>
  <si>
    <t>RT @Tracey_Edwards: Here is your list, @bsolder _xD83E__xDD42_ https://t.co/mg5hDYPuHv</t>
  </si>
  <si>
    <t>The outstanding #CEO of the National Exchange Club Tracy Edwards shares important information during our first session #xcnorfolk @Tracey_Edwards  @exchangeclub https://t.co/ZuXiEbFP6z</t>
  </si>
  <si>
    <t>RT @exchangeclub: Today is the #FirstDayOfSummer! We know you'll make it an amazing season of serving your communities, sharing your #Excha…</t>
  </si>
  <si>
    <t>Here is your list, @bsolder _xD83E__xDD42_ https://t.co/mg5hDYPuHv</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</si>
  <si>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</si>
  <si>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</si>
  <si>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</si>
  <si>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RT @exchangeclub: "A father is neither an anchor to hold us back nor a sail to take us there, but a guiding light whose love shows us the w…</t>
  </si>
  <si>
    <t>RT @exchangeclub: We are excited to announce the Exchange Club of Bozeman, MT! The new club was built by Cindi Farrar, Tony Parish, and Lei…</t>
  </si>
  <si>
    <t>RT @exchangeclub: The June #MemberFYI is now available, please read and share.
https://t.co/gYueOC75wS https://t.co/9kpiFEKfHs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</si>
  <si>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</si>
  <si>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</si>
  <si>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</si>
  <si>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</si>
  <si>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</si>
  <si>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exchangeclub via NodeXL https://t.co/b5r7xRTXko
@exchangeclub
@docassar
@bsolder
@dcsirish
@dudekj
@realtorbasia
@chiefzuidema
@dantradio
@norwalkctpd
@wacorrections
Top hashtags:
#exchangestrong
#exchangefit
#preventionofchildabuse
#exchangeclub
#nationalproject</t>
  </si>
  <si>
    <t>exchangeclub via NodeXL https://t.co/0DPDzYmq9F
@exchangeclub
@docassar
@bsolder
@dcsirish
@dudekj
@chiefzuidema
@dantradio
@realtorbasia
@norwalkctpd
@wacorrections
Top hashtags:
#exchangestrong
#preventionofchildabuse
#exchangefit
#exchangeclub
#nationalproject</t>
  </si>
  <si>
    <t>exchangeclub via NodeXL https://t.co/a33R6g5b1g
@exchangeclub
@docassar
@bsolder
@dcsirish
@dudekj
@chiefzuidema
@dantradio
@realtorbasia
@norwalkctpd
@wacorrections
Top hashtags:
#exchangestrong
#preventionofchildabuse
#exchangefit
#exchangeclub
#nationalproject</t>
  </si>
  <si>
    <t>exchangeclub via NodeXL https://t.co/0nwixn8yiH
@exchangeclub
@docassar
@bsolder
@dcsirish
@dudekj
@chiefzuidema
@dantradio
@realtorbasia
@norwalkctpd
@wacorrections
Top hashtags:
#exchangestrong
#preventionofchildabuse
#exchangefit
#exchangeclub
#nationalproject</t>
  </si>
  <si>
    <t>exchangeclub via NodeXL https://t.co/VT0QOOO1ku
@exchangeclub
@docassar
@bsolder
@dcsirish
@dudekj
@chiefzuidema
@dantradio
@realtorbasia
@norwalkctpd
@wacorrections
Top hashtags:
#exchangestrong
#preventionofchildabuse
#exchangefit
#exchangeclub
#nationalproject</t>
  </si>
  <si>
    <t>exchangeclub via NodeXL https://t.co/ZhpillSry6
@exchangeclub
@docassar
@bsolder
@dcsirish
@dudekj
@chiefzuidema
@dantradio
@realtorbasia
@norwalkctpd
@wacorrections
Top hashtags:
#exchangestrong
#preventionofchildabuse
#exchangefit
#exchangeclub
#nationalproject</t>
  </si>
  <si>
    <t>exchangeclub via NodeXL https://t.co/U6a7402kxi
@exchangeclub
@docassar
@bsolder
@dcsirish
@dudekj
@chiefzuidema
@dantradio
@realtorbasia
@norwalkctpd
@wacorrections
Top hashtags:
#exchangestrong
#preventionofchildabuse
#exchangefit
#exchangeclub
#nationalproject</t>
  </si>
  <si>
    <t>exchangeclub via NodeXL https://t.co/Elhip0HFgy
@exchangeclub
@docassar
@bsolder
@dcsirish
@dudekj
@chiefzuidema
@dantradio
@realtorbasia
@norwalkctpd
@wacorrections
Top hashtags:
#exchangestrong
#preventionofchildabuse
#exchangefit
#exchangeclub
#nationalproject</t>
  </si>
  <si>
    <t>exchangeclub via NodeXL https://t.co/Ilg8xGlohB
@exchangeclub
@docassar
@bsolder
@dcsirish
@_help4women_
@dudekj
@chiefzuidema
@dantradio
@realtorbasia
@norwalkctpd
Top hashtags:
#exchangestrong
#preventionofchildabuse
#exchangefit
#exchangeclub
#nationalproject</t>
  </si>
  <si>
    <t>exchangeclub via NodeXL https://t.co/2JvyKVOPeY
@exchangeclub
@docassar
@bsolder
@dcsirish
@_help4women_
@dudekj
@chiefzuidema
@dantradio
@realtorbasia
@norwalkctpd
Top hashtags:
#exchangestrong
#preventionofchildabuse
#exchangefit
#exchangeclub
#nationalproject</t>
  </si>
  <si>
    <t>exchangeclub via NodeXL https://t.co/zyhn2Os3Ak
@exchangeclub
@docassar
@bsolder
@dcsirish
@_help4women_
@dudekj
@chiefzuidema
@dantradio
@realtorbasia
@norwalkctpd
Top hashtags:
#exchangestrong
#preventionofchildabuse
#exchangefit
#exchangeclub
#nationalproject</t>
  </si>
  <si>
    <t>exchangeclub via NodeXL https://t.co/C9tZ8vpm9j
@exchangeclub
@docassar
@bsolder
@dcsirish
@_help4women_
@dudekj
@chiefzuidema
@dantradio
@realtorbasia
@norwalkctpd
Top hashtags:
#exchangestrong
#preventionofchildabuse
#exchangefit
#exchangeclub
#nationalproject</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</si>
  <si>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</si>
  <si>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</si>
  <si>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</si>
  <si>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</si>
  <si>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@exchangeclub I got mine! Thanks @DudekJ for hooking a brother up. #ExchangeStrong</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</si>
  <si>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</si>
  <si>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</si>
  <si>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</si>
  <si>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</si>
  <si>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</si>
  <si>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</si>
  <si>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</si>
  <si>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</si>
  <si>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</si>
  <si>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</si>
  <si>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</si>
  <si>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</si>
  <si>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</si>
  <si>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</si>
  <si>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@exchangeclub Now I something to do when I get home! #ExchangeStrong</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</si>
  <si>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</si>
  <si>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</si>
  <si>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</si>
  <si>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</si>
  <si>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</si>
  <si>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</si>
  <si>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</si>
  <si>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</si>
  <si>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</si>
  <si>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</si>
  <si>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</si>
  <si>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</si>
  <si>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101st National Convention will offer tours for guests coming Tues/Wed. Experienc area around #xcNorfolk in many ways. Think Virginia Beach - dolphin watching and the boardwalk! https://t.co/EMIB4UH3cF  Register here: https://t.co/5DEBvTvxmV</t>
  </si>
  <si>
    <t>Special discounted group hotel rates for the 2019 National Convention at the Sheraton Norfolk Waterside expire tomorrow ... don't miss this opportunity! #xcNORFOLK
https://t.co/4TVvXjUKmB https://t.co/oHmvOVM6Eg</t>
  </si>
  <si>
    <t>TODAY is the last day to get discounted group hotel rates for the National Convention in Norfolk, VA. Make your reservations at https://t.co/4TVvXjUKmB
We'll see you in #xcNORFOLK!</t>
  </si>
  <si>
    <t>A second optional tour for National Convention attendees: tour Colonial Williamsburg! https://t.co/ccTIQZoOuP Learn more/register at https://t.co/c9l20RuHYC. #xcNORFOLK will be one to remember!</t>
  </si>
  <si>
    <t>Today is the day ... judges for the National A.C.E. and Youth of the Year Scholarship Awards are at National Headquarters! The appropriate Exchange Club Districts will be contacted soon! #YouthPrograms #YouthOfTheYear #AcceptingTheChallengeOfExcellence #ExchangeStrong</t>
  </si>
  <si>
    <t>Turn your Father's Day shopping into a force for good. Shop at https://t.co/XXbQvjL2km and Amazon donates to National Exchange Club Foundation, Inc. 
#ExchangeStrong! https://t.co/kx2JUQ5IeB</t>
  </si>
  <si>
    <t>The third tour being offered on the Tuesday and Wednesday of National Convention week is "Welcome to Norfolk". Get to know our host city is the most spectacular fashion! https://t.co/byvbzXrJB3 We'll see you there! #xcNORFOLK Register at: https://t.co/zkildQDdtW</t>
  </si>
  <si>
    <t>The Summer 2019 issue of #ExchangeToday is now available online ... check it out here: https://t.co/csQUw87s6J</t>
  </si>
  <si>
    <t>Happy #FlagDay! #Americanism https://t.co/dGPpmPstEj</t>
  </si>
  <si>
    <t>"A father is neither an anchor to hold us back nor a sail to take us there, but a guiding light whose love shows us the way." - Unknown
To every father and father-figure, we wish we a #HappyFathersDay! https://t.co/eaeQ3U8uEV</t>
  </si>
  <si>
    <t>Exactly one month from today, XC members will be at Harbor Park in Norfolk, VA, to kickoff the 101st National Convention! Be sure to get your tickets to join us! Tickets can be purchased with your convention registration.
#xcNORFOLK #dontmissout https://t.co/50PLVJHSbh https://t.co/lUbTooTPBY</t>
  </si>
  <si>
    <t>It's SO SIMPLE! 
Invite ANY dad to a club meeting and snap a pic. Post it with #ExchangeStrong #ExchangeFit. WIN prizes for participating!
Facebook, Twitter, Instagram ... GO! https://t.co/uTTnr2Nk8T</t>
  </si>
  <si>
    <t>It's #NationalAmericanEagleDay, a day is set aside to honor our national symbol, raise awareness for protecting the Bald Eagle, assist in the recovery of their natural environments, and take part in educational outreach. #Americanism https://t.co/iPjmkXBYX7 https://t.co/BITJYFFHy1</t>
  </si>
  <si>
    <t>Today is the #FirstDayOfSummer! We know you'll make it an amazing season of serving your communities, sharing your #ExchangeStrong energy with others, and setting some amazing goals! https://t.co/P7onSqyC77</t>
  </si>
  <si>
    <t>#ThankfulThursday #xcNORFOLK #friendsandsponsors #whorocks https://t.co/NwYZuwzDwr</t>
  </si>
  <si>
    <t>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t>
  </si>
  <si>
    <t>Please join us as we #Welcome the Exchange Club of Tidewater, VA; charter June 27! Built by Margaret &amp;amp; Robert Moore and Marie Warren, sponsored by the Exchange Clubs of Hampton Roads Networking and Suffolk, VA, and chartered with 15 members. #GrowExchange #ExchangeStrong</t>
  </si>
  <si>
    <t>The June #MemberFYI is now available, please read and share.
https://t.co/gYueOC75wS https://t.co/9kpiFEKfHs</t>
  </si>
  <si>
    <t>Tomorrow is the deadline to submit 4 Big "E", Distinguished District Director, Distinguished District President, and Club Representative Awards. It feels amazing to celebrate your successes ... just ask this guy! #submityourapplication #doitfortheawards #ExchangeStrong #EndOfYear https://t.co/U2ZVPqnnoH</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</si>
  <si>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</si>
  <si>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</si>
  <si>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</si>
  <si>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</si>
  <si>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</si>
  <si>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</si>
  <si>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</si>
  <si>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</si>
  <si>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</si>
  <si>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</si>
  <si>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</si>
  <si>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</si>
  <si>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</si>
  <si>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</si>
  <si>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</si>
  <si>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</si>
  <si>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</si>
  <si>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</si>
  <si>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</si>
  <si>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</si>
  <si>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</si>
  <si>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</si>
  <si>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</si>
  <si>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</si>
  <si>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</si>
  <si>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</si>
  <si>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</si>
  <si>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</si>
  <si>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</si>
  <si>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</si>
  <si>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</si>
  <si>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</si>
  <si>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</si>
  <si>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https://nodexlgraphgallery.org/Pages/Graph.aspx?graphID=199769</t>
  </si>
  <si>
    <t>https://www.facebook.com/575157440/posts/10156038148922441/</t>
  </si>
  <si>
    <t>http://www.nationalexchangeclub.org/convention/</t>
  </si>
  <si>
    <t>https://www.laureloutlook.com/content/exchange-healing-field?utm_content=bufferf91e9&amp;utm_medium=social&amp;utm_source=twitter.com&amp;utm_campaign=buffer</t>
  </si>
  <si>
    <t>https://twitter.com/exchangeclub/status/1145788523867508741</t>
  </si>
  <si>
    <t>https://nodexlgraphgallery.org/Pages/Graph.aspx?graphID=198760</t>
  </si>
  <si>
    <t>https://nodexlgraphgallery.org/Pages/Graph.aspx?graphID=201252</t>
  </si>
  <si>
    <t>https://nodexlgraphgallery.org/Pages/Graph.aspx?graphID=202613</t>
  </si>
  <si>
    <t>https://understandingcompassion.com/articles/ashton-kutcher-has-rescued-over-6000-victims-from-sex-trafficking/?fbclid=IwAR0LTRtZBGSfjqYjoCHOQh3g9tFZOKvH1pfuXUMvdFjyg2XTwAFvihfeQIM</t>
  </si>
  <si>
    <t>https://twitter.com/exchangeclub/status/1148274826093780995</t>
  </si>
  <si>
    <t>https://twitter.com/exchangeclub/status/1152603324476211202</t>
  </si>
  <si>
    <t>https://nodexlgraphgallery.org/Pages/Graph.aspx?graphID=204694</t>
  </si>
  <si>
    <t>https://www.goshennews.com/news/fair-faces-exchange-club-member-enjoys-raising-money-at-the/article_6527868d-26a0-5483-a400-6f4fc4d370d6.html</t>
  </si>
  <si>
    <t>https://issuu.com/dublincityschools/docs/irish_magazine_summer_2019</t>
  </si>
  <si>
    <t>http://tomb.romeexchangeclub.com/</t>
  </si>
  <si>
    <t>https://nodexlgraphgallery.org/Pages/Graph.aspx?graphID=204791</t>
  </si>
  <si>
    <t>https://nodexlgraphgallery.org/Pages/Graph.aspx?graphID=204913</t>
  </si>
  <si>
    <t>https://nodexlgraphgallery.org/Pages/Graph.aspx?graphID=205019</t>
  </si>
  <si>
    <t>https://www.instagram.com/p/B0v-T4qALPX/?igshid=ml7wmirh85oq</t>
  </si>
  <si>
    <t>http://www.northwestgeorgianews.com/rome/news/local/national-exchange-ceo-in-rome-to-install-leaders-of-rome/article_0e05f854-9439-11e9-b06c-4b6aa1a10b6b.html</t>
  </si>
  <si>
    <t>https://twitter.com/VisitNorfolkVA/status/1142119805643886594</t>
  </si>
  <si>
    <t>https://twitter.com/exchangeclub/status/1150401312045096960</t>
  </si>
  <si>
    <t>https://myemail.constantcontact.com/subject.html?soid=1102534231567&amp;aid=HtJFg089bYg</t>
  </si>
  <si>
    <t>https://myemail.constantcontact.com/subject.html?soid=1102534231567&amp;aid=CFAAycNLB38</t>
  </si>
  <si>
    <t>https://nodexlgraphgallery.org/Pages/Graph.aspx?graphID=198835</t>
  </si>
  <si>
    <t>https://nodexlgraphgallery.org/Pages/Graph.aspx?graphID=198950</t>
  </si>
  <si>
    <t>https://nodexlgraphgallery.org/Pages/Graph.aspx?graphID=199578</t>
  </si>
  <si>
    <t>https://nodexlgraphgallery.org/Pages/Graph.aspx?graphID=199712</t>
  </si>
  <si>
    <t>https://nodexlgraphgallery.org/Pages/Graph.aspx?graphID=199912</t>
  </si>
  <si>
    <t>https://nodexlgraphgallery.org/Pages/Graph.aspx?graphID=200146</t>
  </si>
  <si>
    <t>https://nodexlgraphgallery.org/Pages/Graph.aspx?graphID=200233</t>
  </si>
  <si>
    <t>https://nodexlgraphgallery.org/Pages/Graph.aspx?graphID=200341</t>
  </si>
  <si>
    <t>https://nodexlgraphgallery.org/Pages/Graph.aspx?graphID=200870</t>
  </si>
  <si>
    <t>https://nodexlgraphgallery.org/Pages/Graph.aspx?graphID=201011</t>
  </si>
  <si>
    <t>https://nodexlgraphgallery.org/Pages/Graph.aspx?graphID=201106</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</si>
  <si>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</si>
  <si>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</si>
  <si>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</si>
  <si>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</si>
  <si>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</si>
  <si>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</si>
  <si>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</si>
  <si>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https://nodexlgraphgallery.org/Pages/Graph.aspx?graphID=203451</t>
  </si>
  <si>
    <t>https://nodexlgraphgallery.org/Pages/Graph.aspx?graphID=205617</t>
  </si>
  <si>
    <t>https://nodexlgraphgallery.org/Pages/Graph.aspx?graphID=205702</t>
  </si>
  <si>
    <t>https://nodexlgraphgallery.org/Pages/Graph.aspx?graphID=205828</t>
  </si>
  <si>
    <t>https://nodexlgraphgallery.org/Pages/Graph.aspx?graphID=205968</t>
  </si>
  <si>
    <t>https://www.instagram.com/p/Bz6inNql8fA/?igshid=1lxpg96a2ld6i</t>
  </si>
  <si>
    <t>https://www.infoplease.com/when-and-how-display-us-flag</t>
  </si>
  <si>
    <t>https://www.denverpost.com/2019/06/06/d-day-anniversary-photos/?fbclid=IwAR2DurBWkmxKzpJOgEl75VYTWYBXv3a6izSynvqTTAsrUdBwz_txMMzFRxU</t>
  </si>
  <si>
    <t>https://vimeo.com/294437590/458a8cd907 https://www.nationalexchangeclub.org/wp-content/uploads/2019/03/National-Exchange-Club-Tour-Registration-Form.pdf</t>
  </si>
  <si>
    <t>https://www.marriott.com/event-reservations/reservation-link.mi?id=1548174634531&amp;key=GRP&amp;app=resvlink</t>
  </si>
  <si>
    <t>https://www.history.org/media/videoPlayer/index.cfm?sort=aboutcw https://www.nationalexchangeclub.org/wp-content/uploads/2019/03/National-Exchange-Club-Tour-Registration-Form.pdf</t>
  </si>
  <si>
    <t>https://smile.amazon.com/ch/34-6571404</t>
  </si>
  <si>
    <t>https://www.youtube.com/watch?v=iYgzKiMfhK0 https://www.nationalexchangeclub.org/wp-content/uploads/2019/03/National-Exchange-Club-Tour-Registration-Form.pdf?fbclid=IwAR2hXw6GOX9R5AXbivruW4Tzio8_HFnCcWRAD4mAz8gARt8rgzf_jPjFv9Y</t>
  </si>
  <si>
    <t>https://www.mydigitalpublication.com/publication/?i=593351&amp;p=&amp;pn=</t>
  </si>
  <si>
    <t>https://www.milb.com/norfolk</t>
  </si>
  <si>
    <t>https://nationaldaycalendar.com/days-2/national-american-eagle-day-june-20/</t>
  </si>
  <si>
    <t>https://www.nationalexchangeclub.org/convention/</t>
  </si>
  <si>
    <t>https://kidskonnect.com/holidays-seasons/fourth-july/</t>
  </si>
  <si>
    <t>https://www.visitnorfolk.com/eat-drink/</t>
  </si>
  <si>
    <t>https://www.surveymonkey.com/r/2019ExchangeConvention</t>
  </si>
  <si>
    <t>nodexlgraphgallery.org</t>
  </si>
  <si>
    <t>facebook.com</t>
  </si>
  <si>
    <t>nationalexchangeclub.org</t>
  </si>
  <si>
    <t>laureloutlook.com</t>
  </si>
  <si>
    <t>twitter.com</t>
  </si>
  <si>
    <t>understandingcompassion.com</t>
  </si>
  <si>
    <t>goshennews.com</t>
  </si>
  <si>
    <t>issuu.com</t>
  </si>
  <si>
    <t>romeexchangeclub.com</t>
  </si>
  <si>
    <t>instagram.com</t>
  </si>
  <si>
    <t>northwestgeorgianews.com</t>
  </si>
  <si>
    <t>constantcontact.com</t>
  </si>
  <si>
    <t>infoplease.com</t>
  </si>
  <si>
    <t>denverpost.com</t>
  </si>
  <si>
    <t>vimeo.com nationalexchangeclub.org</t>
  </si>
  <si>
    <t>marriott.com</t>
  </si>
  <si>
    <t>history.org nationalexchangeclub.org</t>
  </si>
  <si>
    <t>amazon.com</t>
  </si>
  <si>
    <t>youtube.com nationalexchangeclub.org</t>
  </si>
  <si>
    <t>mydigitalpublication.com</t>
  </si>
  <si>
    <t>milb.com</t>
  </si>
  <si>
    <t>nationaldaycalendar.com</t>
  </si>
  <si>
    <t>kidskonnect.com</t>
  </si>
  <si>
    <t>visitnorfolk.com</t>
  </si>
  <si>
    <t>surveymonkey.com</t>
  </si>
  <si>
    <t>fca exchangeclub</t>
  </si>
  <si>
    <t>ehmis swexcellence</t>
  </si>
  <si>
    <t>flagday americanism</t>
  </si>
  <si>
    <t>northandover</t>
  </si>
  <si>
    <t>nationalamericaneagleday</t>
  </si>
  <si>
    <t>exchangeclub proudteacher</t>
  </si>
  <si>
    <t>meetinnorfolk</t>
  </si>
  <si>
    <t>fukuoka international exchangeclub</t>
  </si>
  <si>
    <t>tus100</t>
  </si>
  <si>
    <t>exchangestrong helpingveterans</t>
  </si>
  <si>
    <t>needham exchangeclub</t>
  </si>
  <si>
    <t>exchangestrong</t>
  </si>
  <si>
    <t>exchangestrong helpingveterans preventchildabuse</t>
  </si>
  <si>
    <t>exchangestrong ridgecrestearthquake</t>
  </si>
  <si>
    <t>xcnorfolk outdooradvertisement</t>
  </si>
  <si>
    <t>aceoftheyear</t>
  </si>
  <si>
    <t>youthoftheyear</t>
  </si>
  <si>
    <t>leadershipskills network likeminded exchange exchangestrong</t>
  </si>
  <si>
    <t>exchangeclub elkhart elkhartcounty4hfair sawyouatthefair</t>
  </si>
  <si>
    <t>cumberlandcares communityinaction</t>
  </si>
  <si>
    <t>tus</t>
  </si>
  <si>
    <t>eastonct</t>
  </si>
  <si>
    <t>rome exchangestrong</t>
  </si>
  <si>
    <t>exchangestrong exchangefit</t>
  </si>
  <si>
    <t>xcnorfolk</t>
  </si>
  <si>
    <t>americanism exchangestrong housingheroes</t>
  </si>
  <si>
    <t>nationalconvention train bus plane car boat truck exchangestrong xcnorforlk preventchildabuse</t>
  </si>
  <si>
    <t>ceo xcnorfolk</t>
  </si>
  <si>
    <t>firstdayofsummer</t>
  </si>
  <si>
    <t>nationalflagmonth</t>
  </si>
  <si>
    <t>dday75 americanism 6644remembered</t>
  </si>
  <si>
    <t>memberfyi</t>
  </si>
  <si>
    <t>fourthofjuly</t>
  </si>
  <si>
    <t>exchangestrong exchangefit preventionofchildabuse exchangeclub nationalproject</t>
  </si>
  <si>
    <t>exchangestrong preventionofchildabuse exchangefit exchangeclub nationalproject</t>
  </si>
  <si>
    <t>exchangestrong exchangeclub exchangefit nationalproject preventionofchildabuse</t>
  </si>
  <si>
    <t>exchangestrong exchangeclub exchangefit xcnorfolk preventionofchildabuse</t>
  </si>
  <si>
    <t>exchangestrong exchangeclub exchangefit preventionofchildabuse xcnorfolk</t>
  </si>
  <si>
    <t>rtg xcva exchangestrong</t>
  </si>
  <si>
    <t>norfolkva exchangestrong xcnorfolk</t>
  </si>
  <si>
    <t>exchangestrong exnorfolk</t>
  </si>
  <si>
    <t>berkeyfellows exchangestrong xcnorfolk</t>
  </si>
  <si>
    <t>exchangehot exchangestrong xcnorfolk</t>
  </si>
  <si>
    <t>nationalflagmonth beintheknow</t>
  </si>
  <si>
    <t>welcometoexchange growexchange exchangestrong</t>
  </si>
  <si>
    <t>youthprograms youthoftheyear acceptingthechallengeofexcellence exchangestrong</t>
  </si>
  <si>
    <t>exchangetoday</t>
  </si>
  <si>
    <t>happyfathersday</t>
  </si>
  <si>
    <t>xcnorfolk dontmissout</t>
  </si>
  <si>
    <t>nationalamericaneagleday americanism</t>
  </si>
  <si>
    <t>firstdayofsummer exchangestrong</t>
  </si>
  <si>
    <t>thankfulthursday xcnorfolk friendsandsponsors whorocks</t>
  </si>
  <si>
    <t>welcome exchangestrong growexchange</t>
  </si>
  <si>
    <t>welcome growexchange exchangestrong</t>
  </si>
  <si>
    <t>submityourapplication doitfortheawards exchangestrong endofyear</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</si>
  <si>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</si>
  <si>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</si>
  <si>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</si>
  <si>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</si>
  <si>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</si>
  <si>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</si>
  <si>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</si>
  <si>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</si>
  <si>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</si>
  <si>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</si>
  <si>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</si>
  <si>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</si>
  <si>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</si>
  <si>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</si>
  <si>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</si>
  <si>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</si>
  <si>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</si>
  <si>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</si>
  <si>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</si>
  <si>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</si>
  <si>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</si>
  <si>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https://pbs.twimg.com/media/D8O_3qeXoAA8enM.jpg</t>
  </si>
  <si>
    <t>https://pbs.twimg.com/media/D8QihFvWwAAlefq.jpg</t>
  </si>
  <si>
    <t>https://pbs.twimg.com/media/D9CP9UzXYAEt_9o.jpg</t>
  </si>
  <si>
    <t>https://pbs.twimg.com/media/D9IPky6X4AAohwU.jpg</t>
  </si>
  <si>
    <t>https://pbs.twimg.com/media/D9HK_DlW4AAVaXC.jpg</t>
  </si>
  <si>
    <t>https://pbs.twimg.com/media/D83qudSXkAAhDLw.jpg</t>
  </si>
  <si>
    <t>https://pbs.twimg.com/media/D9XNY7tVAAA5Tg6.jpg</t>
  </si>
  <si>
    <t>https://pbs.twimg.com/media/D9isP_UXYAE7utt.jpg</t>
  </si>
  <si>
    <t>https://pbs.twimg.com/media/D9me-xUX4AAR5dc.jpg</t>
  </si>
  <si>
    <t>https://pbs.twimg.com/media/D-Paof4WsAADMPH.jpg</t>
  </si>
  <si>
    <t>https://pbs.twimg.com/ext_tw_video_thumb/1146631611930284033/pu/img/qtO0N9P5dRs9Iwae.jpg</t>
  </si>
  <si>
    <t>https://pbs.twimg.com/media/D9uT8QYUIAAeHSu.jpg</t>
  </si>
  <si>
    <t>https://pbs.twimg.com/media/D-UXbmgVAAgmTKx.jpg</t>
  </si>
  <si>
    <t>https://pbs.twimg.com/media/D_rNQUBXsAAkvIz.jpg</t>
  </si>
  <si>
    <t>https://pbs.twimg.com/media/D9dle9ZWkAE-Ccd.jpg</t>
  </si>
  <si>
    <t>https://pbs.twimg.com/tweet_video_thumb/EALI6fFXUAEkO8i.jpg</t>
  </si>
  <si>
    <t>https://pbs.twimg.com/tweet_video_thumb/EALNnT-WwAAfIkR.jpg</t>
  </si>
  <si>
    <t>https://pbs.twimg.com/media/EAPIMzyWwAUkOF9.jpg</t>
  </si>
  <si>
    <t>https://pbs.twimg.com/media/EAP-5DDU4AElNJ7.jpg</t>
  </si>
  <si>
    <t>https://pbs.twimg.com/media/D-LhmeXW4AEC3HB.jpg</t>
  </si>
  <si>
    <t>https://pbs.twimg.com/media/EAR1IzvU0AAX5za.jpg</t>
  </si>
  <si>
    <t>https://pbs.twimg.com/media/EAV39OuXoAAJKW6.jpg</t>
  </si>
  <si>
    <t>https://pbs.twimg.com/media/EBDYDm4WwAA-UNu.jpg</t>
  </si>
  <si>
    <t>https://pbs.twimg.com/ext_tw_video_thumb/1147207884356431873/pu/img/4Nygw-yLPus7vwJL.jpg</t>
  </si>
  <si>
    <t>https://pbs.twimg.com/tweet_video_thumb/D-wXD0KXkAADeVo.jpg</t>
  </si>
  <si>
    <t>https://pbs.twimg.com/media/D_xAl-VX4AAGKVu.jpg</t>
  </si>
  <si>
    <t>https://pbs.twimg.com/media/D-KxZ1YXkAEIE2l.jpg</t>
  </si>
  <si>
    <t>https://pbs.twimg.com/media/D_x67CEXUAgoQh9.jpg</t>
  </si>
  <si>
    <t>https://pbs.twimg.com/media/D_4T95GXYAEALbZ.jpg</t>
  </si>
  <si>
    <t>https://pbs.twimg.com/media/D7-nS39XoAIqaIz.jpg</t>
  </si>
  <si>
    <t>https://pbs.twimg.com/media/D8Ol9_hXsAAsNsi.jpg</t>
  </si>
  <si>
    <t>https://pbs.twimg.com/media/D8UlHgbUIAAj1GC.jpg</t>
  </si>
  <si>
    <t>https://pbs.twimg.com/media/D8ZWBO5X4AAY1aT.jpg</t>
  </si>
  <si>
    <t>https://pbs.twimg.com/media/D8iomX5XUAAtKkz.jpg</t>
  </si>
  <si>
    <t>https://pbs.twimg.com/tweet_video_thumb/D8uPGcCXUAAs3oY.jpg</t>
  </si>
  <si>
    <t>https://pbs.twimg.com/media/D843zjcWkAAg7ue.png</t>
  </si>
  <si>
    <t>https://pbs.twimg.com/media/D9JMRt_W4AAeklY.jpg</t>
  </si>
  <si>
    <t>https://pbs.twimg.com/media/D9SI_IyXsAA2Epz.jpg</t>
  </si>
  <si>
    <t>https://pbs.twimg.com/media/D9cAOu_X4AAadF3.png</t>
  </si>
  <si>
    <t>https://pbs.twimg.com/media/D9gdge9WkAEzr0g.jpg</t>
  </si>
  <si>
    <t>https://pbs.twimg.com/media/D9l7O-JW4AI5SwI.jpg</t>
  </si>
  <si>
    <t>https://pbs.twimg.com/media/D-FVNBSXkAA8SC0.png</t>
  </si>
  <si>
    <t>https://pbs.twimg.com/media/D-GH_0ZWwAUaT1g.jpg</t>
  </si>
  <si>
    <t>https://pbs.twimg.com/media/D-O2kE_XoAEGiLy.png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</si>
  <si>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</si>
  <si>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</si>
  <si>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</si>
  <si>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</si>
  <si>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</si>
  <si>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</si>
  <si>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</si>
  <si>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</si>
  <si>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</si>
  <si>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</si>
  <si>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</si>
  <si>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</si>
  <si>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</si>
  <si>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</si>
  <si>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</si>
  <si>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</si>
  <si>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</si>
  <si>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</si>
  <si>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</si>
  <si>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</si>
  <si>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</si>
  <si>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</si>
  <si>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</si>
  <si>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</si>
  <si>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</si>
  <si>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</si>
  <si>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</si>
  <si>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</si>
  <si>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http://pbs.twimg.com/profile_images/1124632511697641477/7dcs3mHM_normal.jpg</t>
  </si>
  <si>
    <t>http://pbs.twimg.com/profile_images/3579926654/ffb7b6f3d4ba727aa317e5ca113b47e4_normal.jpeg</t>
  </si>
  <si>
    <t>http://pbs.twimg.com/profile_images/1063520390213980160/jemR7wnL_normal.jpg</t>
  </si>
  <si>
    <t>http://pbs.twimg.com/profile_images/1125232162557648897/XT7YlIaq_normal.jpg</t>
  </si>
  <si>
    <t>http://pbs.twimg.com/profile_images/1124713248211783680/dISvFwue_normal.png</t>
  </si>
  <si>
    <t>http://pbs.twimg.com/profile_images/1100104202142040064/C53Rgela_normal.jpg</t>
  </si>
  <si>
    <t>http://pbs.twimg.com/profile_images/671414633039663104/s7_tJpsv_normal.jpg</t>
  </si>
  <si>
    <t>http://pbs.twimg.com/profile_images/989121000511074304/fQjAGH1Y_normal.jpg</t>
  </si>
  <si>
    <t>http://pbs.twimg.com/profile_images/1039301601834532864/bV69TMKi_normal.jpg</t>
  </si>
  <si>
    <t>http://pbs.twimg.com/profile_images/1152718222212382724/SPtspBU-_normal.png</t>
  </si>
  <si>
    <t>http://pbs.twimg.com/profile_images/1140625223395545098/_nHZDwPz_normal.jpg</t>
  </si>
  <si>
    <t>http://pbs.twimg.com/profile_images/494468897069084672/iwXXaKlR_normal.jpeg</t>
  </si>
  <si>
    <t>http://abs.twimg.com/sticky/default_profile_images/default_profile_normal.png</t>
  </si>
  <si>
    <t>http://pbs.twimg.com/profile_images/1117873857698729984/V99GkLgK_normal.png</t>
  </si>
  <si>
    <t>http://pbs.twimg.com/profile_images/1137927202971013122/FiBv7YL2_normal.jpg</t>
  </si>
  <si>
    <t>http://pbs.twimg.com/profile_images/1137179703159083008/1sAB4rGy_normal.jpg</t>
  </si>
  <si>
    <t>http://pbs.twimg.com/profile_images/1140286638167171073/TblxsbBs_normal.jpg</t>
  </si>
  <si>
    <t>http://pbs.twimg.com/profile_images/740013140700729344/T-h63ufO_normal.jpg</t>
  </si>
  <si>
    <t>http://pbs.twimg.com/profile_images/1092111194205241344/27XQAzgc_normal.jpg</t>
  </si>
  <si>
    <t>http://pbs.twimg.com/profile_images/1103785776448487424/m4ufsPdP_normal.jpg</t>
  </si>
  <si>
    <t>http://pbs.twimg.com/profile_images/480813054708690944/pke-Vfft_normal.jpeg</t>
  </si>
  <si>
    <t>http://pbs.twimg.com/profile_images/1156234581298896902/IJi0oUuB_normal.jpg</t>
  </si>
  <si>
    <t>http://pbs.twimg.com/profile_images/1136525117285179392/4LBIES5Y_normal.png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</si>
  <si>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</si>
  <si>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</si>
  <si>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</si>
  <si>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</si>
  <si>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</si>
  <si>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</si>
  <si>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http://pbs.twimg.com/profile_images/570658932726861824/MSzOYUtx_normal.jpeg</t>
  </si>
  <si>
    <t>http://pbs.twimg.com/profile_images/1129333828911284226/h5buLdsA_normal.jpg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</si>
  <si>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</si>
  <si>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</si>
  <si>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</si>
  <si>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</si>
  <si>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</si>
  <si>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</si>
  <si>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</si>
  <si>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</si>
  <si>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</si>
  <si>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</si>
  <si>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http://pbs.twimg.com/profile_images/1137012768303931392/_YNnZ4rm_normal.jpg</t>
  </si>
  <si>
    <t>http://pbs.twimg.com/profile_images/1079862132781535234/99wa9Nlp_normal.jpg</t>
  </si>
  <si>
    <t>http://pbs.twimg.com/profile_images/1123576928001306627/7zA4OAug_normal.png</t>
  </si>
  <si>
    <t>http://pbs.twimg.com/profile_images/941327403707654146/Um9mZn4X_normal.jpg</t>
  </si>
  <si>
    <t>http://pbs.twimg.com/profile_images/378800000580987070/db9078700d95a65749e683e090706d47_normal.jpeg</t>
  </si>
  <si>
    <t>http://pbs.twimg.com/profile_images/1106532626532319232/BiRESKrF_normal.jpg</t>
  </si>
  <si>
    <t>http://pbs.twimg.com/profile_images/859094363015663617/WFhz0keD_normal.jpg</t>
  </si>
  <si>
    <t>http://pbs.twimg.com/profile_images/889305169787277314/bOTcq8rx_normal.jpg</t>
  </si>
  <si>
    <t>http://pbs.twimg.com/profile_images/993645134372798469/pAZy1Q6j_normal.jpg</t>
  </si>
  <si>
    <t>http://pbs.twimg.com/profile_images/461582286970843136/Hb5GbLpr_normal.jpeg</t>
  </si>
  <si>
    <t>http://pbs.twimg.com/profile_images/586198613899915264/LVWslvy1_normal.jpg</t>
  </si>
  <si>
    <t>https://twitter.com/#!/melanieluckey/status/1135962500007153664</t>
  </si>
  <si>
    <t>https://twitter.com/#!/mrlongehmis/status/1136070991090737152</t>
  </si>
  <si>
    <t>https://twitter.com/#!/ellamjones3/status/1137178064922845184</t>
  </si>
  <si>
    <t>https://twitter.com/#!/3eani/status/1138837288354504706</t>
  </si>
  <si>
    <t>https://twitter.com/#!/jamesszatkowski/status/1139601254420582400</t>
  </si>
  <si>
    <t>https://twitter.com/#!/eagletribjill/status/1139915772246056960</t>
  </si>
  <si>
    <t>https://twitter.com/#!/garyd117/status/1139920664608104448</t>
  </si>
  <si>
    <t>https://twitter.com/#!/all435reps/status/1139990817806999554</t>
  </si>
  <si>
    <t>https://twitter.com/#!/usreplong/status/1139990791361900545</t>
  </si>
  <si>
    <t>https://twitter.com/#!/mama_animal/status/1139998311283400704</t>
  </si>
  <si>
    <t>https://twitter.com/#!/massdvs/status/1140221219448508417</t>
  </si>
  <si>
    <t>https://twitter.com/#!/urena/status/1139915733356503041</t>
  </si>
  <si>
    <t>https://twitter.com/#!/urena/status/1139916697723375617</t>
  </si>
  <si>
    <t>https://twitter.com/#!/sbrush522/status/1140608297965371393</t>
  </si>
  <si>
    <t>https://twitter.com/#!/degan1965/status/1138824751013683203</t>
  </si>
  <si>
    <t>https://twitter.com/#!/degan1965/status/1139117064231235585</t>
  </si>
  <si>
    <t>https://twitter.com/#!/degan1965/status/1140753448515919872</t>
  </si>
  <si>
    <t>https://twitter.com/#!/_help4women_/status/1141046043104014337</t>
  </si>
  <si>
    <t>https://twitter.com/#!/gaelassoc/status/1141502779661463557</t>
  </si>
  <si>
    <t>https://twitter.com/#!/producerrondak/status/1141701887277895682</t>
  </si>
  <si>
    <t>https://twitter.com/#!/demostheneno72/status/1141761265469202434</t>
  </si>
  <si>
    <t>https://twitter.com/#!/spotsjaws/status/1141851907042029573</t>
  </si>
  <si>
    <t>https://twitter.com/#!/cbtabs/status/1142075790504448000</t>
  </si>
  <si>
    <t>https://twitter.com/#!/visitnorfolkva/status/1142119805643886594</t>
  </si>
  <si>
    <t>https://twitter.com/#!/donteminter/status/1142189541421400064</t>
  </si>
  <si>
    <t>https://twitter.com/#!/hayashi__mizuki/status/1142669723835912193</t>
  </si>
  <si>
    <t>https://twitter.com/#!/anle40834471/status/1143142610053189632</t>
  </si>
  <si>
    <t>https://twitter.com/#!/gregtheauthor/status/1144934585630957569</t>
  </si>
  <si>
    <t>https://twitter.com/#!/laureloutlook/status/1144999121675268096</t>
  </si>
  <si>
    <t>https://twitter.com/#!/thejhorton/status/1145349512191307776</t>
  </si>
  <si>
    <t>https://twitter.com/#!/bridgetabc11/status/1146700712342147075</t>
  </si>
  <si>
    <t>https://twitter.com/#!/needhamfire/status/1146632016055676928</t>
  </si>
  <si>
    <t>https://twitter.com/#!/nefirebuff/status/1146765902941229056</t>
  </si>
  <si>
    <t>https://twitter.com/#!/miker1755/status/1136424700815577094</t>
  </si>
  <si>
    <t>https://twitter.com/#!/miker1755/status/1147295456243912704</t>
  </si>
  <si>
    <t>https://twitter.com/#!/dupouvoirdachat/status/1148278867205009408</t>
  </si>
  <si>
    <t>https://twitter.com/#!/vivianfrancos/status/1135816410775654400</t>
  </si>
  <si>
    <t>https://twitter.com/#!/vivianfrancos/status/1144340235423297544</t>
  </si>
  <si>
    <t>https://twitter.com/#!/vivianfrancos/status/1148974220921229313</t>
  </si>
  <si>
    <t>https://twitter.com/#!/omusubigumi/status/1142669608786120704</t>
  </si>
  <si>
    <t>https://twitter.com/#!/eanamjuve/status/1149060522492473347</t>
  </si>
  <si>
    <t>https://twitter.com/#!/filmregionsintl/status/1149817918563074048</t>
  </si>
  <si>
    <t>https://twitter.com/#!/filmregionsintl/status/1145347548913082371</t>
  </si>
  <si>
    <t>https://twitter.com/#!/filmregionsintl/status/1148275398158848001</t>
  </si>
  <si>
    <t>https://twitter.com/#!/filmregionsintl/status/1151517022754418688</t>
  </si>
  <si>
    <t>https://twitter.com/#!/robinbchoquette/status/1152543937250430976</t>
  </si>
  <si>
    <t>https://twitter.com/#!/okgunner2002/status/1136451838008537091</t>
  </si>
  <si>
    <t>https://twitter.com/#!/okgunner2002/status/1152616172828921856</t>
  </si>
  <si>
    <t>https://twitter.com/#!/okgunner2002/status/1152616323287068673</t>
  </si>
  <si>
    <t>https://twitter.com/#!/rlaexchange/status/1152751705676746753</t>
  </si>
  <si>
    <t>https://twitter.com/#!/exnorthwillco/status/1152793608015286273</t>
  </si>
  <si>
    <t>https://twitter.com/#!/bsolder/status/1141865620234997761</t>
  </si>
  <si>
    <t>https://twitter.com/#!/leadersadam/status/1153247895174483968</t>
  </si>
  <si>
    <t>https://twitter.com/#!/xchanover/status/1153349089020588033</t>
  </si>
  <si>
    <t>https://twitter.com/#!/yourgoshennews/status/1153407462889918469</t>
  </si>
  <si>
    <t>https://twitter.com/#!/fussellhughes/status/1153460818035519488</t>
  </si>
  <si>
    <t>https://twitter.com/#!/dcsirish/status/1141492614723723264</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</si>
  <si>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</si>
  <si>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</si>
  <si>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</si>
  <si>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</si>
  <si>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https://twitter.com/#!/jaroystuckey/status/1141493256167022593</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</si>
  <si>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</si>
  <si>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</si>
  <si>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</si>
  <si>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</si>
  <si>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</si>
  <si>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</si>
  <si>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https://twitter.com/#!/sheriff_ewright/status/1154046214226104321</t>
  </si>
  <si>
    <t>https://twitter.com/#!/goncrichardson/status/1154091331075137536</t>
  </si>
  <si>
    <t>https://twitter.com/#!/shgtus/status/1144725328436314113</t>
  </si>
  <si>
    <t>https://twitter.com/#!/shgtus/status/1154176215080566784</t>
  </si>
  <si>
    <t>https://twitter.com/#!/goshenschools/status/1154197303273672704</t>
  </si>
  <si>
    <t>https://twitter.com/#!/repwesallen/status/1154460779866984448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</si>
  <si>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</si>
  <si>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</si>
  <si>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</si>
  <si>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</si>
  <si>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</si>
  <si>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https://twitter.com/#!/homheroes/status/1158059414458372097</t>
  </si>
  <si>
    <t>https://twitter.com/#!/bsolder/status/1143490110987603968</t>
  </si>
  <si>
    <t>https://twitter.com/#!/exchangeclub/status/1143211956561743878</t>
  </si>
  <si>
    <t>https://twitter.com/#!/exchangeclub/status/1143214434980171776</t>
  </si>
  <si>
    <t>https://twitter.com/#!/exchangeclub/status/1157662662559436800</t>
  </si>
  <si>
    <t>https://twitter.com/#!/bsolder/status/1147207955487625217</t>
  </si>
  <si>
    <t>https://twitter.com/#!/xcmuskogee/status/1147317366537314304</t>
  </si>
  <si>
    <t>https://twitter.com/#!/tulsaxc/status/1152941008146952194</t>
  </si>
  <si>
    <t>https://twitter.com/#!/tulsaxc/status/1156612843896094722</t>
  </si>
  <si>
    <t>https://twitter.com/#!/xcmuskogee/status/1156578814069264386</t>
  </si>
  <si>
    <t>https://twitter.com/#!/xcmuskogee/status/1158386052341649410</t>
  </si>
  <si>
    <t>https://twitter.com/#!/bsolder/status/1150537461770129408</t>
  </si>
  <si>
    <t>https://twitter.com/#!/bsolder/status/1151866635193651200</t>
  </si>
  <si>
    <t>https://twitter.com/#!/tracey_edwards/status/1142082639056310274</t>
  </si>
  <si>
    <t>https://twitter.com/#!/tracey_edwards/status/1150537280085475328</t>
  </si>
  <si>
    <t>https://twitter.com/#!/tracey_edwards/status/1158456260532068357</t>
  </si>
  <si>
    <t>https://twitter.com/#!/exchangeclublh/status/1134842093887787014</t>
  </si>
  <si>
    <t>https://twitter.com/#!/exchangeclublh/status/1136631676900204545</t>
  </si>
  <si>
    <t>https://twitter.com/#!/exchangeclublh/status/1136691189435052032</t>
  </si>
  <si>
    <t>https://twitter.com/#!/exchangeclublh/status/1140253123333808128</t>
  </si>
  <si>
    <t>https://twitter.com/#!/exchangeclublh/status/1141751800770564096</t>
  </si>
  <si>
    <t>https://twitter.com/#!/exchangeclublh/status/1142083445788725251</t>
  </si>
  <si>
    <t>https://twitter.com/#!/exchangeclublh/status/1144346705070108673</t>
  </si>
  <si>
    <t>https://twitter.com/#!/exchangeclublh/status/1144675093966180353</t>
  </si>
  <si>
    <t>https://twitter.com/#!/exchangeclublh/status/1146861577280401409</t>
  </si>
  <si>
    <t>https://twitter.com/#!/exchangeclublh/status/1152283076317372417</t>
  </si>
  <si>
    <t>https://twitter.com/#!/exchangeclublh/status/1153323847724273668</t>
  </si>
  <si>
    <t>https://twitter.com/#!/exchangeclublh/status/1158464522170130433</t>
  </si>
  <si>
    <t>https://twitter.com/#!/nancywakeley/status/1158554322420064258</t>
  </si>
  <si>
    <t>https://twitter.com/#!/docassar/status/1135509491728945156</t>
  </si>
  <si>
    <t>https://twitter.com/#!/docassar/status/1135509539435012096</t>
  </si>
  <si>
    <t>https://twitter.com/#!/docassar/status/1137694838399406081</t>
  </si>
  <si>
    <t>https://twitter.com/#!/docassar/status/1138272647022821376</t>
  </si>
  <si>
    <t>https://twitter.com/#!/docassar/status/1138601664791945218</t>
  </si>
  <si>
    <t>https://twitter.com/#!/docassar/status/1138807025834573825</t>
  </si>
  <si>
    <t>https://twitter.com/#!/docassar/status/1139538624226254848</t>
  </si>
  <si>
    <t>https://twitter.com/#!/docassar/status/1140801386155847685</t>
  </si>
  <si>
    <t>https://twitter.com/#!/docassar/status/1140801463238762499</t>
  </si>
  <si>
    <t>https://twitter.com/#!/docassar/status/1141111318247874560</t>
  </si>
  <si>
    <t>https://twitter.com/#!/docassar/status/1143354025062084609</t>
  </si>
  <si>
    <t>https://twitter.com/#!/docassar/status/1143651525681733642</t>
  </si>
  <si>
    <t>https://twitter.com/#!/docassar/status/1143886936106516481</t>
  </si>
  <si>
    <t>https://twitter.com/#!/docassar/status/1144262478995570690</t>
  </si>
  <si>
    <t>https://twitter.com/#!/docassar/status/1145864482578751490</t>
  </si>
  <si>
    <t>https://twitter.com/#!/docassar/status/1145864525171843072</t>
  </si>
  <si>
    <t>https://twitter.com/#!/docassar/status/1146099255314210816</t>
  </si>
  <si>
    <t>https://twitter.com/#!/docassar/status/1146388110214909952</t>
  </si>
  <si>
    <t>https://twitter.com/#!/bsolder/status/1138554646514085888</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</si>
  <si>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</si>
  <si>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</si>
  <si>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</si>
  <si>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</si>
  <si>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</si>
  <si>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</si>
  <si>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</si>
  <si>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</si>
  <si>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</si>
  <si>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</si>
  <si>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</si>
  <si>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</si>
  <si>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</si>
  <si>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</si>
  <si>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https://twitter.com/#!/bsolder/status/1138189097405730816</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</si>
  <si>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</si>
  <si>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</si>
  <si>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</si>
  <si>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</si>
  <si>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</si>
  <si>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</si>
  <si>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</si>
  <si>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</si>
  <si>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</si>
  <si>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https://twitter.com/#!/shgtus/status/1154173186407194624</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</si>
  <si>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</si>
  <si>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</si>
  <si>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</si>
  <si>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</si>
  <si>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</si>
  <si>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https://twitter.com/#!/exchangeclub/status/1138109128939905026</t>
  </si>
  <si>
    <t>https://twitter.com/#!/exchangeclub/status/1138160678156537856</t>
  </si>
  <si>
    <t>https://twitter.com/#!/exchangeclub/status/1138523464376229889</t>
  </si>
  <si>
    <t>https://twitter.com/#!/exchangeclub/status/1138526817978114048</t>
  </si>
  <si>
    <t>https://twitter.com/#!/exchangeclub/status/1138835185330466816</t>
  </si>
  <si>
    <t>https://twitter.com/#!/exchangeclub/status/1138909122064211974</t>
  </si>
  <si>
    <t>https://twitter.com/#!/exchangeclub/status/1139236057189367808</t>
  </si>
  <si>
    <t>https://twitter.com/#!/exchangeclub/status/1139527410255310848</t>
  </si>
  <si>
    <t>https://twitter.com/#!/exchangeclub/status/1139568998545264641</t>
  </si>
  <si>
    <t>https://twitter.com/#!/exchangeclub/status/1140057529663311872</t>
  </si>
  <si>
    <t>https://twitter.com/#!/exchangeclub/status/1140687270976114688</t>
  </si>
  <si>
    <t>https://twitter.com/#!/exchangeclub/status/1141381293252468736</t>
  </si>
  <si>
    <t>https://twitter.com/#!/exchangeclub/status/1141694952419803136</t>
  </si>
  <si>
    <t>https://twitter.com/#!/exchangeclub/status/1142079483538804741</t>
  </si>
  <si>
    <t>https://twitter.com/#!/exchangeclub/status/1144289476094648320</t>
  </si>
  <si>
    <t>https://twitter.com/#!/exchangeclub/status/1144345324271603713</t>
  </si>
  <si>
    <t>https://twitter.com/#!/exchangeclub/status/1144656552680443905</t>
  </si>
  <si>
    <t>https://twitter.com/#!/exchangeclub/status/1144672329362026496</t>
  </si>
  <si>
    <t>https://twitter.com/#!/exchangeclub/status/1144959462706425856</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</si>
  <si>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</si>
  <si>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</si>
  <si>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</si>
  <si>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</si>
  <si>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</si>
  <si>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</si>
  <si>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</si>
  <si>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</si>
  <si>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</si>
  <si>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</si>
  <si>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</si>
  <si>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</si>
  <si>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</si>
  <si>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</si>
  <si>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</si>
  <si>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</si>
  <si>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</si>
  <si>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</si>
  <si>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</si>
  <si>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</si>
  <si>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</si>
  <si>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</si>
  <si>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</si>
  <si>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</si>
  <si>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</si>
  <si>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</si>
  <si>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</si>
  <si>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</si>
  <si>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</si>
  <si>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</si>
  <si>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</si>
  <si>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</si>
  <si>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</si>
  <si>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1135962500007153664</t>
  </si>
  <si>
    <t>1136070991090737152</t>
  </si>
  <si>
    <t>1137178064922845184</t>
  </si>
  <si>
    <t>1138837288354504706</t>
  </si>
  <si>
    <t>1139601254420582400</t>
  </si>
  <si>
    <t>1139915772246056960</t>
  </si>
  <si>
    <t>1139920664608104448</t>
  </si>
  <si>
    <t>1139990817806999554</t>
  </si>
  <si>
    <t>1139990791361900545</t>
  </si>
  <si>
    <t>1139998311283400704</t>
  </si>
  <si>
    <t>1140221219448508417</t>
  </si>
  <si>
    <t>1139915733356503041</t>
  </si>
  <si>
    <t>1139916697723375617</t>
  </si>
  <si>
    <t>1140608297965371393</t>
  </si>
  <si>
    <t>1138824751013683203</t>
  </si>
  <si>
    <t>1139117064231235585</t>
  </si>
  <si>
    <t>1140753448515919872</t>
  </si>
  <si>
    <t>1141046043104014337</t>
  </si>
  <si>
    <t>1141502779661463557</t>
  </si>
  <si>
    <t>1141701887277895682</t>
  </si>
  <si>
    <t>1141761265469202434</t>
  </si>
  <si>
    <t>1141851907042029573</t>
  </si>
  <si>
    <t>1142075790504448000</t>
  </si>
  <si>
    <t>1142119805643886594</t>
  </si>
  <si>
    <t>1142189541421400064</t>
  </si>
  <si>
    <t>1142669723835912193</t>
  </si>
  <si>
    <t>1143142610053189632</t>
  </si>
  <si>
    <t>1144934585630957569</t>
  </si>
  <si>
    <t>1144999121675268096</t>
  </si>
  <si>
    <t>1145349512191307776</t>
  </si>
  <si>
    <t>1146700712342147075</t>
  </si>
  <si>
    <t>1146632016055676928</t>
  </si>
  <si>
    <t>1146765902941229056</t>
  </si>
  <si>
    <t>1136424700815577094</t>
  </si>
  <si>
    <t>1147295456243912704</t>
  </si>
  <si>
    <t>1148278867205009408</t>
  </si>
  <si>
    <t>1135816410775654400</t>
  </si>
  <si>
    <t>1144340235423297544</t>
  </si>
  <si>
    <t>1148974220921229313</t>
  </si>
  <si>
    <t>1142669608786120704</t>
  </si>
  <si>
    <t>1149060522492473347</t>
  </si>
  <si>
    <t>1149817918563074048</t>
  </si>
  <si>
    <t>1145347548913082371</t>
  </si>
  <si>
    <t>1148275398158848001</t>
  </si>
  <si>
    <t>1151517022754418688</t>
  </si>
  <si>
    <t>1152543937250430976</t>
  </si>
  <si>
    <t>1136451838008537091</t>
  </si>
  <si>
    <t>1152616172828921856</t>
  </si>
  <si>
    <t>1152616323287068673</t>
  </si>
  <si>
    <t>1152751705676746753</t>
  </si>
  <si>
    <t>1152793608015286273</t>
  </si>
  <si>
    <t>1141865620234997761</t>
  </si>
  <si>
    <t>1153247895174483968</t>
  </si>
  <si>
    <t>1153349089020588033</t>
  </si>
  <si>
    <t>1153407462889918469</t>
  </si>
  <si>
    <t>1153460818035519488</t>
  </si>
  <si>
    <t>1141492614723723264</t>
  </si>
  <si>
    <t>1153705420885823488</t>
  </si>
  <si>
    <t>1153710570471907328</t>
  </si>
  <si>
    <t>1153837529390448640</t>
  </si>
  <si>
    <t>1153837606095990785</t>
  </si>
  <si>
    <t>1141493256167022593</t>
  </si>
  <si>
    <t>1153848514214055936</t>
  </si>
  <si>
    <t>1153848726710050816</t>
  </si>
  <si>
    <t>1153986065520365569</t>
  </si>
  <si>
    <t>1153991947381563395</t>
  </si>
  <si>
    <t>1154003070168313856</t>
  </si>
  <si>
    <t>1154091270631022593</t>
  </si>
  <si>
    <t>1154046214226104321</t>
  </si>
  <si>
    <t>1154091331075137536</t>
  </si>
  <si>
    <t>1144725328436314113</t>
  </si>
  <si>
    <t>1154176215080566784</t>
  </si>
  <si>
    <t>1154197303273672704</t>
  </si>
  <si>
    <t>1154460779866984448</t>
  </si>
  <si>
    <t>1148970843806031872</t>
  </si>
  <si>
    <t>1153242719919267841</t>
  </si>
  <si>
    <t>1153804153300254723</t>
  </si>
  <si>
    <t>1154084112694726657</t>
  </si>
  <si>
    <t>1154475203939983360</t>
  </si>
  <si>
    <t>1158059414458372097</t>
  </si>
  <si>
    <t>1143490110987603968</t>
  </si>
  <si>
    <t>1143211956561743878</t>
  </si>
  <si>
    <t>1143214434980171776</t>
  </si>
  <si>
    <t>1157662662559436800</t>
  </si>
  <si>
    <t>1147207955487625217</t>
  </si>
  <si>
    <t>1147317366537314304</t>
  </si>
  <si>
    <t>1152941008146952194</t>
  </si>
  <si>
    <t>1156612843896094722</t>
  </si>
  <si>
    <t>1156578814069264386</t>
  </si>
  <si>
    <t>1158386052341649410</t>
  </si>
  <si>
    <t>1150537461770129408</t>
  </si>
  <si>
    <t>1151866635193651200</t>
  </si>
  <si>
    <t>1142082639056310274</t>
  </si>
  <si>
    <t>1150537280085475328</t>
  </si>
  <si>
    <t>1158456260532068357</t>
  </si>
  <si>
    <t>1134842093887787014</t>
  </si>
  <si>
    <t>1136631676900204545</t>
  </si>
  <si>
    <t>1136691189435052032</t>
  </si>
  <si>
    <t>1140253123333808128</t>
  </si>
  <si>
    <t>1141751800770564096</t>
  </si>
  <si>
    <t>1142083445788725251</t>
  </si>
  <si>
    <t>1144346705070108673</t>
  </si>
  <si>
    <t>1144675093966180353</t>
  </si>
  <si>
    <t>1146861577280401409</t>
  </si>
  <si>
    <t>1152283076317372417</t>
  </si>
  <si>
    <t>1153323847724273668</t>
  </si>
  <si>
    <t>1158464522170130433</t>
  </si>
  <si>
    <t>1158554322420064258</t>
  </si>
  <si>
    <t>1135509491728945156</t>
  </si>
  <si>
    <t>1135509539435012096</t>
  </si>
  <si>
    <t>1137694838399406081</t>
  </si>
  <si>
    <t>1138272647022821376</t>
  </si>
  <si>
    <t>1138601664791945218</t>
  </si>
  <si>
    <t>1138807025834573825</t>
  </si>
  <si>
    <t>1139538624226254848</t>
  </si>
  <si>
    <t>1140801386155847685</t>
  </si>
  <si>
    <t>1140801463238762499</t>
  </si>
  <si>
    <t>1141111318247874560</t>
  </si>
  <si>
    <t>1143354025062084609</t>
  </si>
  <si>
    <t>1143651525681733642</t>
  </si>
  <si>
    <t>1143886936106516481</t>
  </si>
  <si>
    <t>1144262478995570690</t>
  </si>
  <si>
    <t>1145864482578751490</t>
  </si>
  <si>
    <t>1145864525171843072</t>
  </si>
  <si>
    <t>1146099255314210816</t>
  </si>
  <si>
    <t>1146388110214909952</t>
  </si>
  <si>
    <t>1138554646514085888</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</si>
  <si>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</si>
  <si>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</si>
  <si>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</si>
  <si>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</si>
  <si>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</si>
  <si>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</si>
  <si>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</si>
  <si>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</si>
  <si>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</si>
  <si>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</si>
  <si>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</si>
  <si>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</si>
  <si>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</si>
  <si>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</si>
  <si>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1138189097405730816</t>
  </si>
  <si>
    <t>1146051962699485184</t>
  </si>
  <si>
    <t>1150448538972839937</t>
  </si>
  <si>
    <t>1150539418069065728</t>
  </si>
  <si>
    <t>1151514204383432704</t>
  </si>
  <si>
    <t>1151930775698366471</t>
  </si>
  <si>
    <t>1152380518425616384</t>
  </si>
  <si>
    <t>1152774204791693312</t>
  </si>
  <si>
    <t>1152774404364996611</t>
  </si>
  <si>
    <t>1152961245781401604</t>
  </si>
  <si>
    <t>1154173186407194624</t>
  </si>
  <si>
    <t>1134809576107388928</t>
  </si>
  <si>
    <t>1135934022499086336</t>
  </si>
  <si>
    <t>1136355306173321216</t>
  </si>
  <si>
    <t>1136690544548208640</t>
  </si>
  <si>
    <t>1137344285613940741</t>
  </si>
  <si>
    <t>1138109128939905026</t>
  </si>
  <si>
    <t>1138160678156537856</t>
  </si>
  <si>
    <t>1138523464376229889</t>
  </si>
  <si>
    <t>1138526817978114048</t>
  </si>
  <si>
    <t>1138835185330466816</t>
  </si>
  <si>
    <t>1138909122064211974</t>
  </si>
  <si>
    <t>1139236057189367808</t>
  </si>
  <si>
    <t>1139527410255310848</t>
  </si>
  <si>
    <t>1139568998545264641</t>
  </si>
  <si>
    <t>1140057529663311872</t>
  </si>
  <si>
    <t>1140687270976114688</t>
  </si>
  <si>
    <t>1141381293252468736</t>
  </si>
  <si>
    <t>1141694952419803136</t>
  </si>
  <si>
    <t>1142079483538804741</t>
  </si>
  <si>
    <t>1144289476094648320</t>
  </si>
  <si>
    <t>1144345324271603713</t>
  </si>
  <si>
    <t>1144656552680443905</t>
  </si>
  <si>
    <t>1144672329362026496</t>
  </si>
  <si>
    <t>1144959462706425856</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</si>
  <si>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</si>
  <si>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</si>
  <si>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</si>
  <si>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</si>
  <si>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</si>
  <si>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</si>
  <si>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</si>
  <si>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</si>
  <si>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</si>
  <si>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</si>
  <si>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</si>
  <si>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</si>
  <si>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</si>
  <si>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</si>
  <si>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</si>
  <si>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</si>
  <si>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</si>
  <si>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</si>
  <si>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</si>
  <si>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</si>
  <si>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</si>
  <si>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</si>
  <si>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</si>
  <si>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</si>
  <si>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</si>
  <si>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</si>
  <si>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</si>
  <si>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</si>
  <si>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</si>
  <si>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</si>
  <si>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</si>
  <si>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</si>
  <si>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</si>
  <si>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1099307961837592576</t>
  </si>
  <si>
    <t>1141842432079912960</t>
  </si>
  <si>
    <t/>
  </si>
  <si>
    <t>22968469</t>
  </si>
  <si>
    <t>1444015610</t>
  </si>
  <si>
    <t>634980980</t>
  </si>
  <si>
    <t>3980451325</t>
  </si>
  <si>
    <t>481481181</t>
  </si>
  <si>
    <t>en</t>
  </si>
  <si>
    <t>und</t>
  </si>
  <si>
    <t>Twitter for iPhone</t>
  </si>
  <si>
    <t>Twitter for Android</t>
  </si>
  <si>
    <t>All 435 Reps</t>
  </si>
  <si>
    <t>Twitter for iPad</t>
  </si>
  <si>
    <t>Facebook</t>
  </si>
  <si>
    <t>Twitter Web Client</t>
  </si>
  <si>
    <t>Hootsuite Inc.</t>
  </si>
  <si>
    <t>Buffer</t>
  </si>
  <si>
    <t>Retwitteuse</t>
  </si>
  <si>
    <t>Twitter Web App</t>
  </si>
  <si>
    <t>Echofon</t>
  </si>
  <si>
    <t>Instagram</t>
  </si>
  <si>
    <t>TweetDeck</t>
  </si>
  <si>
    <t>-71.11500096346748,42.68425947938683 
-71.11500096346748,42.68425947938683 
-71.11500096346748,42.68425947938683 
-71.11500096346748,42.68425947938683</t>
  </si>
  <si>
    <t>-85.91235,41.515957 
-85.770099,41.515957 
-85.770099,41.629644 
-85.91235,41.629644</t>
  </si>
  <si>
    <t>-73.727776,40.950918 
-71.786994,40.950918 
-71.786994,42.050588 
-73.727776,42.050588</t>
  </si>
  <si>
    <t>United States</t>
  </si>
  <si>
    <t>US</t>
  </si>
  <si>
    <t>North Andover Town Common</t>
  </si>
  <si>
    <t>Goshen, IN</t>
  </si>
  <si>
    <t>Connecticut, USA</t>
  </si>
  <si>
    <t>07d9e4658a085000</t>
  </si>
  <si>
    <t>4fbddb5bf6f19735</t>
  </si>
  <si>
    <t>e86b380cfefcced5</t>
  </si>
  <si>
    <t>Goshen</t>
  </si>
  <si>
    <t>Connecticut</t>
  </si>
  <si>
    <t>poi</t>
  </si>
  <si>
    <t>city</t>
  </si>
  <si>
    <t>admin</t>
  </si>
  <si>
    <t>https://api.twitter.com/1.1/geo/id/07d9e4658a085000.json</t>
  </si>
  <si>
    <t>https://api.twitter.com/1.1/geo/id/4fbddb5bf6f19735.json</t>
  </si>
  <si>
    <t>https://api.twitter.com/1.1/geo/id/e86b380cfefcced5.json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</si>
  <si>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</si>
  <si>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</si>
  <si>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</si>
  <si>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</si>
  <si>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</si>
  <si>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</si>
  <si>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</si>
  <si>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</si>
  <si>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</si>
  <si>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</si>
  <si>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</si>
  <si>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</si>
  <si>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</si>
  <si>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</si>
  <si>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</si>
  <si>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</si>
  <si>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</si>
  <si>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</si>
  <si>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</si>
  <si>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</si>
  <si>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</si>
  <si>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Melanie Luckey</t>
  </si>
  <si>
    <t>JacksonExchangeClub</t>
  </si>
  <si>
    <t>R.J. Long</t>
  </si>
  <si>
    <t>EHMIS Intermediate</t>
  </si>
  <si>
    <t>Exchange Club</t>
  </si>
  <si>
    <t>Ella m Jones</t>
  </si>
  <si>
    <t>K.S. Dr. E Hassan A. Kamel</t>
  </si>
  <si>
    <t>Dan Thesman</t>
  </si>
  <si>
    <t>Chief Zuidema</t>
  </si>
  <si>
    <t>Joe Dudek</t>
  </si>
  <si>
    <t>Dublin City Schools</t>
  </si>
  <si>
    <t>bsolder@msn.com</t>
  </si>
  <si>
    <t>Nasir Assar, Ph.D.</t>
  </si>
  <si>
    <t>James Szatkowski</t>
  </si>
  <si>
    <t>Jill Harmacinski</t>
  </si>
  <si>
    <t>Francisco Urena _xD83C__xDDFA__xD83C__xDDF8_</t>
  </si>
  <si>
    <t>GARY/D1</t>
  </si>
  <si>
    <t>U.S. Rep. Billy Long</t>
  </si>
  <si>
    <t>AnimalMama</t>
  </si>
  <si>
    <t>MA Veterans Services</t>
  </si>
  <si>
    <t>Sarah B.</t>
  </si>
  <si>
    <t>Degan Knight</t>
  </si>
  <si>
    <t>Transitions</t>
  </si>
  <si>
    <t>LPGA Amateur Golf Association</t>
  </si>
  <si>
    <t>YMCA INW</t>
  </si>
  <si>
    <t>Integrus</t>
  </si>
  <si>
    <t>Alliant Insurance</t>
  </si>
  <si>
    <t>Gus Johnson Ford</t>
  </si>
  <si>
    <t>Northern Quest</t>
  </si>
  <si>
    <t>GAEL</t>
  </si>
  <si>
    <t>GHSA</t>
  </si>
  <si>
    <t>Rotary International</t>
  </si>
  <si>
    <t>Positive Athlete GA</t>
  </si>
  <si>
    <t>Ronda Kay Moreland</t>
  </si>
  <si>
    <t>said kebbal</t>
  </si>
  <si>
    <t>Mark Jackson</t>
  </si>
  <si>
    <t>Coldwell Banker</t>
  </si>
  <si>
    <t>Minnesota Princess</t>
  </si>
  <si>
    <t>Kalispel Tribe</t>
  </si>
  <si>
    <t>Itron, Inc.</t>
  </si>
  <si>
    <t>VisitNorfolk</t>
  </si>
  <si>
    <t>Sheraton Norfolk</t>
  </si>
  <si>
    <t>Coast to Coast Sports Life Skills Consultant</t>
  </si>
  <si>
    <t>KRC</t>
  </si>
  <si>
    <t>MILLIE</t>
  </si>
  <si>
    <t>おむすびぐみ(OMUSUBIGUMI)</t>
  </si>
  <si>
    <t>An Le</t>
  </si>
  <si>
    <t>Greg Keeney</t>
  </si>
  <si>
    <t>SHGTUS</t>
  </si>
  <si>
    <t>Laurel Outlook</t>
  </si>
  <si>
    <t>J. Horton</t>
  </si>
  <si>
    <t>John R. Blythe</t>
  </si>
  <si>
    <t>Bridget Condon</t>
  </si>
  <si>
    <t>Needham Patch</t>
  </si>
  <si>
    <t>WCVB-TV Boston</t>
  </si>
  <si>
    <t>Chief Condon</t>
  </si>
  <si>
    <t>Mike</t>
  </si>
  <si>
    <t>Mike Reichek</t>
  </si>
  <si>
    <t>_xD83C__xDDE7__xD83C__xDDEA__xD83C__xDDEB__xD83C__xDDF7_Politique 4.0 #10</t>
  </si>
  <si>
    <t>Soy #SEOhashtag Posiciono tu Evento o Marca</t>
  </si>
  <si>
    <t>Realtor Barbara -Basia- Geiger</t>
  </si>
  <si>
    <t>Isabella</t>
  </si>
  <si>
    <t>ashton kutcher</t>
  </si>
  <si>
    <t>Dr Robin B Choquette</t>
  </si>
  <si>
    <t>Dawn Portner</t>
  </si>
  <si>
    <t>Mike Hewitt</t>
  </si>
  <si>
    <t>RLA Exchange Club</t>
  </si>
  <si>
    <t>EX of North Will Co</t>
  </si>
  <si>
    <t>NorwalkExchangeClub</t>
  </si>
  <si>
    <t>CT District Exchange</t>
  </si>
  <si>
    <t>#Quote #Time #Drinkmynumbers</t>
  </si>
  <si>
    <t>Hanover Exchange</t>
  </si>
  <si>
    <t>The Goshen News</t>
  </si>
  <si>
    <t>Elkhart County 4-H Fair</t>
  </si>
  <si>
    <t>Fussell Hughes</t>
  </si>
  <si>
    <t>Steve Miletto</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</si>
  <si>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</si>
  <si>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</si>
  <si>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</si>
  <si>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</si>
  <si>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</si>
  <si>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</si>
  <si>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</si>
  <si>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</si>
  <si>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</si>
  <si>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</si>
  <si>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</si>
  <si>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</si>
  <si>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</si>
  <si>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</si>
  <si>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</si>
  <si>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</si>
  <si>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</si>
  <si>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</si>
  <si>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</si>
  <si>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Rep. Dan Crenshaw</t>
  </si>
  <si>
    <t>U.S. Naval Institute</t>
  </si>
  <si>
    <t>U.S. Naval History</t>
  </si>
  <si>
    <t>VFW National HQ</t>
  </si>
  <si>
    <t>Arlington National Cemetery</t>
  </si>
  <si>
    <t>U.S. Capitol Historical Society</t>
  </si>
  <si>
    <t>Mount Vernon</t>
  </si>
  <si>
    <t>jane campbell</t>
  </si>
  <si>
    <t>The American Legion</t>
  </si>
  <si>
    <t>Independence Seaport Museum</t>
  </si>
  <si>
    <t>Tomb of the Unknown Soldier Foundation</t>
  </si>
  <si>
    <t>Vanessa Broussard</t>
  </si>
  <si>
    <t>Goshen Schools</t>
  </si>
  <si>
    <t>Wes Allen</t>
  </si>
  <si>
    <t>Likely</t>
  </si>
  <si>
    <t>HOMH</t>
  </si>
  <si>
    <t>Exchange Club Rome</t>
  </si>
  <si>
    <t>City of Norfolk, VA</t>
  </si>
  <si>
    <t>Veterans Matter</t>
  </si>
  <si>
    <t>Muskogee Exchange</t>
  </si>
  <si>
    <t>Sunrise ExchangeClub</t>
  </si>
  <si>
    <t>Exchange Club of Tulsa, OK</t>
  </si>
  <si>
    <t>Mississippi Exchange</t>
  </si>
  <si>
    <t>Exchange Albany</t>
  </si>
  <si>
    <t xml:space="preserve">Exchange Club </t>
  </si>
  <si>
    <t>ExchangeClubLH</t>
  </si>
  <si>
    <t>Tracey Edwards</t>
  </si>
  <si>
    <t>Nancy Wakeley</t>
  </si>
  <si>
    <t>Norwalk, CT Police</t>
  </si>
  <si>
    <t>Aaron Hammer</t>
  </si>
  <si>
    <t>Washington Corrections</t>
  </si>
  <si>
    <t>I'm small town, MTSU grad, ADPi alum, JEA career woman, lover of God &amp; my family. Views are my own. RTs are not endorsements.</t>
  </si>
  <si>
    <t>Assistant Principal at Emory H. Markle Intermediate School</t>
  </si>
  <si>
    <t>EHMIS recognizes the unique needs of middle level students, provides a safe, student-centered environment, &amp; strives to develop life-long learners.</t>
  </si>
  <si>
    <t>Exchange is a volunteer, national service organization for men and women who want to serve their community, and enjoy new friendships.</t>
  </si>
  <si>
    <t>Retired after 30yr employment with Home Telrphonr Co</t>
  </si>
  <si>
    <t>Composer ,Poet , IT Technologist,Nano Bio Scientist, Physician (M.D.) Ph D.,Distant Healer _xD83C__xDDF8__xD83C__xDDE6_ ❤️ _xD83C__xDDF9__xD83C__xDDF7__xD83C__xDFB6_https://t.co/HnTsLzbxDf https://t.co/UTEG1JMB3N
https://t.co/Cqqc8n99sh</t>
  </si>
  <si>
    <t>Anchor/Reporter, Fox News Radio 1490 KTEL &amp; FM 99.7, Newstalk 1290 KUMA &amp; FM 96.5</t>
  </si>
  <si>
    <t>Proud to serve as the Chief of Police for the Town of Garner, NC, as Garner PAAL Executive Director, and as a Garner Civitan.</t>
  </si>
  <si>
    <t>Regional VP National Exchange Club</t>
  </si>
  <si>
    <t>DCS is comprised of five schools that constantly strive to make education relevant for our students.</t>
  </si>
  <si>
    <t>Seasoned and effective business consultant, data Scientist, college professor, economist, and a financial advisor.</t>
  </si>
  <si>
    <t>Professional Engineer, retired USN Engineer</t>
  </si>
  <si>
    <t>Eagle-Tribune reporter, crime, courts, Lawrence MA. Simmons U alum. My stories, views, interests, teams and likes. jharmacinski@eagletribune.com</t>
  </si>
  <si>
    <t>Marine Corps Combat Vet - Ardent advocate for Veterans &amp; their families - surfski ocean paddler - Massachusetts Secretary of Veterans' Services.</t>
  </si>
  <si>
    <t>owner/lead dispatcher for the Greater Boston Radio Group , grew up in Lawrence Ma during the arson years,  THESE ARE MY OPINIONS, NOT THE GROUP AS A WHOLE</t>
  </si>
  <si>
    <t>Collecting and retweeting tweets by all members of the US House of Representatives. Archived at: http://bit.ly/all435reps</t>
  </si>
  <si>
    <t>Representing Missouri’s 7th District in the United States Congress - Member of the House Energy and Commerce Committee</t>
  </si>
  <si>
    <t>Middling...midwestern, middle aged, middle class, middle brow. Like animals more than people. Have a bad case of the red state blues.</t>
  </si>
  <si>
    <t>Official Twitter of the Massachusetts Department of Veterans' Services. Retweets and mentions do not signify endorsement. ~ Secretary Francisco @Urena</t>
  </si>
  <si>
    <t>Novelist, Seeker of Justice, Author Fact Based Crime Novel "Mormon Bar Rules or Political Mayhem" Rights For Children Who witness Violence Degan (Pen) Name</t>
  </si>
  <si>
    <t>Working to end poverty &amp; homelessness for women &amp; children in Spokane through: Women's Hearth, Miryam's House, New Leaf Bakery, TLC, EduCare, Home Yard Cottages</t>
  </si>
  <si>
    <t>Formerly known as the EWGA, we are the largest women's amateur golf association in the world.  Find a chapter near you at https://t.co/JEycAevMdu</t>
  </si>
  <si>
    <t>For Youth Development, Healthy Living, Social Responsibility</t>
  </si>
  <si>
    <t>Alliant is the nation’s largest specialty insurance brokerage firm, providing risk management, insurance, and consulting services.</t>
  </si>
  <si>
    <t>Gus Johnson Ford is “The Ford Expert”!</t>
  </si>
  <si>
    <t>Inland Northwest’s only Forbes 4-star and AAA Four Diamond Resort &amp; Casino. Home to gaming, dining, entertainment, La Rive Spa &amp; Masselow's Steakhouse.</t>
  </si>
  <si>
    <t>Georgia Association of Educational Leaders. #Umbrella4RAffiliates. Retweets and Likes are for free dialogue and exchange of ideas, not endorsements.</t>
  </si>
  <si>
    <t>Official Twitter source of the Georgia High School Association (GHSA).  News, media and championship updates.</t>
  </si>
  <si>
    <t>Rotary unites more than a million great minds around a shared purpose. And together, there's no limit to the good we can do. #peopleofaction</t>
  </si>
  <si>
    <t>Home of the Georgia Positive High School Athlete Awards</t>
  </si>
  <si>
    <t>Producer of @MarkDavis Show @660KSKY Faith, family, #stand4life #VolleyballMom #emoreland #ULMBeach #sandyhawks &amp; #MollyKay Love &amp; Prayers from #TX! #KCcooking</t>
  </si>
  <si>
    <t>6th/7th grade History Teacher, Assistant Wrestling Coach, Floor Hockey Coach, scholarship chairman for the norwalk exchange club, father of 3.</t>
  </si>
  <si>
    <t>Coldwell Banker Tomlinson Associated Brokers is the excellent choice for all of your real estate needs in Tri-Cities Washington and surrounding areas.</t>
  </si>
  <si>
    <t>minnesota born and raised. trucks, cowboys &amp; country music ❤</t>
  </si>
  <si>
    <t>We're committed to promoting a bright future that respects traditions, education, nurturing environments for our children &amp; successful enterprises.</t>
  </si>
  <si>
    <t>Itron is innovating the way #utilities &amp; #smartcities manage #energy &amp; #water w/ our proven portfolio of smart networks, software, services and devices. #IIoT</t>
  </si>
  <si>
    <t>VisitNorfolk is the official resource for travel information, upcoming events, festivals, &amp; attractions in Norfolk, VA.
#VisitNorfolkVA</t>
  </si>
  <si>
    <t>Our recently renovated 468 guest rooms and nine suites offer fresh and classic appeal plus great comfort.</t>
  </si>
  <si>
    <t>Former professional basketball player. Former UVA and APP STATE alum. Coast to Coast Life Skills Consultant a 501(c)3 nonprofit organization.</t>
  </si>
  <si>
    <t>_xD83D__xDC69__xD83C__xDFFB_‍_xD83C__xDF93_日本語も英語もまともに話せないのに、国際交流に力を入れる女子大生。純ジャパなのによく中国人に間違えられます。_xD83D__xDCCD_国際遠距離(_xD83C__xDDEF__xD83C__xDDF5_⇆_xD83C__xDDFA__xD83C__xDDF8_)を経て、今は日本で幸せに暮らしてます。｜おむすびぐみ( @omusubigumi )のリーダー</t>
  </si>
  <si>
    <t>“OMUSUBIGUMI” is a group of student volunteers made up of studying in universities in Fukuoka. 福岡の大学に通う学生によるボランティアグループ ”おむすびぐみ” です。留学生と日本人学生で活動しています。</t>
  </si>
  <si>
    <t>Husband | Sports Dad | Leader-Mentor | Award Winning Author | National Security Expert | Freelance Wordsmith | 7x MCM Finisher | 2x JFK 50 Miler Finisher</t>
  </si>
  <si>
    <t>The Society of the Honor Guard is a non-profit organization committed to protecting and enhancing the welfare of the Tomb of the Unknown Soldier and its guards.</t>
  </si>
  <si>
    <t>We are Laurel Montana's main news source. We also cover Park City and Joliet.</t>
  </si>
  <si>
    <t>Producer / Director of many movies. #producer #director #podcast
16 BIts Movie on Indiegogo.
https://t.co/Ikz4k2WofQ</t>
  </si>
  <si>
    <t>Indie film producer &amp; consultant; films include: 'My Amityville Horror', 'Machine Gun Baby', 'The New Hands' and 'Booze Broads and Blackjack'</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</si>
  <si>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</si>
  <si>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</si>
  <si>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</si>
  <si>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</si>
  <si>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_xD83D__xDD0E_#sismo #DirectAN #LCI #GiletsJaunes #YellowVests #GiletJaunes #GiletJaune   seuil de pauvreté? #OnArrive @eliodirupo 1000€ pour vivre? tu nous a oublié!!</t>
  </si>
  <si>
    <t>Creo su #hashtag y lo posiciono para Vender Más  #SEOHashtag on #YouTube #Marketing #Hashtag #NODEXL  #CanariasDigital</t>
  </si>
  <si>
    <t>Realtor -Keller Williams Experience | Dream Home Finder | Certified Staging Consultant | Cancer survivor| Animal Welfare Advocate| RENE | Real Estate Paralegal</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</si>
  <si>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</si>
  <si>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</si>
  <si>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</si>
  <si>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</si>
  <si>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Jimmie Johnson NASCAR fan, Arsenal Football Club supporter and University of Oklahoma alum</t>
  </si>
  <si>
    <t>Exchange is made up of nearly 800 clubs with more than 25,000 members across the United States and Puerto Rico.</t>
  </si>
  <si>
    <t>use as many signals as users  0499154500 profile Includes Founders Employees Investors Recommendations Global 100%</t>
  </si>
  <si>
    <t>The Goshen News covers #Goshen, #Millersburg, #Middlebury, #Nappanee, #Wakarusa, #Bristol, #Shipshewana, #Topeka, #Syracuse, #Milford and #Ligonier.</t>
  </si>
  <si>
    <t>July 20-28, 2018 - July 19-27, 2019 - July 24- August 1, 2020</t>
  </si>
  <si>
    <t>Instructional &amp; Leadership Coaching, podcaster-Teaching Learning Leading K-12, speaker, &amp; content creator https://t.co/OLFj0Y5RoU (YouTube)</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</si>
  <si>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</si>
  <si>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</si>
  <si>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</si>
  <si>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</si>
  <si>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</si>
  <si>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</si>
  <si>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</si>
  <si>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</si>
  <si>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</si>
  <si>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</si>
  <si>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</si>
  <si>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</si>
  <si>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</si>
  <si>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</si>
  <si>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</si>
  <si>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</si>
  <si>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</si>
  <si>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Proudly representing Texas's Second Congressional District</t>
  </si>
  <si>
    <t>Provide an independent forum for those who dare to read, think, speak, and write to advance the professional, literary, and scientific understanding of seapower</t>
  </si>
  <si>
    <t>Official account of the Naval History and Heritage Command.  
(Following, RTs and links ≠ endorsement)</t>
  </si>
  <si>
    <t>The nation's leading military and veteran advocate!</t>
  </si>
  <si>
    <t>Arlington is the final resting place for thousands of America's service members, veterans and their families. Toll-Free 877-907-8585. Follows/RTs ≠ endorsement.</t>
  </si>
  <si>
    <t>The United States Capitol Historical Society is a nonprofit organization founded in 1962 to educate the public about the U.S. Capitol and Congress.</t>
  </si>
  <si>
    <t>Official Twitter feed for George Washington's Mount Vernon, home of our first president. Use #gwmountvernon to be featured on our account! | IG: mount_vernon</t>
  </si>
  <si>
    <t>Jane L. Campbell (official)</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</si>
  <si>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</si>
  <si>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</si>
  <si>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</si>
  <si>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t>
  </si>
  <si>
    <t>A diverse learning community, Goshen Community School Corporation realizes the need for high academic performance enhanced with a strong support system.</t>
  </si>
  <si>
    <t>Ephesians 2:8-10; Husband, Father, Son, Brother, Repub State Rep-HD 89 #Pike #Dale Counties; #Bama Grad #TROY Grad</t>
  </si>
  <si>
    <t>What makes you special? Don't think too hard, just have fun with it. Describe yourself</t>
  </si>
  <si>
    <t>PROVIDING Mobility and Independence to post-9-11-01 wounded/ill or injured through wheelchair accessible minivans since 2010.</t>
  </si>
  <si>
    <t>Official Twitter for City of Norfolk Government _xD83E__xDDDC_‍♀️ #NorfolkVA #MermaidCity - Norfolk Cares Center (757)664-6510 - Follow us on https://t.co/cBGlym7PIJ</t>
  </si>
  <si>
    <t>Helping to make Muskogee, Oklahoma a better place to live, work, and raise a family.</t>
  </si>
  <si>
    <t>We are the Erie-Niagara Sunrise Exchange Club &amp; we meet Wed's at 7:30am.  Our Programs of Service: Americanism, Youth, Community Svc, Child Abuse Prevention</t>
  </si>
  <si>
    <t>Members of the Exchange Club serve communities by promoting service, youth, Americanism and Child Abuse Prevention. Mississippi has led the way for 100 years.</t>
  </si>
  <si>
    <t>Chartered 09-25-1936
Albany GA</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</si>
  <si>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</si>
  <si>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</si>
  <si>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Norwalk, CT Department of Police Service Page NOT monitored 24 x 7 Call 203-854-3000 for assistance</t>
  </si>
  <si>
    <t>Father of Carter and Olivia. Owner of Hammer &amp; Associates. Active MDRT, NAIFA and Exchange Club member</t>
  </si>
  <si>
    <t>Official Washington State Department of Corrections twitter account. Follow @WADOCVisits for visitation cancellation and family event information.</t>
  </si>
  <si>
    <t>Tennessee</t>
  </si>
  <si>
    <t>Hanover, PA</t>
  </si>
  <si>
    <t>Nationwide</t>
  </si>
  <si>
    <t>Moncks Corner, SC</t>
  </si>
  <si>
    <t>Where Needed most</t>
  </si>
  <si>
    <t>Walla Walla, WA &amp; Pendleton, OR</t>
  </si>
  <si>
    <t>Garner, NC</t>
  </si>
  <si>
    <t>Norwalk, CT</t>
  </si>
  <si>
    <t>Dublin, Georgia</t>
  </si>
  <si>
    <t>Jamestown, NC</t>
  </si>
  <si>
    <t>Boise, Idaho USA</t>
  </si>
  <si>
    <t>North of Boston, Southern NH</t>
  </si>
  <si>
    <t>Massachusetts, USA</t>
  </si>
  <si>
    <t>Haverhill, MA</t>
  </si>
  <si>
    <t>Missouri</t>
  </si>
  <si>
    <t>Boston, Massachusetts</t>
  </si>
  <si>
    <t>Massachusetts</t>
  </si>
  <si>
    <t>Park City, UT</t>
  </si>
  <si>
    <t>Spokane, WA</t>
  </si>
  <si>
    <t>Daytona Beach, FL</t>
  </si>
  <si>
    <t>Inland Northwest</t>
  </si>
  <si>
    <t>Spokane &amp; Seattle, Washington</t>
  </si>
  <si>
    <t>Newport Beach, California</t>
  </si>
  <si>
    <t>Spokane Valley, WA</t>
  </si>
  <si>
    <t>Athens, GA</t>
  </si>
  <si>
    <t>Georgia</t>
  </si>
  <si>
    <t>Evanston, IL USA</t>
  </si>
  <si>
    <t>Big D</t>
  </si>
  <si>
    <t>Kennewick, Washington</t>
  </si>
  <si>
    <t>small town minnesota</t>
  </si>
  <si>
    <t>Usk, WA</t>
  </si>
  <si>
    <t>Worldwide</t>
  </si>
  <si>
    <t>Norfolk, Virginia, USA</t>
  </si>
  <si>
    <t>Norfolk, Virginia</t>
  </si>
  <si>
    <t>Chesapeake, VA, Salisbury, NC</t>
  </si>
  <si>
    <t>FiSSC</t>
  </si>
  <si>
    <t>Hanoi, Vietnam</t>
  </si>
  <si>
    <t>Alexandria, VA</t>
  </si>
  <si>
    <t>Laurel</t>
  </si>
  <si>
    <t>Los Angeles, California</t>
  </si>
  <si>
    <t>Los Angeles, CA</t>
  </si>
  <si>
    <t>Needham, MA</t>
  </si>
  <si>
    <t>Boston, MA</t>
  </si>
  <si>
    <t>boston area</t>
  </si>
  <si>
    <t>USA</t>
  </si>
  <si>
    <t>10 millions de personnes précaires …. qui se réveillent….</t>
  </si>
  <si>
    <t>España</t>
  </si>
  <si>
    <t>Naperville, IL</t>
  </si>
  <si>
    <t>Illinois</t>
  </si>
  <si>
    <t>Oklahoma, USA</t>
  </si>
  <si>
    <t>cyprus</t>
  </si>
  <si>
    <t>Goshen, Ind</t>
  </si>
  <si>
    <t>Located in Goshen, Indiana</t>
  </si>
  <si>
    <t>Eastman, Georgia</t>
  </si>
  <si>
    <t>Dublin-Gray-Gordon-Houston Co</t>
  </si>
  <si>
    <t>Dublin, GA</t>
  </si>
  <si>
    <t>Anywhere, USA</t>
  </si>
  <si>
    <t>Macon, GA</t>
  </si>
  <si>
    <t>Atlanta, GA</t>
  </si>
  <si>
    <t>Fayetteville, NC</t>
  </si>
  <si>
    <t>131 Dick Street Fayetteville NC</t>
  </si>
  <si>
    <t>Houston, TX</t>
  </si>
  <si>
    <t>Annapolis, MD</t>
  </si>
  <si>
    <t>Navy Yard, Washington, DC</t>
  </si>
  <si>
    <t>HQ, Kansas City, MO</t>
  </si>
  <si>
    <t>Arlington, Virginia</t>
  </si>
  <si>
    <t>Washington, DC</t>
  </si>
  <si>
    <t>Mount Vernon, Virginia</t>
  </si>
  <si>
    <t>Indianapolis, IN</t>
  </si>
  <si>
    <t>Philadelphia, PA</t>
  </si>
  <si>
    <t>Beaumont, Port Arthur, Orange</t>
  </si>
  <si>
    <t>Goshen, Indiana</t>
  </si>
  <si>
    <t>Troy, AL</t>
  </si>
  <si>
    <t>Easton, CT</t>
  </si>
  <si>
    <t>Rome, GA</t>
  </si>
  <si>
    <t>Muskogee, Oklahoma</t>
  </si>
  <si>
    <t>Olympic on Military/Sheridan</t>
  </si>
  <si>
    <t>Tulsa, OK</t>
  </si>
  <si>
    <t>Mississippi</t>
  </si>
  <si>
    <t>Albany GA</t>
  </si>
  <si>
    <t>Grayslake, Illinois</t>
  </si>
  <si>
    <t>Lake Highlands in Dallas, TX</t>
  </si>
  <si>
    <t xml:space="preserve">Holy Toledo! </t>
  </si>
  <si>
    <t>St. Cloud, MN</t>
  </si>
  <si>
    <t>Olympia, WA</t>
  </si>
  <si>
    <t>https://t.co/o9hBFRdNcq</t>
  </si>
  <si>
    <t>https://t.co/jOquNjgWzI</t>
  </si>
  <si>
    <t>http://t.co/RDs25DyDjv</t>
  </si>
  <si>
    <t>http://t.co/m2q9w4HWkQ</t>
  </si>
  <si>
    <t>https://qbem.blogspot.com/</t>
  </si>
  <si>
    <t>https://t.co/mSwW9erqrF</t>
  </si>
  <si>
    <t>http://t.co/LGpyHCiHrp</t>
  </si>
  <si>
    <t>https://t.co/4x0yDB2Rue</t>
  </si>
  <si>
    <t>http://www.dublincityschools.us</t>
  </si>
  <si>
    <t>https://t.co/yL3yG495Np</t>
  </si>
  <si>
    <t>https://t.co/Guf3bpXFrd</t>
  </si>
  <si>
    <t>https://t.co/ZJodGqnFYK</t>
  </si>
  <si>
    <t>https://t.co/bOfd76wv4P</t>
  </si>
  <si>
    <t>https://t.co/SxGmOrjwhr</t>
  </si>
  <si>
    <t>https://t.co/WGUDXsB7lf</t>
  </si>
  <si>
    <t>https://t.co/uG5DCdtUfQ</t>
  </si>
  <si>
    <t>https://t.co/oi8rcy51bE</t>
  </si>
  <si>
    <t>https://t.co/Ez006VSJRQ</t>
  </si>
  <si>
    <t>https://t.co/7d6p2CnZEt</t>
  </si>
  <si>
    <t>https://t.co/J2uQrwiQnR</t>
  </si>
  <si>
    <t>https://t.co/0et2A97dFk</t>
  </si>
  <si>
    <t>https://t.co/CdHE8GViEv</t>
  </si>
  <si>
    <t>http://t.co/8Xk6oZh7dG</t>
  </si>
  <si>
    <t>http://www.alliant.com</t>
  </si>
  <si>
    <t>http://t.co/rbaobJivB8</t>
  </si>
  <si>
    <t>http://www.NorthernQuest.com/</t>
  </si>
  <si>
    <t>https://t.co/TWBY53V8wk</t>
  </si>
  <si>
    <t>http://t.co/aDQngL7ryA</t>
  </si>
  <si>
    <t>https://t.co/RItLkdE8F0</t>
  </si>
  <si>
    <t>http://positiveathlete.org</t>
  </si>
  <si>
    <t>http://t.co/x0Dl8Gudk3</t>
  </si>
  <si>
    <t>https://t.co/IC5TeoKM3s</t>
  </si>
  <si>
    <t>https://t.co/cfXaZ0Vu6L</t>
  </si>
  <si>
    <t>http://t.co/jsF4mxPfCD</t>
  </si>
  <si>
    <t>https://t.co/ghYnkvlYh0</t>
  </si>
  <si>
    <t>https://t.co/zQPtaIJh11</t>
  </si>
  <si>
    <t>https://t.co/4eg4rEmsdd</t>
  </si>
  <si>
    <t>https://t.co/n7tg2S7osG</t>
  </si>
  <si>
    <t>https://t.co/Q181upyzdQ</t>
  </si>
  <si>
    <t>https://t.co/pdGVkxZPDt</t>
  </si>
  <si>
    <t>https://t.co/xvhx2Zqc8G</t>
  </si>
  <si>
    <t>https://t.co/g6fHPvr2sy</t>
  </si>
  <si>
    <t>https://t.co/R6tl5OQ6wC</t>
  </si>
  <si>
    <t>http://www.wcvb.com</t>
  </si>
  <si>
    <t>http://t.co/U5rR1T4D4Z</t>
  </si>
  <si>
    <t>http://t.co/t7Lkk9JOoU</t>
  </si>
  <si>
    <t>http://vivianfrancos.com</t>
  </si>
  <si>
    <t>https://t.co/ECiQQmauzS</t>
  </si>
  <si>
    <t>https://t.co/bsbGyDDVBH</t>
  </si>
  <si>
    <t>https://t.co/hm7bCJLvAU</t>
  </si>
  <si>
    <t>https://t.co/I8ETXlt2g5</t>
  </si>
  <si>
    <t>http://www.exchangeclub.com</t>
  </si>
  <si>
    <t>http://t.co/ZLarHctHL2</t>
  </si>
  <si>
    <t>https://t.co/9iRnE8mzr9</t>
  </si>
  <si>
    <t>https://t.co/XkgVOHXdGd</t>
  </si>
  <si>
    <t>https://t.co/TYHBDZq2la</t>
  </si>
  <si>
    <t>https://t.co/DbXRpfI4dQ</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</si>
  <si>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</si>
  <si>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</si>
  <si>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</si>
  <si>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</si>
  <si>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</si>
  <si>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</si>
  <si>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</si>
  <si>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</si>
  <si>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</si>
  <si>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</si>
  <si>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</si>
  <si>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</si>
  <si>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https://t.co/pvr2a52IbJ</t>
  </si>
  <si>
    <t>http://t.co/s06KVMKzPd</t>
  </si>
  <si>
    <t>https://t.co/wvmoilQMwA</t>
  </si>
  <si>
    <t>http://www.vfw.org</t>
  </si>
  <si>
    <t>http://www.uschs.org/</t>
  </si>
  <si>
    <t>https://t.co/ABJJFNZ9tN</t>
  </si>
  <si>
    <t>https://t.co/zjLSVMG4Uc</t>
  </si>
  <si>
    <t>https://t.co/rQ3px7ULHt</t>
  </si>
  <si>
    <t>https://t.co/AWh3gPWc9Z</t>
  </si>
  <si>
    <t>http://t.co/8oFoNb3mx6</t>
  </si>
  <si>
    <t>https://t.co/SMSEZHYEuf</t>
  </si>
  <si>
    <t>https://t.co/RUx2swlohs</t>
  </si>
  <si>
    <t>http://t.co/E5VrG1KVTw</t>
  </si>
  <si>
    <t>https://t.co/bOQ6PO9SJE</t>
  </si>
  <si>
    <t>https://t.co/qXZmBkHUuW</t>
  </si>
  <si>
    <t>http://t.co/DB1Z7S6oj4</t>
  </si>
  <si>
    <t>http://t.co/DJ8jYEp6cp</t>
  </si>
  <si>
    <t>http://t.co/OmHDiTkO6c</t>
  </si>
  <si>
    <t>http://t.co/XVjURlS9</t>
  </si>
  <si>
    <t>https://t.co/0WdNrs4tP5</t>
  </si>
  <si>
    <t>https://t.co/0VqIuM9CCS</t>
  </si>
  <si>
    <t>http://www.doc.wa.gov</t>
  </si>
  <si>
    <t>Pacific Time (US &amp; Canada)</t>
  </si>
  <si>
    <t>Eastern Time (US &amp; Canada)</t>
  </si>
  <si>
    <t>Central Time (US &amp; Canada)</t>
  </si>
  <si>
    <t>https://pbs.twimg.com/profile_banners/70116679/1372985447</t>
  </si>
  <si>
    <t>https://pbs.twimg.com/profile_banners/740657505206960129/1465421954</t>
  </si>
  <si>
    <t>https://pbs.twimg.com/profile_banners/2998021227/1481985280</t>
  </si>
  <si>
    <t>https://pbs.twimg.com/profile_banners/260741701/1493596143</t>
  </si>
  <si>
    <t>https://pbs.twimg.com/profile_banners/22968469/1546533846</t>
  </si>
  <si>
    <t>https://pbs.twimg.com/profile_banners/1029941201049411584/1552942851</t>
  </si>
  <si>
    <t>https://pbs.twimg.com/profile_banners/20344331/1512528547</t>
  </si>
  <si>
    <t>https://pbs.twimg.com/profile_banners/337987655/1383156629</t>
  </si>
  <si>
    <t>https://pbs.twimg.com/profile_banners/295672198/1496519169</t>
  </si>
  <si>
    <t>https://pbs.twimg.com/profile_banners/481481181/1424890667</t>
  </si>
  <si>
    <t>https://pbs.twimg.com/profile_banners/47893228/1536497307</t>
  </si>
  <si>
    <t>https://pbs.twimg.com/profile_banners/246962253/1431713254</t>
  </si>
  <si>
    <t>https://pbs.twimg.com/profile_banners/464192411/1428538795</t>
  </si>
  <si>
    <t>https://pbs.twimg.com/profile_banners/1125231817991380993/1561293982</t>
  </si>
  <si>
    <t>https://pbs.twimg.com/profile_banners/1124447266205503488/1556988108</t>
  </si>
  <si>
    <t>https://pbs.twimg.com/profile_banners/1444015610/1369083530</t>
  </si>
  <si>
    <t>https://pbs.twimg.com/profile_banners/1100103296075907073/1554339254</t>
  </si>
  <si>
    <t>https://pbs.twimg.com/profile_banners/60876045/1433882934</t>
  </si>
  <si>
    <t>https://pbs.twimg.com/profile_banners/219875221/1527374018</t>
  </si>
  <si>
    <t>https://pbs.twimg.com/profile_banners/2896919240/1563832736</t>
  </si>
  <si>
    <t>https://pbs.twimg.com/profile_banners/412411434/1555608792</t>
  </si>
  <si>
    <t>https://pbs.twimg.com/profile_banners/16339623/1529935250</t>
  </si>
  <si>
    <t>https://pbs.twimg.com/profile_banners/40044455/1514939461</t>
  </si>
  <si>
    <t>https://pbs.twimg.com/profile_banners/213843018/1455129316</t>
  </si>
  <si>
    <t>https://pbs.twimg.com/profile_banners/140966511/1456508646</t>
  </si>
  <si>
    <t>https://pbs.twimg.com/profile_banners/88690444/1554308552</t>
  </si>
  <si>
    <t>https://pbs.twimg.com/profile_banners/816724000168706048/1563572540</t>
  </si>
  <si>
    <t>https://pbs.twimg.com/profile_banners/204390083/1391974684</t>
  </si>
  <si>
    <t>https://pbs.twimg.com/profile_banners/4432431/1434399527</t>
  </si>
  <si>
    <t>https://pbs.twimg.com/profile_banners/2259326252/1469794658</t>
  </si>
  <si>
    <t>https://pbs.twimg.com/profile_banners/482419349/1443153932</t>
  </si>
  <si>
    <t>https://pbs.twimg.com/profile_banners/2434257232/1396228643</t>
  </si>
  <si>
    <t>https://pbs.twimg.com/profile_banners/2264663552/1555357011</t>
  </si>
  <si>
    <t>https://pbs.twimg.com/profile_banners/1581642709/1377879055</t>
  </si>
  <si>
    <t>https://pbs.twimg.com/profile_banners/198635418/1559237543</t>
  </si>
  <si>
    <t>https://pbs.twimg.com/profile_banners/56434431/1522786682</t>
  </si>
  <si>
    <t>https://pbs.twimg.com/profile_banners/294782603/1398434016</t>
  </si>
  <si>
    <t>https://pbs.twimg.com/profile_banners/2416804997/1536965467</t>
  </si>
  <si>
    <t>https://pbs.twimg.com/profile_banners/1516483098/1556355344</t>
  </si>
  <si>
    <t>https://pbs.twimg.com/profile_banners/904177187858743296/1504466357</t>
  </si>
  <si>
    <t>https://pbs.twimg.com/profile_banners/846680900540649472/1490702318</t>
  </si>
  <si>
    <t>https://pbs.twimg.com/profile_banners/740009292418416641/1514375428</t>
  </si>
  <si>
    <t>https://pbs.twimg.com/profile_banners/601993925/1519272373</t>
  </si>
  <si>
    <t>https://pbs.twimg.com/profile_banners/1029749302476718080/1534357963</t>
  </si>
  <si>
    <t>https://pbs.twimg.com/profile_banners/15651914/1547586186</t>
  </si>
  <si>
    <t>https://pbs.twimg.com/profile_banners/217614052/1520813231</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</si>
  <si>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</si>
  <si>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</si>
  <si>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</si>
  <si>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</si>
  <si>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https://pbs.twimg.com/profile_banners/1024647535661600768/1565179766</t>
  </si>
  <si>
    <t>https://pbs.twimg.com/profile_banners/76935934/1561177238</t>
  </si>
  <si>
    <t>https://pbs.twimg.com/profile_banners/910894201507864577/1518284855</t>
  </si>
  <si>
    <t>https://pbs.twimg.com/profile_banners/1138233360634056705/1560706165</t>
  </si>
  <si>
    <t>https://pbs.twimg.com/profile_banners/19058681/1348011720</t>
  </si>
  <si>
    <t>https://pbs.twimg.com/profile_banners/1084162375/1540991090</t>
  </si>
  <si>
    <t>https://pbs.twimg.com/profile_banners/65088392/1518406500</t>
  </si>
  <si>
    <t>https://pbs.twimg.com/profile_banners/902989023999926274/1563426766</t>
  </si>
  <si>
    <t>https://pbs.twimg.com/profile_banners/2864267063/1431445122</t>
  </si>
  <si>
    <t>https://pbs.twimg.com/profile_banners/1126119716945371136/1558089144</t>
  </si>
  <si>
    <t>https://pbs.twimg.com/profile_banners/3535002736/1561128417</t>
  </si>
  <si>
    <t>https://pbs.twimg.com/profile_banners/52727059/1371648251</t>
  </si>
  <si>
    <t>https://pbs.twimg.com/profile_banners/19307006/1424276628</t>
  </si>
  <si>
    <t>https://pbs.twimg.com/profile_banners/1446522955/1478660082</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</si>
  <si>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</si>
  <si>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</si>
  <si>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</si>
  <si>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</si>
  <si>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</si>
  <si>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</si>
  <si>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</si>
  <si>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</si>
  <si>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</si>
  <si>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</si>
  <si>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</si>
  <si>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</si>
  <si>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</si>
  <si>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</si>
  <si>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</si>
  <si>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https://pbs.twimg.com/profile_banners/1080894931311431682/1546546210</t>
  </si>
  <si>
    <t>https://pbs.twimg.com/profile_banners/17871088/1483443823</t>
  </si>
  <si>
    <t>https://pbs.twimg.com/profile_banners/37940492/1528829025</t>
  </si>
  <si>
    <t>https://pbs.twimg.com/profile_banners/22650398/1541518238</t>
  </si>
  <si>
    <t>https://pbs.twimg.com/profile_banners/102455692/1553882780</t>
  </si>
  <si>
    <t>https://pbs.twimg.com/profile_banners/1537283550/1537994525</t>
  </si>
  <si>
    <t>https://pbs.twimg.com/profile_banners/45669384/1532102681</t>
  </si>
  <si>
    <t>https://pbs.twimg.com/profile_banners/454427938/1464899013</t>
  </si>
  <si>
    <t>https://pbs.twimg.com/profile_banners/27048645/1546911008</t>
  </si>
  <si>
    <t>https://pbs.twimg.com/profile_banners/19716888/1549550087</t>
  </si>
  <si>
    <t>https://pbs.twimg.com/profile_banners/1066035661986254848/1557578649</t>
  </si>
  <si>
    <t>https://pbs.twimg.com/profile_banners/26450830/1541958102</t>
  </si>
  <si>
    <t>https://pbs.twimg.com/profile_banners/241232167/1506630220</t>
  </si>
  <si>
    <t>https://pbs.twimg.com/profile_banners/40869858/1561721592</t>
  </si>
  <si>
    <t>https://pbs.twimg.com/profile_banners/1137010912924250112/1559921382</t>
  </si>
  <si>
    <t>https://pbs.twimg.com/profile_banners/467016813/1528630859</t>
  </si>
  <si>
    <t>https://pbs.twimg.com/profile_banners/3947228907/1444747900</t>
  </si>
  <si>
    <t>https://pbs.twimg.com/profile_banners/326425512/1564589449</t>
  </si>
  <si>
    <t>https://pbs.twimg.com/profile_banners/709448098/1386537035</t>
  </si>
  <si>
    <t>https://pbs.twimg.com/profile_banners/1550517925/1372337165</t>
  </si>
  <si>
    <t>https://pbs.twimg.com/profile_banners/1038032257/1427743152</t>
  </si>
  <si>
    <t>https://pbs.twimg.com/profile_banners/2560348958/1499366310</t>
  </si>
  <si>
    <t>https://pbs.twimg.com/profile_banners/348868613/1382795305</t>
  </si>
  <si>
    <t>https://pbs.twimg.com/profile_banners/824362993/1500861903</t>
  </si>
  <si>
    <t>https://pbs.twimg.com/profile_banners/63228925/1556981087</t>
  </si>
  <si>
    <t>https://pbs.twimg.com/profile_banners/533348890/1460929795</t>
  </si>
  <si>
    <t>ja</t>
  </si>
  <si>
    <t>http://abs.twimg.com/images/themes/theme7/bg.gif</t>
  </si>
  <si>
    <t>http://abs.twimg.com/images/themes/theme1/bg.png</t>
  </si>
  <si>
    <t>http://abs.twimg.com/images/themes/theme9/bg.gif</t>
  </si>
  <si>
    <t>http://abs.twimg.com/images/themes/theme14/bg.gif</t>
  </si>
  <si>
    <t>http://abs.twimg.com/images/themes/theme4/bg.gif</t>
  </si>
  <si>
    <t>http://abs.twimg.com/images/themes/theme3/bg.gif</t>
  </si>
  <si>
    <t>http://abs.twimg.com/images/themes/theme5/bg.gif</t>
  </si>
  <si>
    <t>http://abs.twimg.com/images/themes/theme15/bg.png</t>
  </si>
  <si>
    <t>http://abs.twimg.com/images/themes/theme17/bg.gif</t>
  </si>
  <si>
    <t>http://abs.twimg.com/images/themes/theme13/bg.gif</t>
  </si>
  <si>
    <t>http://pbs.twimg.com/profile_background_images/501381107288272898/Jn3izPdw.jpeg</t>
  </si>
  <si>
    <t>http://pbs.twimg.com/profile_background_images/448454718/kalispeltwitter1.jpg</t>
  </si>
  <si>
    <t>http://pbs.twimg.com/profile_background_images/378800000003672074/56a13c4bbe5edd95a7746e8998bb6204.jpeg</t>
  </si>
  <si>
    <t>http://abs.twimg.com/images/themes/theme11/bg.gif</t>
  </si>
  <si>
    <t>http://pbs.twimg.com/profile_background_images/248643952/nec.gif</t>
  </si>
  <si>
    <t>http://abs.twimg.com/images/themes/theme10/bg.gif</t>
  </si>
  <si>
    <t>http://pbs.twimg.com/profile_background_images/224692119/riverwalk.jpg</t>
  </si>
  <si>
    <t>http://abs.twimg.com/images/themes/theme18/bg.gif</t>
  </si>
  <si>
    <t>http://abs.twimg.com/images/themes/theme19/bg.gif</t>
  </si>
  <si>
    <t>http://pbs.twimg.com/profile_images/446991532541743105/zBHIJIWa_normal.jpeg</t>
  </si>
  <si>
    <t>http://pbs.twimg.com/profile_images/740660555107696640/BxUo817I_normal.jpg</t>
  </si>
  <si>
    <t>http://pbs.twimg.com/profile_images/694347660354932736/2FdF2AR0_normal.jpg</t>
  </si>
  <si>
    <t>http://pbs.twimg.com/profile_images/858828362961141760/EzkcgOGu_normal.jpg</t>
  </si>
  <si>
    <t>http://pbs.twimg.com/profile_images/1054939769942159360/ZN6qw3Uh_normal.jpg</t>
  </si>
  <si>
    <t>http://pbs.twimg.com/profile_images/378800000670319125/b7143cdc7e5fef1d0c85099d2a1926e7_normal.png</t>
  </si>
  <si>
    <t>http://pbs.twimg.com/profile_images/1107657794029682689/b3XzFKbP_normal.png</t>
  </si>
  <si>
    <t>http://pbs.twimg.com/profile_images/859789812643102721/0alLPsO0_normal.jpg</t>
  </si>
  <si>
    <t>http://pbs.twimg.com/profile_images/3211558794/7cfedc82739fc0f58aa7099d01c1ff58_normal.jpeg</t>
  </si>
  <si>
    <t>http://pbs.twimg.com/profile_images/931238240396423168/Zew9SE9S_normal.jpg</t>
  </si>
  <si>
    <t>http://pbs.twimg.com/profile_images/441320078265430017/YmwzGHpg_normal.png</t>
  </si>
  <si>
    <t>http://pbs.twimg.com/profile_images/1011247798581329921/YT1ZdY5D_normal.jpg</t>
  </si>
  <si>
    <t>http://pbs.twimg.com/profile_images/1037375994099683329/XvmUXuiD_normal.jpg</t>
  </si>
  <si>
    <t>http://pbs.twimg.com/profile_images/496388334797594624/wgPWDDzM_normal.jpeg</t>
  </si>
  <si>
    <t>http://pbs.twimg.com/profile_images/1001932272314937344/RhfrLSdZ_normal.jpg</t>
  </si>
  <si>
    <t>http://pbs.twimg.com/profile_images/879143881/little_logo_pic_normal.jpg</t>
  </si>
  <si>
    <t>http://pbs.twimg.com/profile_images/849011070710669312/QDkmhHzQ_normal.jpg</t>
  </si>
  <si>
    <t>http://pbs.twimg.com/profile_images/1147418904/ghsa1_normal.jpg</t>
  </si>
  <si>
    <t>http://pbs.twimg.com/profile_images/1039943443169124353/yquNJBLW_normal.jpg</t>
  </si>
  <si>
    <t>http://pbs.twimg.com/profile_images/905080818027991040/ppxeq_Xi_normal.jpg</t>
  </si>
  <si>
    <t>http://pbs.twimg.com/profile_images/776566941649477632/pW5qBQNG_normal.jpg</t>
  </si>
  <si>
    <t>http://pbs.twimg.com/profile_images/378800000740379257/45e150328e44342d3670b23b2c8618db_normal.jpeg</t>
  </si>
  <si>
    <t>http://pbs.twimg.com/profile_images/1892101988/kalispellogo_normal.jpg</t>
  </si>
  <si>
    <t>http://pbs.twimg.com/profile_images/1009857252583305216/9P0F9Qco_normal.jpg</t>
  </si>
  <si>
    <t>http://pbs.twimg.com/profile_images/575681704519593984/K5RLrLwo_normal.jpeg</t>
  </si>
  <si>
    <t>http://pbs.twimg.com/profile_images/1343118138/sheraton_normal.jpg</t>
  </si>
  <si>
    <t>http://pbs.twimg.com/profile_images/904178438512164864/q7LgwkD3_normal.jpg</t>
  </si>
  <si>
    <t>http://pbs.twimg.com/profile_images/1029797990683181056/0ijeHzNm_normal.jpg</t>
  </si>
  <si>
    <t>http://pbs.twimg.com/profile_images/943599327015866368/ShmOM_xo_normal.jpg</t>
  </si>
  <si>
    <t>http://pbs.twimg.com/profile_images/878418011673305089/v4cspBAl_normal.jpg</t>
  </si>
  <si>
    <t>http://pbs.twimg.com/profile_images/597920291566833664/kpcT0h5Z_normal.jpg</t>
  </si>
  <si>
    <t>http://pbs.twimg.com/profile_images/948403715546992640/vEGtbWir_normal.jpg</t>
  </si>
  <si>
    <t>http://pbs.twimg.com/profile_images/882152508134739968/8vihmn9W_normal.jpg</t>
  </si>
  <si>
    <t>http://pbs.twimg.com/profile_images/605182886401187840/mSdV6EMv_normal.jpg</t>
  </si>
  <si>
    <t>http://pbs.twimg.com/profile_images/1344356899/nec_normal.gif</t>
  </si>
  <si>
    <t>http://pbs.twimg.com/profile_images/530441333874249728/iFiIBt_W_normal.jpeg</t>
  </si>
  <si>
    <t>http://pbs.twimg.com/profile_images/3718891646/90135638ffb8169913db92f35c545f10_normal.jpeg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</si>
  <si>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</si>
  <si>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</si>
  <si>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</si>
  <si>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</si>
  <si>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</si>
  <si>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</si>
  <si>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</si>
  <si>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</si>
  <si>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</si>
  <si>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</si>
  <si>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</si>
  <si>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</si>
  <si>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</si>
  <si>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</si>
  <si>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http://pbs.twimg.com/profile_images/1094614383232249856/BHAwJUfL_normal.jpg</t>
  </si>
  <si>
    <t>http://pbs.twimg.com/profile_images/499565723002224640/tQv0VkJd_normal.png</t>
  </si>
  <si>
    <t>http://pbs.twimg.com/profile_images/439136334741901312/U04GeAeu_normal.jpeg</t>
  </si>
  <si>
    <t>http://pbs.twimg.com/profile_images/1059808424609759233/Wc9A62qj_normal.jpg</t>
  </si>
  <si>
    <t>http://pbs.twimg.com/profile_images/1022200545031860224/tAJfPtfT_normal.jpg</t>
  </si>
  <si>
    <t>http://pbs.twimg.com/profile_images/1118179205773176833/innrDaQ9_normal.jpg</t>
  </si>
  <si>
    <t>http://pbs.twimg.com/profile_images/1012802500599123976/if0kAtcD_normal.jpg</t>
  </si>
  <si>
    <t>http://pbs.twimg.com/profile_images/738465271015460864/kCXR0uoy_normal.jpg</t>
  </si>
  <si>
    <t>http://pbs.twimg.com/profile_images/868454951663669248/k4fRs-k3_normal.jpg</t>
  </si>
  <si>
    <t>http://pbs.twimg.com/profile_images/727947269362847745/dvxS_uku_normal.jpg</t>
  </si>
  <si>
    <t>http://pbs.twimg.com/profile_images/1127255972198670337/_Qfc3tmN_normal.png</t>
  </si>
  <si>
    <t>http://pbs.twimg.com/profile_images/1112197729508167682/NXQd2oe5_normal.jpg</t>
  </si>
  <si>
    <t>http://pbs.twimg.com/profile_images/1154496069759361024/kzZjFQ1T_normal.jpg</t>
  </si>
  <si>
    <t>http://pbs.twimg.com/profile_images/653945425175580672/7LxG7C3J_normal.jpg</t>
  </si>
  <si>
    <t>http://pbs.twimg.com/profile_images/875748793953771521/-r0VeJIB_normal.jpg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</si>
  <si>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</si>
  <si>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</si>
  <si>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</si>
  <si>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</si>
  <si>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http://pbs.twimg.com/profile_images/1124686305026281472/kUq8M550_normal.jpg</t>
  </si>
  <si>
    <t>http://pbs.twimg.com/profile_images/992075640055545856/k5AaI6i8_normal.jpg</t>
  </si>
  <si>
    <t>Open Twitter Page for This Person</t>
  </si>
  <si>
    <t>https://twitter.com/melanieluckey</t>
  </si>
  <si>
    <t>https://twitter.com/jacksonexchange</t>
  </si>
  <si>
    <t>https://twitter.com/mrlongehmis</t>
  </si>
  <si>
    <t>https://twitter.com/ehmis_colts</t>
  </si>
  <si>
    <t>https://twitter.com/exchangeclub</t>
  </si>
  <si>
    <t>https://twitter.com/ellamjones3</t>
  </si>
  <si>
    <t>https://twitter.com/3eani</t>
  </si>
  <si>
    <t>https://twitter.com/dantradio</t>
  </si>
  <si>
    <t>https://twitter.com/chiefzuidema</t>
  </si>
  <si>
    <t>https://twitter.com/dudekj</t>
  </si>
  <si>
    <t>https://twitter.com/dcsirish</t>
  </si>
  <si>
    <t>https://twitter.com/bsolder</t>
  </si>
  <si>
    <t>https://twitter.com/docassar</t>
  </si>
  <si>
    <t>https://twitter.com/jamesszatkowski</t>
  </si>
  <si>
    <t>https://twitter.com/eagletribjill</t>
  </si>
  <si>
    <t>https://twitter.com/urena</t>
  </si>
  <si>
    <t>https://twitter.com/garyd117</t>
  </si>
  <si>
    <t>https://twitter.com/all435reps</t>
  </si>
  <si>
    <t>https://twitter.com/usreplong</t>
  </si>
  <si>
    <t>https://twitter.com/mama_animal</t>
  </si>
  <si>
    <t>https://twitter.com/massdvs</t>
  </si>
  <si>
    <t>https://twitter.com/sbrush522</t>
  </si>
  <si>
    <t>https://twitter.com/degan1965</t>
  </si>
  <si>
    <t>https://twitter.com/_help4women_</t>
  </si>
  <si>
    <t>https://twitter.com/lpgaamateurs</t>
  </si>
  <si>
    <t>https://twitter.com/ymcainw</t>
  </si>
  <si>
    <t>https://twitter.com/integrusarch</t>
  </si>
  <si>
    <t>https://twitter.com/alliantins</t>
  </si>
  <si>
    <t>https://twitter.com/gusjohnsonford</t>
  </si>
  <si>
    <t>https://twitter.com/northernquest</t>
  </si>
  <si>
    <t>https://twitter.com/gaelassoc</t>
  </si>
  <si>
    <t>https://twitter.com/officialghsa</t>
  </si>
  <si>
    <t>https://twitter.com/rotary</t>
  </si>
  <si>
    <t>https://twitter.com/positiveathga</t>
  </si>
  <si>
    <t>https://twitter.com/producerrondak</t>
  </si>
  <si>
    <t>https://twitter.com/demostheneno72</t>
  </si>
  <si>
    <t>https://twitter.com/spotsjaws</t>
  </si>
  <si>
    <t>https://twitter.com/cbtabs</t>
  </si>
  <si>
    <t>https://twitter.com/northern</t>
  </si>
  <si>
    <t>https://twitter.com/kalispeltribe</t>
  </si>
  <si>
    <t>https://twitter.com/itroninc</t>
  </si>
  <si>
    <t>https://twitter.com/visitnorfolkva</t>
  </si>
  <si>
    <t>https://twitter.com/sheratonnorfolk</t>
  </si>
  <si>
    <t>https://twitter.com/donteminter</t>
  </si>
  <si>
    <t>https://twitter.com/sheratonno</t>
  </si>
  <si>
    <t>https://twitter.com/hayashi__mizuki</t>
  </si>
  <si>
    <t>https://twitter.com/omusubigumi</t>
  </si>
  <si>
    <t>https://twitter.com/anle40834471</t>
  </si>
  <si>
    <t>https://twitter.com/gregtheauthor</t>
  </si>
  <si>
    <t>https://twitter.com/shgtus</t>
  </si>
  <si>
    <t>https://twitter.com/laureloutlook</t>
  </si>
  <si>
    <t>https://twitter.com/thejhorton</t>
  </si>
  <si>
    <t>https://twitter.com/filmregionsintl</t>
  </si>
  <si>
    <t>https://twitter.com/bridgetabc11</t>
  </si>
  <si>
    <t>https://twitter.com/needhampatch</t>
  </si>
  <si>
    <t>https://twitter.com/wcvb</t>
  </si>
  <si>
    <t>https://twitter.com/needhamfire</t>
  </si>
  <si>
    <t>https://twitter.com/nefirebuff</t>
  </si>
  <si>
    <t>https://twitter.com/miker1755</t>
  </si>
  <si>
    <t>https://twitter.com/dupouvoirdachat</t>
  </si>
  <si>
    <t>https://twitter.com/vivianfrancos</t>
  </si>
  <si>
    <t>https://twitter.com/realtorbasia</t>
  </si>
  <si>
    <t>https://twitter.com/eanamjuve</t>
  </si>
  <si>
    <t>https://twitter.com/aplusk</t>
  </si>
  <si>
    <t>https://twitter.com/robinbchoquette</t>
  </si>
  <si>
    <t>https://twitter.com/dawnportner</t>
  </si>
  <si>
    <t>https://twitter.com/okgunner2002</t>
  </si>
  <si>
    <t>https://twitter.com/rlaexchange</t>
  </si>
  <si>
    <t>https://twitter.com/exnorthwillco</t>
  </si>
  <si>
    <t>https://twitter.com/norwalkexchange</t>
  </si>
  <si>
    <t>https://twitter.com/ct_exchange</t>
  </si>
  <si>
    <t>https://twitter.com/leadersadam</t>
  </si>
  <si>
    <t>https://twitter.com/xchanover</t>
  </si>
  <si>
    <t>https://twitter.com/yourgoshennews</t>
  </si>
  <si>
    <t>https://twitter.com/elkhartco4hfair</t>
  </si>
  <si>
    <t>https://twitter.com/fussellhughes</t>
  </si>
  <si>
    <t>https://twitter.com/srmiletto</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</si>
  <si>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</si>
  <si>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</si>
  <si>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</si>
  <si>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</si>
  <si>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</si>
  <si>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</si>
  <si>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</si>
  <si>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</si>
  <si>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</si>
  <si>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</si>
  <si>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</si>
  <si>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</si>
  <si>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</si>
  <si>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</si>
  <si>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</si>
  <si>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</si>
  <si>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</si>
  <si>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</si>
  <si>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</si>
  <si>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https://twitter.com/repdancrenshaw</t>
  </si>
  <si>
    <t>https://twitter.com/navalinstitute</t>
  </si>
  <si>
    <t>https://twitter.com/usnhistory</t>
  </si>
  <si>
    <t>https://twitter.com/vfwhq</t>
  </si>
  <si>
    <t>https://twitter.com/arlingtonnatl</t>
  </si>
  <si>
    <t>https://twitter.com/uscaphis</t>
  </si>
  <si>
    <t>https://twitter.com/mountvernon</t>
  </si>
  <si>
    <t>https://twitter.com/janecampbell53</t>
  </si>
  <si>
    <t>https://twitter.com/americanlegion</t>
  </si>
  <si>
    <t>https://twitter.com/phillyseaport</t>
  </si>
  <si>
    <t>https://twitter.com/tombfoundation</t>
  </si>
  <si>
    <t>https://twitter.com/vanessa12news</t>
  </si>
  <si>
    <t>https://twitter.com/goshenschools</t>
  </si>
  <si>
    <t>https://twitter.com/repwesallen</t>
  </si>
  <si>
    <t>https://twitter.com/likely75463987</t>
  </si>
  <si>
    <t>https://twitter.com/homheroes</t>
  </si>
  <si>
    <t>https://twitter.com/frcrome</t>
  </si>
  <si>
    <t>https://twitter.com/norfolkva</t>
  </si>
  <si>
    <t>https://twitter.com/veteransmatter</t>
  </si>
  <si>
    <t>https://twitter.com/xcmuskogee</t>
  </si>
  <si>
    <t>https://twitter.com/sunrisexchange</t>
  </si>
  <si>
    <t>https://twitter.com/tulsaxc</t>
  </si>
  <si>
    <t>https://twitter.com/exmississippi</t>
  </si>
  <si>
    <t>https://twitter.com/albanyexchange</t>
  </si>
  <si>
    <t>https://twitter.com/exchangegl</t>
  </si>
  <si>
    <t>https://twitter.com/exchangeclublh</t>
  </si>
  <si>
    <t>https://twitter.com/tracey_edwards</t>
  </si>
  <si>
    <t>https://twitter.com/nancywakeley</t>
  </si>
  <si>
    <t>https://twitter.com/norwalkctpd</t>
  </si>
  <si>
    <t>https://twitter.com/aaronleehammer</t>
  </si>
  <si>
    <t>https://twitter.com/wacorrections</t>
  </si>
  <si>
    <t>melanieluckey
Great to hear from Fellowship of
Christian Athletes at @JacksonExchange
today. #fca #exchangeclub https://t.co/0Hi2fDoM3A</t>
  </si>
  <si>
    <t xml:space="preserve">jacksonexchange
</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</si>
  <si>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</si>
  <si>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</si>
  <si>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exchangeclub
For all the victims, their families,
and their other loved ones, we
will continue working toward our
Vision of a strong America, safe
communities, and unified people.
#love https://t.co/XF7dtqneeo</t>
  </si>
  <si>
    <t>ellamjones3
@exchangeclub Great !! God is blessing
☝_xD83C__xDFFD_☝_xD83C__xDFFD_</t>
  </si>
  <si>
    <t>3eani
RT @docassar: exchangeclub via
NodeXL https://t.co/0nwixn8yiH
@exchangeclub @docassar @bsolder
@dcsirish @dudekj @chiefzuidema
@dantradio @…</t>
  </si>
  <si>
    <t xml:space="preserve">dantradio
</t>
  </si>
  <si>
    <t xml:space="preserve">chiefzuidema
</t>
  </si>
  <si>
    <t xml:space="preserve">dudekj
</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</si>
  <si>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</si>
  <si>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bsolder
@exchangeclub Thank you for being
a fabulous host! Off to the beach,
I hope it’s sunny and warm _xD83E__xDD75_#exchangehot
#exchangestrong #xcNORFOLK</t>
  </si>
  <si>
    <t>docassar
exchangeclub via NodeXL https://t.co/sLlyKoQVFY
@exchangeclub @dcsirish @docassar
@shgtus @_help4women_ @bsolder
@dantradio @realtorbasia @ghscoachpark
@wacorrections Top hashtags: #exchangestrong
#exchangeclub #exchangefit #xcnorfolk
#preventionofchildabuse</t>
  </si>
  <si>
    <t>jamesszatkowski
RT @exchangeclub: Happy #FlagDay!
#Americanism https://t.co/dGPpmPstEj</t>
  </si>
  <si>
    <t>eagletribjill
RT @Urena: In #NorthAndover Town
Common joining members of the @ExchangeClub
of Lawrence and their community
friends for this Field of Hono…</t>
  </si>
  <si>
    <t>urena
In #NorthAndover Town Common joining
members of the @ExchangeClub of
Lawrence and their community friends
for this Field of Honor. 350+ full
size American Flags fly in Town
Common for a program to continue
to honor... https://t.co/EQx7JblUHE</t>
  </si>
  <si>
    <t>garyd117
RT @Urena: In #NorthAndover Town
Common joining members of the @ExchangeClub
of Lawrence and their community
friends for this Field of Hono…</t>
  </si>
  <si>
    <t>all435reps
RT @USRepLong: Today, I had the
privilege of speaking at the Patriots
Memorial dedication ceremony in
Neosho. This memorial, honoring
the b…</t>
  </si>
  <si>
    <t>usreplong
Today, I had the privilege of speaking
at the Patriots Memorial dedication
ceremony in Neosho. This memorial,
honoring the brave men and women
who serve our country, was made
possible by the Neosho @exchangeclub
and countless others. https://t.co/gG04XSmIOS</t>
  </si>
  <si>
    <t>mama_animal
@USRepLong @exchangeclub Salute
the flag while betraying every
ideal it represents. Typical republican.</t>
  </si>
  <si>
    <t>massdvs
RT @Urena: In #NorthAndover Town
Common joining members of the @ExchangeClub
of Lawrence and their community
friends for this Field of Hono…</t>
  </si>
  <si>
    <t>sbrush522
RT @Urena: In #NorthAndover Town
Common joining members of the @ExchangeClub
of Lawrence and their community
friends for this Field of Hono…</t>
  </si>
  <si>
    <t>degan1965
RT @Degan1965: Salt Lake City This
Attack is Not Degans Fault There
is no Room For Violence in a Community.
Utah Politician Rob Jeppsons ki…</t>
  </si>
  <si>
    <t>_help4women_
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</si>
  <si>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 xml:space="preserve">lpgaamateurs
</t>
  </si>
  <si>
    <t xml:space="preserve">ymcainw
</t>
  </si>
  <si>
    <t xml:space="preserve">integrusarch
</t>
  </si>
  <si>
    <t xml:space="preserve">alliantins
</t>
  </si>
  <si>
    <t xml:space="preserve">gusjohnsonford
</t>
  </si>
  <si>
    <t xml:space="preserve">northernquest
</t>
  </si>
  <si>
    <t>gaelassoc
RT @dcsirish: Irish Magazine is
out! From books 4 barbers 2 @PositiveAthGA
@Rotary @exchangeclub @OfficialGHSA
state winners &amp;amp; more, it's
a…</t>
  </si>
  <si>
    <t xml:space="preserve">officialghsa
</t>
  </si>
  <si>
    <t xml:space="preserve">rotary
</t>
  </si>
  <si>
    <t xml:space="preserve">positiveathga
</t>
  </si>
  <si>
    <t>producerrondak
RT @exchangeclub: It's #NationalAmericanEagleDay,
a day is set aside to honor our
national symbol, raise awareness
for protecting the Bald…</t>
  </si>
  <si>
    <t>demostheneno72
The ExchangeClub On CNBC , intel</t>
  </si>
  <si>
    <t>spotsjaws
I love presenting awards to the
outstanding youth of Norwalk. These
two exemplify what it means to
be an outstanding citizen. #exchangeclub
#proudteacher https://t.co/RgsM2GUU7B</t>
  </si>
  <si>
    <t>cbtabs
RT @_Help4Women_: THANK YOU 2019
Golf Sponsors! Bill &amp;amp; Mary
Murphy @ItronInc Garco Construction
Amy &amp;amp; Joe Galloway @KalispelTribe
@Northern…</t>
  </si>
  <si>
    <t xml:space="preserve">northern
</t>
  </si>
  <si>
    <t xml:space="preserve">kalispeltribe
</t>
  </si>
  <si>
    <t xml:space="preserve">itroninc
</t>
  </si>
  <si>
    <t>visitnorfolkva
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</si>
  <si>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 xml:space="preserve">sheratonnorfolk
</t>
  </si>
  <si>
    <t>donteminter
RT @VisitNorfolkVA: We're excited
to be hosting the @exchangeclub
101st National Convention &amp;amp;
here in Norfolk July 17-20 at the
@SheratonNo…</t>
  </si>
  <si>
    <t xml:space="preserve">sheratonno
</t>
  </si>
  <si>
    <t>hayashi__mizuki
RT @omusubigumi: 1st Cultural Exchange
Club!! Today thema is “Syodo(Japanese
calligraphy)”. #Fukuoka #international
#exchangeclub https://…</t>
  </si>
  <si>
    <t>omusubigumi
1st Cultural Exchange Club!! Today
thema is “Syodo(Japanese calligraphy)”.
#Fukuoka #international #exchangeclub
https://t.co/4R6bHYqXqS</t>
  </si>
  <si>
    <t>anle40834471
RT @omusubigumi: 1st Cultural Exchange
Club!! Today thema is “Syodo(Japanese
calligraphy)”. #Fukuoka #international
#exchangeclub https://…</t>
  </si>
  <si>
    <t>gregtheauthor
RT @SHGTUS: Just a few of the Americans
and organizations supporting #TUS100
and the variety of events planned
across the globe @janecampbeâ€¦</t>
  </si>
  <si>
    <t>shgtus
A shout out to the Exchange Club
of Rome, GA who is a HUGE supporter
of @SHGTUS and the #TUS mission
with the "A Call To Honor" program
@exchangeclub https://t.co/bufO3a8W2s
@Vanessa12News @TombFoundation
@phillyseaport @AmericanLegion
https://t.co/AmRxcOTo4D</t>
  </si>
  <si>
    <t>laureloutlook
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</si>
  <si>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thejhorton
RT @FilmRegionsIntl: Yours truly
was honored last night as Exchangite
of the Year by my home @exchangeclub
#ExchangeStrong #HelpingVeteransâ€¦</t>
  </si>
  <si>
    <t>filmregionsintl
RT @exchangeclub: Are you in #xcNorfolk?
Have you seen this #outdooradvertisement?
Tell us where? https://t.co/g195SKiy2k</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</si>
  <si>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</si>
  <si>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</si>
  <si>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</si>
  <si>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</si>
  <si>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</si>
  <si>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</si>
  <si>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</si>
  <si>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vivianfrancos
RT @docassar: exchangeclub via
NodeXL https://t.co/ceh0lPWW2E
@exchangeclub @docassar @dcsirish
@shgtus @_help4women_ @bsolder
@dantradio @…</t>
  </si>
  <si>
    <t xml:space="preserve">realtorbasia
</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</si>
  <si>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</si>
  <si>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</si>
  <si>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</si>
  <si>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</si>
  <si>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</si>
  <si>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</si>
  <si>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</si>
  <si>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 xml:space="preserve">norwalkexchange
</t>
  </si>
  <si>
    <t xml:space="preserve">ct_exchange
</t>
  </si>
  <si>
    <t>leadersadam
RT @docassar: exchangeclub via
NodeXL https://t.co/CP2Ehvg6Gu
@exchangeclub @dcsirish @docassar
@shgtus @_help4women_ @bsolder
@dantradio @…</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</si>
  <si>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</si>
  <si>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</si>
  <si>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</si>
  <si>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</si>
  <si>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 xml:space="preserve">srmiletto
</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</si>
  <si>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</si>
  <si>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</si>
  <si>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</si>
  <si>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</si>
  <si>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</si>
  <si>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</si>
  <si>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</si>
  <si>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</si>
  <si>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</si>
  <si>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</si>
  <si>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</si>
  <si>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</si>
  <si>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</si>
  <si>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</si>
  <si>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</si>
  <si>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</si>
  <si>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</si>
  <si>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</si>
  <si>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</si>
  <si>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 xml:space="preserve">repdancrenshaw
</t>
  </si>
  <si>
    <t xml:space="preserve">navalinstitute
</t>
  </si>
  <si>
    <t xml:space="preserve">usnhistory
</t>
  </si>
  <si>
    <t xml:space="preserve">vfwhq
</t>
  </si>
  <si>
    <t xml:space="preserve">arlingtonnatl
</t>
  </si>
  <si>
    <t xml:space="preserve">uscaphis
</t>
  </si>
  <si>
    <t xml:space="preserve">mountvernon
</t>
  </si>
  <si>
    <t xml:space="preserve">janecampbell53
</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</si>
  <si>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</si>
  <si>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</si>
  <si>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</si>
  <si>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</si>
  <si>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</si>
  <si>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</si>
  <si>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likely75463987
RT @docassar: exchangeclub via
NodeXL https://t.co/J3YAJk1Vup
@exchangeclub @dcsirish @docassar
@shgtus @_help4women_ @bsolder
@dantradio @…</t>
  </si>
  <si>
    <t>homheroes
The #eastonct MEMORIAL DAY parade
brought together Girl Scouts, Marching
Bands, Veterans &amp;amp; Newly Commissioned
usma_2019 Matilda Brady, Businesses
&amp;amp; our beloved, Easton @exchangeclub
The joelbarlowhighschoolâ€¦ https://t.co/24LQ2Sh5sj</t>
  </si>
  <si>
    <t xml:space="preserve">frcrome
</t>
  </si>
  <si>
    <t xml:space="preserve">norfolkva
</t>
  </si>
  <si>
    <t xml:space="preserve">veteransmatter
</t>
  </si>
  <si>
    <t>xcmuskogee
RT @exchangeclub: For all the victims,
their families, and their other
loved ones, we will continue working
toward our Vision of a strong Aâ€¦</t>
  </si>
  <si>
    <t xml:space="preserve">sunrisexchange
</t>
  </si>
  <si>
    <t>tulsaxc
RT @exchangeclub: The 2019 A.C.E.
of the Year and Youth of the Year
Scholarship recipients were announced
at the 101st National Convention…</t>
  </si>
  <si>
    <t xml:space="preserve">exmississippi
</t>
  </si>
  <si>
    <t xml:space="preserve">albanyexchange
</t>
  </si>
  <si>
    <t xml:space="preserve">exchangegl
</t>
  </si>
  <si>
    <t>exchangeclublh
RT @exchangeclub: The July edition
of the Member FYI email is now
available: https://t.co/dDQyIvcRjL
Please read and share! #ExchangeStrongâ€¦</t>
  </si>
  <si>
    <t>tracey_edwards
RT @exchangeclub: For all the victims,
their families, and their other
loved ones, we will continue working
toward our Vision of a strong Aâ€¦</t>
  </si>
  <si>
    <t>nancywakeley
RT @exchangeclub: For all the victims,
their families, and their other
loved ones, we will continue working
toward our Vision of a strong Aâ€¦</t>
  </si>
  <si>
    <t xml:space="preserve">norwalkctpd
</t>
  </si>
  <si>
    <t>aaronleehammer
Great presentation from CeCe of
the Terebinth Refuge at today’s
@exchangeclub of St Cloud meeting</t>
  </si>
  <si>
    <t xml:space="preserve">wacorrections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</si>
  <si>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</si>
  <si>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</si>
  <si>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</si>
  <si>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</si>
  <si>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</si>
  <si>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</si>
  <si>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</si>
  <si>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</si>
  <si>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</si>
  <si>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</si>
  <si>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</si>
  <si>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</si>
  <si>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</si>
  <si>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</si>
  <si>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</si>
  <si>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</si>
  <si>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</si>
  <si>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</si>
  <si>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</si>
  <si>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</si>
  <si>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</si>
  <si>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</si>
  <si>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</si>
  <si>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</si>
  <si>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</si>
  <si>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</si>
  <si>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</si>
  <si>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</si>
  <si>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</si>
  <si>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</si>
  <si>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</si>
  <si>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</si>
  <si>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</si>
  <si>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</si>
  <si>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</si>
  <si>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</si>
  <si>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</si>
  <si>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</si>
  <si>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</si>
  <si>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</si>
  <si>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</si>
  <si>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</si>
  <si>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</si>
  <si>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</si>
  <si>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</si>
  <si>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</si>
  <si>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</si>
  <si>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</si>
  <si>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</si>
  <si>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</si>
  <si>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</si>
  <si>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</si>
  <si>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</si>
  <si>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</si>
  <si>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</si>
  <si>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</si>
  <si>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</si>
  <si>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</si>
  <si>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</si>
  <si>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</si>
  <si>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</si>
  <si>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</si>
  <si>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</si>
  <si>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</si>
  <si>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</si>
  <si>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</si>
  <si>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</si>
  <si>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</si>
  <si>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https://www.nationalexchangeclub.org/wp-content/uploads/2019/03/National-Exchange-Club-Tour-Registration-Form.pdf</t>
  </si>
  <si>
    <t>https://vimeo.com/294437590/458a8cd907</t>
  </si>
  <si>
    <t>https://www.history.org/media/videoPlayer/index.cfm?sort=aboutcw</t>
  </si>
  <si>
    <t>https://www.youtube.com/watch?v=iYgzKiMfhK0</t>
  </si>
  <si>
    <t>https://www.nationalexchangeclub.org/wp-content/uploads/2019/03/National-Exchange-Club-Tour-Registration-Form.pdf?fbclid=IwAR2hXw6GOX9R5AXbivruW4Tzio8_HFnCcWRAD4mAz8gARt8rgzf_jPjFv9Y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</si>
  <si>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</si>
  <si>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</si>
  <si>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</si>
  <si>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</si>
  <si>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</si>
  <si>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</si>
  <si>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</si>
  <si>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</si>
  <si>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</si>
  <si>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</si>
  <si>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</si>
  <si>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</si>
  <si>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</si>
  <si>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</si>
  <si>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</si>
  <si>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</si>
  <si>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</si>
  <si>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</si>
  <si>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</si>
  <si>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</si>
  <si>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https://www.nationalexchangeclub.org/wp-content/uploads/2019/03/National-Exchange-Club-Tour-Registration-Form.pdf https://www.marriott.com/event-reservations/reservation-link.mi?id=1548174634531&amp;key=GRP&amp;app=resvlink https://www.infoplease.com/when-and-how-display-us-flag https://www.denverpost.com/2019/06/06/d-day-anniversary-photos/?fbclid=IwAR2DurBWkmxKzpJOgEl75VYTWYBXv3a6izSynvqTTAsrUdBwz_txMMzFRxU https://vimeo.com/294437590/458a8cd907 https://www.history.org/media/videoPlayer/index.cfm?sort=aboutcw https://smile.amazon.com/ch/34-6571404 https://www.youtube.com/watch?v=iYgzKiMfhK0 https://www.nationalexchangeclub.org/wp-content/uploads/2019/03/National-Exchange-Club-Tour-Registration-Form.pdf?fbclid=IwAR2hXw6GOX9R5AXbivruW4Tzio8_HFnCcWRAD4mAz8gARt8rgzf_jPjFv9Y https://www.mydigitalpublication.com/publication/?i=593351&amp;p=&amp;pn=</t>
  </si>
  <si>
    <t>https://nodexlgraphgallery.org/Pages/Graph.aspx?graphID=202613 https://nodexlgraphgallery.org/Pages/Graph.aspx?graphID=204694 https://nodexlgraphgallery.org/Pages/Graph.aspx?graphID=201252 https://nodexlgraphgallery.org/Pages/Graph.aspx?graphID=198760 https://nodexlgraphgallery.org/Pages/Graph.aspx?graphID=199769 https://nodexlgraphgallery.org/Pages/Graph.aspx?graphID=204791 https://nodexlgraphgallery.org/Pages/Graph.aspx?graphID=204913 https://nodexlgraphgallery.org/Pages/Graph.aspx?graphID=205019 https://nodexlgraphgallery.org/Pages/Graph.aspx?graphID=205968 https://nodexlgraphgallery.org/Pages/Graph.aspx?graphID=201449</t>
  </si>
  <si>
    <t>https://www.laureloutlook.com/content/exchange-healing-field?utm_content=bufferf91e9&amp;utm_medium=social&amp;utm_source=twitter.com&amp;utm_campaign=buffer https://twitter.com/exchangeclub/status/1152603324476211202</t>
  </si>
  <si>
    <t>Top Domains in Tweet in Entire Graph</t>
  </si>
  <si>
    <t>Top Domains in Tweet in G1</t>
  </si>
  <si>
    <t>vimeo.com</t>
  </si>
  <si>
    <t>history.org</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</si>
  <si>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</si>
  <si>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</si>
  <si>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</si>
  <si>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</si>
  <si>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</si>
  <si>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</si>
  <si>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</si>
  <si>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</si>
  <si>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</si>
  <si>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</si>
  <si>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</si>
  <si>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marriott.com constantcontact.com infoplease.com denverpost.com vimeo.com history.org amazon.com youtube.com</t>
  </si>
  <si>
    <t>nodexlgraphgallery.org constantcontact.com instagram.com twitter.com</t>
  </si>
  <si>
    <t>laureloutlook.com twitter.com</t>
  </si>
  <si>
    <t>Top Hashtags in Tweet in Entire Graph</t>
  </si>
  <si>
    <t>exchangefit</t>
  </si>
  <si>
    <t>preventionofchildabuse</t>
  </si>
  <si>
    <t>nationalproject</t>
  </si>
  <si>
    <t>americanism</t>
  </si>
  <si>
    <t>fukuoka</t>
  </si>
  <si>
    <t>Top Hashtags in Tweet in G1</t>
  </si>
  <si>
    <t>youthprograms</t>
  </si>
  <si>
    <t>growexchange</t>
  </si>
  <si>
    <t>congratulations</t>
  </si>
  <si>
    <t>Top Hashtags in Tweet in G2</t>
  </si>
  <si>
    <t>ceo</t>
  </si>
  <si>
    <t>rtg</t>
  </si>
  <si>
    <t>xcva</t>
  </si>
  <si>
    <t>Top Hashtags in Tweet in G3</t>
  </si>
  <si>
    <t>Top Hashtags in Tweet in G4</t>
  </si>
  <si>
    <t>Top Hashtags in Tweet in G5</t>
  </si>
  <si>
    <t>Top Hashtags in Tweet in G6</t>
  </si>
  <si>
    <t>elkhart</t>
  </si>
  <si>
    <t>elkhartcounty4hfair</t>
  </si>
  <si>
    <t>sawyouatthefair</t>
  </si>
  <si>
    <t>Top Hashtags in Tweet in G7</t>
  </si>
  <si>
    <t>needham</t>
  </si>
  <si>
    <t>Top Hashtags in Tweet in G8</t>
  </si>
  <si>
    <t>international</t>
  </si>
  <si>
    <t>Top Hashtags in Tweet in G9</t>
  </si>
  <si>
    <t>Top Hashtags in Tweet in G10</t>
  </si>
  <si>
    <t>proudteacher</t>
  </si>
  <si>
    <t>Top Hashtags in Tweet</t>
  </si>
  <si>
    <t>exchangestrong xcnorfolk exchangefit americanism northandover youthprograms growexchange youthoftheyear exchangetoday congratulations</t>
  </si>
  <si>
    <t>exchangestrong exchangeclub exchangefit preventionofchildabuse nationalproject xcnorfolk ceo rtg xcva norfolkva</t>
  </si>
  <si>
    <t>tus100 tus</t>
  </si>
  <si>
    <t>Top Words in Tweet in Entire Graph</t>
  </si>
  <si>
    <t>Words in Sentiment List#1: Positive</t>
  </si>
  <si>
    <t>Words in Sentiment List#2: Negative</t>
  </si>
  <si>
    <t>Words in Sentiment List#3: Angry/Violent</t>
  </si>
  <si>
    <t>Non-categorized Words</t>
  </si>
  <si>
    <t>Total Words</t>
  </si>
  <si>
    <t>#exchangestrong</t>
  </si>
  <si>
    <t>national</t>
  </si>
  <si>
    <t>Top Words in Tweet in G1</t>
  </si>
  <si>
    <t>#xcnorfolk</t>
  </si>
  <si>
    <t>club</t>
  </si>
  <si>
    <t>exchange</t>
  </si>
  <si>
    <t>convention</t>
  </si>
  <si>
    <t>year</t>
  </si>
  <si>
    <t>community</t>
  </si>
  <si>
    <t>day</t>
  </si>
  <si>
    <t>Top Words in Tweet in G2</t>
  </si>
  <si>
    <t>nodexl</t>
  </si>
  <si>
    <t>#exchangeclub</t>
  </si>
  <si>
    <t>top</t>
  </si>
  <si>
    <t>Top Words in Tweet in G3</t>
  </si>
  <si>
    <t>more</t>
  </si>
  <si>
    <t>t</t>
  </si>
  <si>
    <t>need</t>
  </si>
  <si>
    <t>people</t>
  </si>
  <si>
    <t>ready</t>
  </si>
  <si>
    <t>game</t>
  </si>
  <si>
    <t>Top Words in Tweet in G4</t>
  </si>
  <si>
    <t>few</t>
  </si>
  <si>
    <t>americans</t>
  </si>
  <si>
    <t>organizations</t>
  </si>
  <si>
    <t>supporting</t>
  </si>
  <si>
    <t>#tus100</t>
  </si>
  <si>
    <t>variety</t>
  </si>
  <si>
    <t>Top Words in Tweet in G5</t>
  </si>
  <si>
    <t>construction</t>
  </si>
  <si>
    <t>thank</t>
  </si>
  <si>
    <t>2019</t>
  </si>
  <si>
    <t>golf</t>
  </si>
  <si>
    <t>sponsors</t>
  </si>
  <si>
    <t>bill</t>
  </si>
  <si>
    <t>mary</t>
  </si>
  <si>
    <t>murphy</t>
  </si>
  <si>
    <t>garco</t>
  </si>
  <si>
    <t>Top Words in Tweet in G6</t>
  </si>
  <si>
    <t>county</t>
  </si>
  <si>
    <t>care</t>
  </si>
  <si>
    <t>thanks</t>
  </si>
  <si>
    <t>taking</t>
  </si>
  <si>
    <t>guys</t>
  </si>
  <si>
    <t>morning</t>
  </si>
  <si>
    <t>great</t>
  </si>
  <si>
    <t>Top Words in Tweet in G7</t>
  </si>
  <si>
    <t>case</t>
  </si>
  <si>
    <t>missed</t>
  </si>
  <si>
    <t>tonight</t>
  </si>
  <si>
    <t>#needham</t>
  </si>
  <si>
    <t>another</t>
  </si>
  <si>
    <t>display</t>
  </si>
  <si>
    <t>happy</t>
  </si>
  <si>
    <t>Top Words in Tweet in G8</t>
  </si>
  <si>
    <t>1st</t>
  </si>
  <si>
    <t>cultural</t>
  </si>
  <si>
    <t>today</t>
  </si>
  <si>
    <t>thema</t>
  </si>
  <si>
    <t>syodo</t>
  </si>
  <si>
    <t>japanese</t>
  </si>
  <si>
    <t>calligraphy</t>
  </si>
  <si>
    <t>#fukuoka</t>
  </si>
  <si>
    <t>Top Words in Tweet in G9</t>
  </si>
  <si>
    <t>excited</t>
  </si>
  <si>
    <t>hosting</t>
  </si>
  <si>
    <t>101st</t>
  </si>
  <si>
    <t>here</t>
  </si>
  <si>
    <t>norfolk</t>
  </si>
  <si>
    <t>july</t>
  </si>
  <si>
    <t>17</t>
  </si>
  <si>
    <t>Top Words in Tweet in G10</t>
  </si>
  <si>
    <t>outstanding</t>
  </si>
  <si>
    <t>Top Words in Tweet</t>
  </si>
  <si>
    <t>#exchangestrong national exchangeclub #xcnorfolk club exchange convention year community day</t>
  </si>
  <si>
    <t>exchangeclub docassar bsolder nodexl dcsirish #exchangestrong dantradio realtorbasia #exchangeclub top</t>
  </si>
  <si>
    <t>exchangeclub 1leadlearner cityofdublinga more dcsirish t need people ready game</t>
  </si>
  <si>
    <t>exchangeclub exchange shgtus phillyseaport few americans organizations supporting #tus100 variety</t>
  </si>
  <si>
    <t>construction thank 2019 golf sponsors bill mary murphy itroninc garco</t>
  </si>
  <si>
    <t>county care thanks elkhart exchange club taking guys morning great</t>
  </si>
  <si>
    <t>case missed tonight #needham another great display thanks #exchangeclub happy</t>
  </si>
  <si>
    <t>1st cultural exchange club today thema syodo japanese calligraphy #fukuoka</t>
  </si>
  <si>
    <t>excited hosting exchangeclub 101st national convention here norfolk july 17</t>
  </si>
  <si>
    <t>outstanding #exchangeclub</t>
  </si>
  <si>
    <t>national exchange club north fayetteville came see sheriff wright dropped</t>
  </si>
  <si>
    <t>Top Word Pairs in Tweet in Entire Graph</t>
  </si>
  <si>
    <t>exchangeclub,nodexl</t>
  </si>
  <si>
    <t>nodexl,exchangeclub</t>
  </si>
  <si>
    <t>top,hashtags</t>
  </si>
  <si>
    <t>hashtags,#exchangestrong</t>
  </si>
  <si>
    <t>exchange,club</t>
  </si>
  <si>
    <t>dantradio,realtorbasia</t>
  </si>
  <si>
    <t>exchangeclub,docassar</t>
  </si>
  <si>
    <t>shgtus,_help4women_</t>
  </si>
  <si>
    <t>docassar,bsolder</t>
  </si>
  <si>
    <t>bsolder,dcsirish</t>
  </si>
  <si>
    <t>Top Word Pairs in Tweet in G1</t>
  </si>
  <si>
    <t>national,convention</t>
  </si>
  <si>
    <t>#exchangestrong,#exchangefit</t>
  </si>
  <si>
    <t>town,common</t>
  </si>
  <si>
    <t>national,president</t>
  </si>
  <si>
    <t>101st,national</t>
  </si>
  <si>
    <t>#northandover,town</t>
  </si>
  <si>
    <t>common,joining</t>
  </si>
  <si>
    <t>joining,members</t>
  </si>
  <si>
    <t>members,exchangeclub</t>
  </si>
  <si>
    <t>Top Word Pairs in Tweet in G2</t>
  </si>
  <si>
    <t>_help4women_,bsolder</t>
  </si>
  <si>
    <t>Top Word Pairs in Tweet in G3</t>
  </si>
  <si>
    <t>1leadlearner,cityofdublinga</t>
  </si>
  <si>
    <t>cityofdublinga,exchangeclub</t>
  </si>
  <si>
    <t>dcsirish,1leadlearner</t>
  </si>
  <si>
    <t>exchangeclub,need</t>
  </si>
  <si>
    <t>need,people</t>
  </si>
  <si>
    <t>people,ready</t>
  </si>
  <si>
    <t>ready,game</t>
  </si>
  <si>
    <t>game,ll</t>
  </si>
  <si>
    <t>ll,more</t>
  </si>
  <si>
    <t>more,committed</t>
  </si>
  <si>
    <t>Top Word Pairs in Tweet in G4</t>
  </si>
  <si>
    <t>few,americans</t>
  </si>
  <si>
    <t>americans,organizations</t>
  </si>
  <si>
    <t>organizations,supporting</t>
  </si>
  <si>
    <t>supporting,#tus100</t>
  </si>
  <si>
    <t>#tus100,variety</t>
  </si>
  <si>
    <t>variety,events</t>
  </si>
  <si>
    <t>events,planned</t>
  </si>
  <si>
    <t>planned,globe</t>
  </si>
  <si>
    <t>Top Word Pairs in Tweet in G5</t>
  </si>
  <si>
    <t>thank,2019</t>
  </si>
  <si>
    <t>2019,golf</t>
  </si>
  <si>
    <t>golf,sponsors</t>
  </si>
  <si>
    <t>sponsors,bill</t>
  </si>
  <si>
    <t>bill,mary</t>
  </si>
  <si>
    <t>mary,murphy</t>
  </si>
  <si>
    <t>murphy,itroninc</t>
  </si>
  <si>
    <t>itroninc,garco</t>
  </si>
  <si>
    <t>garco,construction</t>
  </si>
  <si>
    <t>construction,amy</t>
  </si>
  <si>
    <t>Top Word Pairs in Tweet in G6</t>
  </si>
  <si>
    <t>thanks,elkhart</t>
  </si>
  <si>
    <t>elkhart,county</t>
  </si>
  <si>
    <t>county,exchange</t>
  </si>
  <si>
    <t>club,taking</t>
  </si>
  <si>
    <t>taking,care</t>
  </si>
  <si>
    <t>care,guys</t>
  </si>
  <si>
    <t>guys,morning</t>
  </si>
  <si>
    <t>morning,great</t>
  </si>
  <si>
    <t>great,pancakes</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</si>
  <si>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</si>
  <si>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</si>
  <si>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</si>
  <si>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</si>
  <si>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</si>
  <si>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</si>
  <si>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</si>
  <si>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</si>
  <si>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</si>
  <si>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</si>
  <si>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</si>
  <si>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</si>
  <si>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1st,cultural</t>
  </si>
  <si>
    <t>cultural,exchange</t>
  </si>
  <si>
    <t>club,today</t>
  </si>
  <si>
    <t>today,thema</t>
  </si>
  <si>
    <t>thema,syodo</t>
  </si>
  <si>
    <t>syodo,japanese</t>
  </si>
  <si>
    <t>japanese,calligraphy</t>
  </si>
  <si>
    <t>calligraphy,#fukuoka</t>
  </si>
  <si>
    <t>#fukuoka,#international</t>
  </si>
  <si>
    <t>Top Word Pairs in Tweet in G9</t>
  </si>
  <si>
    <t>excited,hosting</t>
  </si>
  <si>
    <t>hosting,exchangeclub</t>
  </si>
  <si>
    <t>exchangeclub,101st</t>
  </si>
  <si>
    <t>convention,here</t>
  </si>
  <si>
    <t>here,norfolk</t>
  </si>
  <si>
    <t>norfolk,july</t>
  </si>
  <si>
    <t>july,17</t>
  </si>
  <si>
    <t>17,20</t>
  </si>
  <si>
    <t>Top Word Pairs in Tweet in G10</t>
  </si>
  <si>
    <t>Top Word Pairs in Tweet</t>
  </si>
  <si>
    <t>national,convention  exchange,club  #exchangestrong,#exchangefit  town,common  national,president  101st,national  #northandover,town  common,joining  joining,members  members,exchangeclub</t>
  </si>
  <si>
    <t>exchangeclub,nodexl  nodexl,exchangeclub  top,hashtags  hashtags,#exchangestrong  dantradio,realtorbasia  exchangeclub,docassar  shgtus,_help4women_  docassar,bsolder  bsolder,dcsirish  _help4women_,bsolder</t>
  </si>
  <si>
    <t>1leadlearner,cityofdublinga  cityofdublinga,exchangeclub  dcsirish,1leadlearner  exchangeclub,need  need,people  people,ready  ready,game  game,ll  ll,more  more,committed</t>
  </si>
  <si>
    <t>few,americans  americans,organizations  organizations,supporting  supporting,#tus100  #tus100,variety  variety,events  events,planned  planned,globe</t>
  </si>
  <si>
    <t>thank,2019  2019,golf  golf,sponsors  sponsors,bill  bill,mary  mary,murphy  murphy,itroninc  itroninc,garco  garco,construction  construction,amy</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</si>
  <si>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</si>
  <si>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</si>
  <si>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1st,cultural  cultural,exchange  exchange,club  club,today  today,thema  thema,syodo  syodo,japanese  japanese,calligraphy  calligraphy,#fukuoka  #fukuoka,#international</t>
  </si>
  <si>
    <t>excited,hosting  hosting,exchangeclub  exchangeclub,101st  101st,national  national,convention  convention,here  here,norfolk  norfolk,july  july,17  17,20</t>
  </si>
  <si>
    <t>national,exchange  exchange,club  club,north  north,fayetteville  fayetteville,came  came,see  see,sheriff  sheriff,wright  wright,dropped  dropped,bears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</si>
  <si>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</si>
  <si>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</si>
  <si>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</si>
  <si>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</si>
  <si>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</si>
  <si>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</si>
  <si>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</si>
  <si>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</si>
  <si>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</si>
  <si>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</si>
  <si>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</si>
  <si>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</si>
  <si>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</si>
  <si>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</si>
  <si>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</si>
  <si>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</si>
  <si>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</si>
  <si>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</si>
  <si>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</si>
  <si>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</si>
  <si>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</si>
  <si>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</si>
  <si>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</si>
  <si>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usreplong</t>
  </si>
  <si>
    <t>exchangeclub dudekj bsolder</t>
  </si>
  <si>
    <t>Top Mentioned in Tweet</t>
  </si>
  <si>
    <t>exchangeclub urena filmregionsintl degan1965 veteransmatter frcrome norfolkva bsolder dawnportner aplusk</t>
  </si>
  <si>
    <t>exchangeclub bsolder dcsirish docassar dantradio realtorbasia _help4women_ shgtus wacorrections dudekj</t>
  </si>
  <si>
    <t>exchangeclub cityofdublinga dcsirish 1leadlearner jaroystuckey wanyarwmaz georgiadeptofed 478susan positiveathga rotary</t>
  </si>
  <si>
    <t>exchangeclub shgtus phillyseaport vanessa12news tombfoundation americanlegion janecampbell53 mountvernon uscaphis arlingtonnatl</t>
  </si>
  <si>
    <t>itroninc kalispeltribe northernquest gusjohnsonford alliantins integrusarch cbtabs exchangeclub ymcainw lpgaamateurs</t>
  </si>
  <si>
    <t>ghscoachpark el elkhartco4hfair exchangeclub goshenredhawks</t>
  </si>
  <si>
    <t>wcvb needhampatch needhamfire</t>
  </si>
  <si>
    <t>exchangeclub visitnorfolkva sheratonno sheratonnorfolk</t>
  </si>
  <si>
    <t>sheriff_ewright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</si>
  <si>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</si>
  <si>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</si>
  <si>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</si>
  <si>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</si>
  <si>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</si>
  <si>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</si>
  <si>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</si>
  <si>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</si>
  <si>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</si>
  <si>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</si>
  <si>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</si>
  <si>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</si>
  <si>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dupouvoirdachat degan1965 eagletribjill all435reps jamesszatkowski mama_animal producerrondak aplusk repwesallen okgunner2002</t>
  </si>
  <si>
    <t>3eani vivianfrancos likely75463987 norwalkctpd wacorrections chiefzuidema melanieluckey dantradio leadersadam exchangeclublh</t>
  </si>
  <si>
    <t>officialghsa rotary georgiadeptofed jaroystuckey srmiletto courierherald dcsirish 478susan stricktagprin gaelassoc</t>
  </si>
  <si>
    <t>americanlegion vanessa12news usnhistory mountvernon navalinstitute vfwhq phillyseaport arlingtonnatl shgtus uscaphis</t>
  </si>
  <si>
    <t>northernquest itroninc lpgaamateurs kalispeltribe _help4women_ gusjohnsonford ymcainw cbtabs alliantins northern</t>
  </si>
  <si>
    <t>yourgoshennews goshenschools ghscoachpark el goshenredhawks elkhartco4hfair coachhodge25</t>
  </si>
  <si>
    <t>wcvb nefirebuff needhampatch bridgetabc11 needhamfire</t>
  </si>
  <si>
    <t>hayashi__mizuki eanamjuve omusubigumi anle40834471</t>
  </si>
  <si>
    <t>visitnorfolkva donteminter sheratonnorfolk sheratonno</t>
  </si>
  <si>
    <t>demostheneno72 laureloutlook spotsjaws rlaexchange</t>
  </si>
  <si>
    <t>goncrichardson morganabc11 sheriff_ewright</t>
  </si>
  <si>
    <t>Top URLs in Tweet by Count</t>
  </si>
  <si>
    <t>https://www.nationalexchangeclub.org/wp-content/uploads/2019/03/National-Exchange-Club-Tour-Registration-Form.pdf https://www.marriott.com/event-reservations/reservation-link.mi?id=1548174634531&amp;key=GRP&amp;app=resvlink https://twitter.com/VisitNorfolkVA/status/1142119805643886594 http://www.northwestgeorgianews.com/rome/news/local/national-exchange-ceo-in-rome-to-install-leaders-of-rome/article_0e05f854-9439-11e9-b06c-4b6aa1a10b6b.html https://myemail.constantcontact.com/subject.html?soid=1102534231567&amp;aid=CFAAycNLB38 https://www.surveymonkey.com/r/2019ExchangeConvention https://www.visitnorfolk.com/eat-drink/ https://kidskonnect.com/holidays-seasons/fourth-july/ https://www.nationalexchangeclub.org/convention/ https://myemail.constantcontact.com/subject.html?soid=1102534231567&amp;aid=HtJFg089bYg</t>
  </si>
  <si>
    <t>https://twitter.com/exchangeclub/status/1150401312045096960 https://www.instagram.com/p/Bz6inNql8fA/?igshid=1lxpg96a2ld6i</t>
  </si>
  <si>
    <t>https://nodexlgraphgallery.org/Pages/Graph.aspx?graphID=205968 https://nodexlgraphgallery.org/Pages/Graph.aspx?graphID=205828 https://nodexlgraphgallery.org/Pages/Graph.aspx?graphID=205702 https://nodexlgraphgallery.org/Pages/Graph.aspx?graphID=205617 https://nodexlgraphgallery.org/Pages/Graph.aspx?graphID=205019 https://nodexlgraphgallery.org/Pages/Graph.aspx?graphID=204913 https://nodexlgraphgallery.org/Pages/Graph.aspx?graphID=204791 https://nodexlgraphgallery.org/Pages/Graph.aspx?graphID=204694 https://nodexlgraphgallery.org/Pages/Graph.aspx?graphID=203451 https://nodexlgraphgallery.org/Pages/Graph.aspx?graphID=202613</t>
  </si>
  <si>
    <t>https://understandingcompassion.com/articles/ashton-kutcher-has-rescued-over-6000-victims-from-sex-trafficking/?fbclid=IwAR0LTRtZBGSfjqYjoCHOQh3g9tFZOKvH1pfuXUMvdFjyg2XTwAFvihfeQIM https://twitter.com/exchangeclub/status/1148274826093780995</t>
  </si>
  <si>
    <t>https://nodexlgraphgallery.org/Pages/Graph.aspx?graphID=198760 https://nodexlgraphgallery.org/Pages/Graph.aspx?graphID=202613 https://nodexlgraphgallery.org/Pages/Graph.aspx?graphID=201252</t>
  </si>
  <si>
    <t>https://nodexlgraphgallery.org/Pages/Graph.aspx?graphID=205019 https://nodexlgraphgallery.org/Pages/Graph.aspx?graphID=204913 https://nodexlgraphgallery.org/Pages/Graph.aspx?graphID=204791 https://nodexlgraphgallery.org/Pages/Graph.aspx?graphID=204694 https://nodexlgraphgallery.org/Pages/Graph.aspx?graphID=202613</t>
  </si>
  <si>
    <t>https://myemail.constantcontact.com/subject.html?soid=1102534231567&amp;aid=CFAAycNLB38 https://myemail.constantcontact.com/subject.html?soid=1102534231567&amp;aid=HtJFg089bYg</t>
  </si>
  <si>
    <t>Top URLs in Tweet by Salience</t>
  </si>
  <si>
    <t>Top Domains in Tweet by Count</t>
  </si>
  <si>
    <t>nationalexchangeclub.org constantcontact.com marriott.com twitter.com northwestgeorgianews.com surveymonkey.com visitnorfolk.com kidskonnect.com nationaldaycalendar.com milb.com</t>
  </si>
  <si>
    <t>twitter.com instagram.com</t>
  </si>
  <si>
    <t>understandingcompassion.com twitter.com</t>
  </si>
  <si>
    <t>Top Domains in Tweet by Salience</t>
  </si>
  <si>
    <t>Top Hashtags in Tweet by Count</t>
  </si>
  <si>
    <t>exchangestrong xcnorfolk exchangefit americanism youthprograms exchangetoday congratulations growexchange youthoftheyear preventionofchildabuse</t>
  </si>
  <si>
    <t>exchangestrong xcnorfolk ceo nationalconvention train bus plane car boat truck</t>
  </si>
  <si>
    <t>exchangestrong exchangeclub exchangefit preventionofchildabuse nationalproject xcnorfolk</t>
  </si>
  <si>
    <t>tus tus100</t>
  </si>
  <si>
    <t>exchangestrong xcnorfolk outdooradvertisement ridgecrestearthquake helpingveterans preventchildabuse</t>
  </si>
  <si>
    <t>youthoftheyear aceoftheyear</t>
  </si>
  <si>
    <t>exchangestrong fourthofjuly memberfyi firstdayofsummer nationalamericaneagleday dday75 americanism 6644remembered nationalflagmonth</t>
  </si>
  <si>
    <t>Top Hashtags in Tweet by Salience</t>
  </si>
  <si>
    <t>xcnorfolk exchangestrong exchangefit americanism youthprograms exchangetoday congratulations growexchange youthoftheyear preventionofchildabuse</t>
  </si>
  <si>
    <t>xcnorfolk ceo nationalconvention train bus plane car boat truck xcnorforlk</t>
  </si>
  <si>
    <t>xcnorfolk nationalproject exchangestrong exchangeclub exchangefit preventionofchildabuse</t>
  </si>
  <si>
    <t>xcnorfolk outdooradvertisement ridgecrestearthquake helpingveterans preventchildabuse exchangestrong</t>
  </si>
  <si>
    <t>Top Words in Tweet by Count</t>
  </si>
  <si>
    <t>great hear fellowship christian athletes jacksonexchange today #fca #exchangeclub</t>
  </si>
  <si>
    <t>congratulations #ehmis students matthew benzing carissa rill receiving young citizenship</t>
  </si>
  <si>
    <t>#exchangestrong #xcnorfolk national convention club exchange year day #exchangefit more</t>
  </si>
  <si>
    <t>great god blessing</t>
  </si>
  <si>
    <t>docassar via nodexl bsolder dcsirish dudekj chiefzuidema dantradio</t>
  </si>
  <si>
    <t>1leadlearner jaroystuckey wanyarwmaz georgiadeptofed 478susan cityofdublinga more courierherald suptwoods philbest6</t>
  </si>
  <si>
    <t>#exchangestrong national exchange #xcnorfolk club tracey_edwards exchangegl dudekj thank s</t>
  </si>
  <si>
    <t>via nodexl dcsirish docassar bsolder dantradio realtorbasia top hashtags #exchangestrong</t>
  </si>
  <si>
    <t>happy #flagday #americanism</t>
  </si>
  <si>
    <t>urena #northandover town common joining members lawrence community friends field</t>
  </si>
  <si>
    <t>town common honor #northandover joining members lawrence community friends field</t>
  </si>
  <si>
    <t>memorial usreplong today privilege speaking patriots dedication ceremony neosho honoring</t>
  </si>
  <si>
    <t>memorial neosho today privilege speaking patriots dedication ceremony honoring brave</t>
  </si>
  <si>
    <t>usreplong salute flag betraying ideal represents typical republican</t>
  </si>
  <si>
    <t>utah salt lake city attack degans fault room violence community</t>
  </si>
  <si>
    <t>dcsirish irish magazine out books 4 barbers 2 positiveathga rotary</t>
  </si>
  <si>
    <t>#nationalamericaneagleday day set aside honor national symbol raise awareness protecting</t>
  </si>
  <si>
    <t>cnbc intel</t>
  </si>
  <si>
    <t>outstanding love presenting awards youth norwalk two exemplify means citizen</t>
  </si>
  <si>
    <t>_help4women_ thank 2019 golf sponsors bill mary murphy itroninc garco</t>
  </si>
  <si>
    <t>excited hosting 101st national convention here norfolk july 17 20</t>
  </si>
  <si>
    <t>visitnorfolkva excited hosting 101st national convention here norfolk july 17</t>
  </si>
  <si>
    <t>omusubigumi 1st cultural exchange club today thema syodo japanese calligraphy</t>
  </si>
  <si>
    <t>shgtus few americans organizations supporting #tus100 variety events planned globe</t>
  </si>
  <si>
    <t>exchange phillyseaport shout out club rome ga huge supporter shgtus</t>
  </si>
  <si>
    <t>left laurel #exchangeclub booth firemenâ s run friday opal gomer</t>
  </si>
  <si>
    <t>filmregionsintl yours truly honored last night exchangite year home #exchangestrong</t>
  </si>
  <si>
    <t>#exchangestrong let's make aplusk honorary member national great work save</t>
  </si>
  <si>
    <t>needhamfire case missed tonight #needham another great display thanks #exchangeclub</t>
  </si>
  <si>
    <t>mike see forget region 5 vp way go club builders</t>
  </si>
  <si>
    <t>filmregionsintl power restored areas believe community city still need #exchangestrong</t>
  </si>
  <si>
    <t>docassar via nodexl bsolder dcsirish dudekj _help4women_ realtorbasia chiefzuidemâ shgtus</t>
  </si>
  <si>
    <t>congratulations dawnportner</t>
  </si>
  <si>
    <t>club announced 2019 award winner clayton sponsored exchange makayla sebastian</t>
  </si>
  <si>
    <t>congratulations clayton rlaexchange</t>
  </si>
  <si>
    <t>please join welcoming russ finney exchange s new national president</t>
  </si>
  <si>
    <t>docassar via nodexl dcsirish shgtus _help4women_ bsolder dantradio</t>
  </si>
  <si>
    <t>raise funds #exchangeclub #elkhart county charities moe miller enjoyment lot</t>
  </si>
  <si>
    <t>ghscoachpark thanks elkhart county exchange club taking care guys morning</t>
  </si>
  <si>
    <t>dcsirish 1leadlearner cityofdublinga t need people ready game ll more</t>
  </si>
  <si>
    <t>dcsirish 1leadlearner cityofdublinga t more school system cracks floor children</t>
  </si>
  <si>
    <t>thanks elkhart county exchange club taking care guys morning great</t>
  </si>
  <si>
    <t>sheriff_ewright national exchange club north fayetteville came see sheriff wright</t>
  </si>
  <si>
    <t>appreciate opportunity today address troy gave recap 2019 legislative session</t>
  </si>
  <si>
    <t>#eastonct memorial day parade brought together girl scouts marching bands</t>
  </si>
  <si>
    <t>year bsolder exchangegl exchangeclublh albanyexchange exmississippi tulsaxc sunrisexchange jacksonexchange victims</t>
  </si>
  <si>
    <t>2019 year announced clayton c e youth scholarship recipients 101st</t>
  </si>
  <si>
    <t>national club please new day july now available read share</t>
  </si>
  <si>
    <t>victims families loved ones continue working toward vision strong aâ</t>
  </si>
  <si>
    <t>great presentation cece terebinth refuge today s st cloud meeting</t>
  </si>
  <si>
    <t>Top Words in Tweet by Salience</t>
  </si>
  <si>
    <t>exchange national convention club #xcnorfolk #exchangestrong year day award district</t>
  </si>
  <si>
    <t>need people ready game ll committed impacting outcome students school</t>
  </si>
  <si>
    <t>national exchange #xcnorfolk exchangegl makayla club #exchangestrong tracey_edwards dudekj thank</t>
  </si>
  <si>
    <t>aaronleehammer norwalkctpd #xcnorfolk shgtus dudekj chiefzuidema ghscoachpark _help4women_ wacorrections #nationalproject</t>
  </si>
  <si>
    <t>country celebrate flag day town common honor #northandover joining members</t>
  </si>
  <si>
    <t>kicked degan ground leaving footprint head legal representation now responsible</t>
  </si>
  <si>
    <t>shout out club rome ga huge supporter shgtus #tus mission</t>
  </si>
  <si>
    <t>realtorbasia chiefzuidemâ shgtus dantradio chiefzuidem dudekj _help4women_ docassar via nodexl</t>
  </si>
  <si>
    <t>clayton makayla sebastian club #youthoftheyear jelsma o #aceoftheyear infanzon breakfast</t>
  </si>
  <si>
    <t>need people ready game ll more committed school system cracks</t>
  </si>
  <si>
    <t>school system cracks floor children fall need people ready game</t>
  </si>
  <si>
    <t>year clayton c e youth scholarship recipients 101st national convention</t>
  </si>
  <si>
    <t>club national sebastian please new day july now available read</t>
  </si>
  <si>
    <t>Top Word Pairs in Tweet by Count</t>
  </si>
  <si>
    <t>great,hear  hear,fellowship  fellowship,christian  christian,athletes  athletes,jacksonexchange  jacksonexchange,today  today,#fca  #fca,#exchangeclub</t>
  </si>
  <si>
    <t>congratulations,#ehmis  #ehmis,students  students,matthew  matthew,benzing  benzing,carissa  carissa,rill  rill,receiving  receiving,young  young,citizenship  citizenship,awards</t>
  </si>
  <si>
    <t>national,convention  exchange,club  #exchangestrong,#exchangefit  101st,national  norfolk,va  national,president  breakfast,exchange  now,available  c,e  youth,year</t>
  </si>
  <si>
    <t>exchangeclub,great  great,god  god,blessing</t>
  </si>
  <si>
    <t>docassar,exchangeclub  exchangeclub,via  via,nodexl  nodexl,exchangeclub  exchangeclub,docassar  docassar,bsolder  bsolder,dcsirish  dcsirish,dudekj  dudekj,chiefzuidema  chiefzuidema,dantradio</t>
  </si>
  <si>
    <t>1leadlearner,cityofdublinga  cityofdublinga,exchangeclub  courierherald,wanyarwmaz  suptwoods,georgiadeptofed  georgiadeptofed,philbest6  exchangeclub,need  need,people  people,ready  ready,game  game,ll</t>
  </si>
  <si>
    <t>national,exchange  exchange,club  #exchangestrong,#xcnorfolk  outstanding,#ceo  #ceo,national  club,tracy  tracy,edwards  edwards,shares  shares,important  important,information</t>
  </si>
  <si>
    <t>exchangeclub,via  via,nodexl  nodexl,exchangeclub  top,hashtags  hashtags,#exchangestrong  dantradio,realtorbasia  exchangeclub,docassar  docassar,bsolder  bsolder,dcsirish  chiefzuidema,dantradio</t>
  </si>
  <si>
    <t>exchangeclub,happy  happy,#flagday  #flagday,#americanism</t>
  </si>
  <si>
    <t>urena,#northandover  #northandover,town  town,common  common,joining  joining,members  members,exchangeclub  exchangeclub,lawrence  lawrence,community  community,friends  friends,field</t>
  </si>
  <si>
    <t>town,common  #northandover,town  common,joining  joining,members  members,exchangeclub  exchangeclub,lawrence  lawrence,community  community,friends  friends,field  field,honor</t>
  </si>
  <si>
    <t>usreplong,today  today,privilege  privilege,speaking  speaking,patriots  patriots,memorial  memorial,dedication  dedication,ceremony  ceremony,neosho  neosho,memorial  memorial,honoring</t>
  </si>
  <si>
    <t>today,privilege  privilege,speaking  speaking,patriots  patriots,memorial  memorial,dedication  dedication,ceremony  ceremony,neosho  neosho,memorial  memorial,honoring  honoring,brave</t>
  </si>
  <si>
    <t>usreplong,exchangeclub  exchangeclub,salute  salute,flag  flag,betraying  betraying,ideal  ideal,represents  represents,typical  typical,republican</t>
  </si>
  <si>
    <t>salt,lake  lake,city  city,attack  attack,degans  degans,fault  fault,room  room,violence  violence,community  community,utah  utah,politician</t>
  </si>
  <si>
    <t>dcsirish,irish  irish,magazine  magazine,out  out,books  books,4  4,barbers  barbers,2  2,positiveathga  positiveathga,rotary  rotary,exchangeclub</t>
  </si>
  <si>
    <t>exchangeclub,#nationalamericaneagleday  #nationalamericaneagleday,day  day,set  set,aside  aside,honor  honor,national  national,symbol  symbol,raise  raise,awareness  awareness,protecting</t>
  </si>
  <si>
    <t>exchangeclub,cnbc  cnbc,intel</t>
  </si>
  <si>
    <t>love,presenting  presenting,awards  awards,outstanding  outstanding,youth  youth,norwalk  norwalk,two  two,exemplify  exemplify,means  means,outstanding  outstanding,citizen</t>
  </si>
  <si>
    <t>_help4women_,thank  thank,2019  2019,golf  golf,sponsors  sponsors,bill  bill,mary  mary,murphy  murphy,itroninc  itroninc,garco  garco,construction</t>
  </si>
  <si>
    <t>visitnorfolkva,excited  excited,hosting  hosting,exchangeclub  exchangeclub,101st  101st,national  national,convention  convention,here  here,norfolk  norfolk,july  july,17</t>
  </si>
  <si>
    <t>omusubigumi,1st  1st,cultural  cultural,exchange  exchange,club  club,today  today,thema  thema,syodo  syodo,japanese  japanese,calligraphy  calligraphy,#fukuoka</t>
  </si>
  <si>
    <t>shgtus,few  few,americans  americans,organizations  organizations,supporting  supporting,#tus100  #tus100,variety  variety,events  events,planned  planned,globe  globe,janecampbeâ</t>
  </si>
  <si>
    <t>shout,out  out,exchange  exchange,club  club,rome  rome,ga  ga,huge  huge,supporter  supporter,shgtus  shgtus,#tus  #tus,mission</t>
  </si>
  <si>
    <t>left,laurel  laurel,#exchangeclub  #exchangeclub,booth  booth,firemenâ  firemenâ,s  s,run  run,friday  friday,opal  opal,gomer  gomer,taryn</t>
  </si>
  <si>
    <t>filmregionsintl,yours  yours,truly  truly,honored  honored,last  last,night  night,exchangite  exchangite,year  year,home  home,exchangeclub  exchangeclub,#exchangestrong</t>
  </si>
  <si>
    <t>let's,make  make,aplusk  aplusk,honorary  honorary,member  member,national  national,exchangeclub  exchangeclub,great  great,work  work,save  save,kids</t>
  </si>
  <si>
    <t>needhamfire,case  case,missed  missed,tonight  tonight,#needham  #needham,another  another,great  great,display  display,thanks  thanks,#exchangeclub  #exchangeclub,happy</t>
  </si>
  <si>
    <t>mike,mike  see,forget  forget,mike  mike,region  region,5  5,vp  exchangeclub,way  way,go  go,club  club,builders</t>
  </si>
  <si>
    <t>filmregionsintl,power  power,restored  restored,areas  areas,believe  believe,community  community,city  city,still  still,need  need,#exchangestrong  #exchangestrong,#ridgecr</t>
  </si>
  <si>
    <t>docassar,exchangeclub  exchangeclub,via  via,nodexl  nodexl,exchangeclub  exchangeclub,docassar  docassar,bsolder  bsolder,dcsirish  dcsirish,dudekj  dudekj,realtorbasia  realtorbasia,chiefzuidemâ</t>
  </si>
  <si>
    <t>exchangeclub,congratulations  congratulations,dawnportner</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</si>
  <si>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</si>
  <si>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</si>
  <si>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</si>
  <si>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docassar,exchangeclub  exchangeclub,via  via,nodexl  nodexl,exchangeclub  exchangeclub,dcsirish  dcsirish,docassar  docassar,shgtus  shgtus,_help4women_  _help4women_,bsolder  bsolder,dantradio</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</si>
  <si>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</si>
  <si>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</si>
  <si>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</si>
  <si>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</si>
  <si>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</si>
  <si>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appreciate,opportunity  opportunity,today  today,address  address,troy  troy,exchangeclub  exchangeclub,gave  gave,recap  recap,2019  2019,legislative  legislative,session</t>
  </si>
  <si>
    <t>docassar,exchangeclub  exchangeclub,via  via,nodexl  nodexl,exchangeclub  shgtus,_help4women_  _help4women_,bsolder  bsolder,dantradio  exchangeclub,dcsirish  dcsirish,docassar  docassar,shgtus</t>
  </si>
  <si>
    <t>#eastonct,memorial  memorial,day  day,parade  parade,brought  brought,together  together,girl  girl,scouts  scouts,marching  marching,bands  bands,veterans</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</si>
  <si>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</si>
  <si>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</si>
  <si>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now,available  available,please  please,read  read,share  national,president  exchangeclub,june  new,club  exchangeclub,july  july,edition  edition,member</t>
  </si>
  <si>
    <t>exchangeclub,victims  victims,families  families,loved  loved,ones  ones,continue  continue,working  working,toward  toward,vision  vision,strong  strong,aâ</t>
  </si>
  <si>
    <t>great,presentation  presentation,cece  cece,terebinth  terebinth,refuge  refuge,today  today,s  s,exchangeclub  exchangeclub,st  st,cloud  cloud,meeting</t>
  </si>
  <si>
    <t>Top Word Pairs in Tweet by Salience</t>
  </si>
  <si>
    <t>national,convention  exchange,club  #exchangestrong,#exchangefit  101st,national  norfolk,va  national,president  distinguished,district  breakfast,exchange  now,available  c,e</t>
  </si>
  <si>
    <t>exchangeclub,need  need,people  people,ready  ready,game  game,ll  ll,more  more,committed  committed,impacting  impacting,outcome  outcome,students</t>
  </si>
  <si>
    <t>realtorbasia,norwalkctpd  #exchangestrong,#preventionofchildabuse  #preventionofchildabuse,#exchangefit  #exchangefit,#exchangeclub  #exchangefit,#preventionofchildabuse  dcsirish,dudekj  norwalkctpd,wacorrections  _help4women_,bsolder  bsolder,dantradio  #exchangestrong,#exchangeclub</t>
  </si>
  <si>
    <t>honor,country  country,celebrate  celebrate,flag  flag,day  town,common  #northandover,town  common,joining  joining,members  members,exchangeclub  exchangeclub,lawrence</t>
  </si>
  <si>
    <t>jeppsons,kicked  kicked,degan  degan,ground  ground,leaving  leaving,footprint  footprint,head  head,legal  legal,representation  representation,now  now,utah</t>
  </si>
  <si>
    <t>dcsirish,dudekj  dudekj,realtorbasia  realtorbasia,chiefzuidemâ  docassar,dcsirish  dcsirish,shgtus  shgtus,_help4women_  _help4women_,bsolder  bsolder,dantradio  dcsirish,_help4women_  _help4women_,dudekj</t>
  </si>
  <si>
    <t>2019,#youthoftheyear  #youthoftheyear,award  winner,clayton  clayton,jelsma  jelsma,clayton  clayton,sponsored  sponsored,exchange  exchange,club  club,o  2019,#aceoftheyear</t>
  </si>
  <si>
    <t>exchangeclub,need  need,people  people,ready  ready,game  game,ll  ll,more  more,committed  committed,t  exchangeclub,school  school,system</t>
  </si>
  <si>
    <t>exchangeclub,school  school,system  system,cracks  cracks,floor  floor,children  children,fall  fall,t  exchangeclub,need  need,people  people,ready</t>
  </si>
  <si>
    <t>exchangeclub,docassar  docassar,dcsirish  dcsirish,shgtus  exchangeclub,dcsirish  dcsirish,docassar  docassar,shgtus  docassar,exchangeclub  exchangeclub,via  via,nodexl  nodexl,exchangeclub</t>
  </si>
  <si>
    <t>Word</t>
  </si>
  <si>
    <t>#exchangefit</t>
  </si>
  <si>
    <t>hashtags</t>
  </si>
  <si>
    <t>#preventionofchildabuse</t>
  </si>
  <si>
    <t>#nationalproject</t>
  </si>
  <si>
    <t>new</t>
  </si>
  <si>
    <t>please</t>
  </si>
  <si>
    <t>members</t>
  </si>
  <si>
    <t>president</t>
  </si>
  <si>
    <t>announced</t>
  </si>
  <si>
    <t>award</t>
  </si>
  <si>
    <t>s</t>
  </si>
  <si>
    <t>june</t>
  </si>
  <si>
    <t>sponsored</t>
  </si>
  <si>
    <t>join</t>
  </si>
  <si>
    <t>russ</t>
  </si>
  <si>
    <t>honor</t>
  </si>
  <si>
    <t>c</t>
  </si>
  <si>
    <t>now</t>
  </si>
  <si>
    <t>share</t>
  </si>
  <si>
    <t>finney</t>
  </si>
  <si>
    <t>looking</t>
  </si>
  <si>
    <t>school</t>
  </si>
  <si>
    <t>clayton</t>
  </si>
  <si>
    <t>see</t>
  </si>
  <si>
    <t>town</t>
  </si>
  <si>
    <t>common</t>
  </si>
  <si>
    <t>make</t>
  </si>
  <si>
    <t>session</t>
  </si>
  <si>
    <t>welcoming</t>
  </si>
  <si>
    <t>forward</t>
  </si>
  <si>
    <t>exciting</t>
  </si>
  <si>
    <t>american</t>
  </si>
  <si>
    <t>built</t>
  </si>
  <si>
    <t>#americanism</t>
  </si>
  <si>
    <t>sebastian</t>
  </si>
  <si>
    <t>memorial</t>
  </si>
  <si>
    <t>e</t>
  </si>
  <si>
    <t>youth</t>
  </si>
  <si>
    <t>winner</t>
  </si>
  <si>
    <t>4</t>
  </si>
  <si>
    <t>winners</t>
  </si>
  <si>
    <t>makayla</t>
  </si>
  <si>
    <t>field</t>
  </si>
  <si>
    <t>awards</t>
  </si>
  <si>
    <t>va</t>
  </si>
  <si>
    <t>district</t>
  </si>
  <si>
    <t>continue</t>
  </si>
  <si>
    <t>amazing</t>
  </si>
  <si>
    <t>available</t>
  </si>
  <si>
    <t>full</t>
  </si>
  <si>
    <t>out</t>
  </si>
  <si>
    <t>up</t>
  </si>
  <si>
    <t>#northandover</t>
  </si>
  <si>
    <t>joining</t>
  </si>
  <si>
    <t>lawrence</t>
  </si>
  <si>
    <t>friends</t>
  </si>
  <si>
    <t>families</t>
  </si>
  <si>
    <t>strong</t>
  </si>
  <si>
    <t>communities</t>
  </si>
  <si>
    <t>read</t>
  </si>
  <si>
    <t>kathy</t>
  </si>
  <si>
    <t>raise</t>
  </si>
  <si>
    <t>father</t>
  </si>
  <si>
    <t>xc</t>
  </si>
  <si>
    <t>flag</t>
  </si>
  <si>
    <t>breakfast</t>
  </si>
  <si>
    <t>ga</t>
  </si>
  <si>
    <t>lake</t>
  </si>
  <si>
    <t>attendees</t>
  </si>
  <si>
    <t>victims</t>
  </si>
  <si>
    <t>loved</t>
  </si>
  <si>
    <t>ones</t>
  </si>
  <si>
    <t>working</t>
  </si>
  <si>
    <t>toward</t>
  </si>
  <si>
    <t>vision</t>
  </si>
  <si>
    <t>know</t>
  </si>
  <si>
    <t>serving</t>
  </si>
  <si>
    <t>sharing</t>
  </si>
  <si>
    <t>information</t>
  </si>
  <si>
    <t>member</t>
  </si>
  <si>
    <t>exchange's</t>
  </si>
  <si>
    <t>yourself</t>
  </si>
  <si>
    <t>back</t>
  </si>
  <si>
    <t>take</t>
  </si>
  <si>
    <t>years</t>
  </si>
  <si>
    <t>fl</t>
  </si>
  <si>
    <t>month</t>
  </si>
  <si>
    <t>scholarship</t>
  </si>
  <si>
    <t>#youthoftheyear</t>
  </si>
  <si>
    <t>address</t>
  </si>
  <si>
    <t>pancakes</t>
  </si>
  <si>
    <t>sausage</t>
  </si>
  <si>
    <t>program</t>
  </si>
  <si>
    <t>north</t>
  </si>
  <si>
    <t>children</t>
  </si>
  <si>
    <t>ll</t>
  </si>
  <si>
    <t>2</t>
  </si>
  <si>
    <t>#international</t>
  </si>
  <si>
    <t>hotel</t>
  </si>
  <si>
    <t>utah</t>
  </si>
  <si>
    <t>hono</t>
  </si>
  <si>
    <t>clubs</t>
  </si>
  <si>
    <t>#youthprograms</t>
  </si>
  <si>
    <t>virginia</t>
  </si>
  <si>
    <t>one</t>
  </si>
  <si>
    <t>luncheon</t>
  </si>
  <si>
    <t>project</t>
  </si>
  <si>
    <t>photo</t>
  </si>
  <si>
    <t>win</t>
  </si>
  <si>
    <t>register</t>
  </si>
  <si>
    <t>meeting</t>
  </si>
  <si>
    <t>aâ</t>
  </si>
  <si>
    <t>list</t>
  </si>
  <si>
    <t>#firstdayofsummer</t>
  </si>
  <si>
    <t>season</t>
  </si>
  <si>
    <t>during</t>
  </si>
  <si>
    <t>email</t>
  </si>
  <si>
    <t>2020</t>
  </si>
  <si>
    <t>mt</t>
  </si>
  <si>
    <t>#nationalamericaneagleday</t>
  </si>
  <si>
    <t>set</t>
  </si>
  <si>
    <t>aside</t>
  </si>
  <si>
    <t>symbol</t>
  </si>
  <si>
    <t>awareness</t>
  </si>
  <si>
    <t>protecting</t>
  </si>
  <si>
    <t>bald</t>
  </si>
  <si>
    <t>forget</t>
  </si>
  <si>
    <t>excel</t>
  </si>
  <si>
    <t>river</t>
  </si>
  <si>
    <t>high</t>
  </si>
  <si>
    <t>burns</t>
  </si>
  <si>
    <t>margie</t>
  </si>
  <si>
    <t>duffell</t>
  </si>
  <si>
    <t>william</t>
  </si>
  <si>
    <t>celebrating</t>
  </si>
  <si>
    <t>recipients</t>
  </si>
  <si>
    <t>jelsma</t>
  </si>
  <si>
    <t>veterans</t>
  </si>
  <si>
    <t>rome</t>
  </si>
  <si>
    <t>events</t>
  </si>
  <si>
    <t>fayetteville</t>
  </si>
  <si>
    <t>came</t>
  </si>
  <si>
    <t>sheriff</t>
  </si>
  <si>
    <t>wright</t>
  </si>
  <si>
    <t>dropped</t>
  </si>
  <si>
    <t>bears</t>
  </si>
  <si>
    <t>system</t>
  </si>
  <si>
    <t>cracks</t>
  </si>
  <si>
    <t>floor</t>
  </si>
  <si>
    <t>fall</t>
  </si>
  <si>
    <t>committed</t>
  </si>
  <si>
    <t>irish</t>
  </si>
  <si>
    <t>magazine</t>
  </si>
  <si>
    <t>books</t>
  </si>
  <si>
    <t>barbers</t>
  </si>
  <si>
    <t>state</t>
  </si>
  <si>
    <t>others</t>
  </si>
  <si>
    <t>greater</t>
  </si>
  <si>
    <t>better</t>
  </si>
  <si>
    <t>#aceoftheyear</t>
  </si>
  <si>
    <t>infanzon</t>
  </si>
  <si>
    <t>work</t>
  </si>
  <si>
    <t>still</t>
  </si>
  <si>
    <t>mike</t>
  </si>
  <si>
    <t>way</t>
  </si>
  <si>
    <t>go</t>
  </si>
  <si>
    <t>fourth</t>
  </si>
  <si>
    <t>truly</t>
  </si>
  <si>
    <t>last</t>
  </si>
  <si>
    <t>exchangite</t>
  </si>
  <si>
    <t>home</t>
  </si>
  <si>
    <t>waterside</t>
  </si>
  <si>
    <t>schedule</t>
  </si>
  <si>
    <t>salt</t>
  </si>
  <si>
    <t>attack</t>
  </si>
  <si>
    <t>degans</t>
  </si>
  <si>
    <t>fault</t>
  </si>
  <si>
    <t>room</t>
  </si>
  <si>
    <t>violence</t>
  </si>
  <si>
    <t>politician</t>
  </si>
  <si>
    <t>rob</t>
  </si>
  <si>
    <t>jeppsons</t>
  </si>
  <si>
    <t>social</t>
  </si>
  <si>
    <t>neosho</t>
  </si>
  <si>
    <t>being</t>
  </si>
  <si>
    <t>foundation</t>
  </si>
  <si>
    <t>god</t>
  </si>
  <si>
    <t>#exchangetoday</t>
  </si>
  <si>
    <t>distinguished</t>
  </si>
  <si>
    <t>#congratulations</t>
  </si>
  <si>
    <t>soon</t>
  </si>
  <si>
    <t>opening</t>
  </si>
  <si>
    <t>bars</t>
  </si>
  <si>
    <t>networking</t>
  </si>
  <si>
    <t>chartered</t>
  </si>
  <si>
    <t>#growexchange</t>
  </si>
  <si>
    <t>dad</t>
  </si>
  <si>
    <t>tour</t>
  </si>
  <si>
    <t>presentation</t>
  </si>
  <si>
    <t>#excha</t>
  </si>
  <si>
    <t>edwards</t>
  </si>
  <si>
    <t>edition</t>
  </si>
  <si>
    <t>fyi</t>
  </si>
  <si>
    <t>2021</t>
  </si>
  <si>
    <t>mize</t>
  </si>
  <si>
    <t>elected</t>
  </si>
  <si>
    <t>delegates</t>
  </si>
  <si>
    <t>#fourthofjuly</t>
  </si>
  <si>
    <t>whatever</t>
  </si>
  <si>
    <t>recognize</t>
  </si>
  <si>
    <t>holiday</t>
  </si>
  <si>
    <t>enjoy</t>
  </si>
  <si>
    <t>#memberfyi</t>
  </si>
  <si>
    <t>announce</t>
  </si>
  <si>
    <t>bozeman</t>
  </si>
  <si>
    <t>cindi</t>
  </si>
  <si>
    <t>farrar</t>
  </si>
  <si>
    <t>tony</t>
  </si>
  <si>
    <t>parish</t>
  </si>
  <si>
    <t>anchor</t>
  </si>
  <si>
    <t>hold</t>
  </si>
  <si>
    <t>sail</t>
  </si>
  <si>
    <t>guiding</t>
  </si>
  <si>
    <t>light</t>
  </si>
  <si>
    <t>whose</t>
  </si>
  <si>
    <t>shows</t>
  </si>
  <si>
    <t>never</t>
  </si>
  <si>
    <t>happened</t>
  </si>
  <si>
    <t>75</t>
  </si>
  <si>
    <t>ago</t>
  </si>
  <si>
    <t>date</t>
  </si>
  <si>
    <t>#dday75</t>
  </si>
  <si>
    <t>#6644remembered</t>
  </si>
  <si>
    <t>photos</t>
  </si>
  <si>
    <t>#nationalflagmonth</t>
  </si>
  <si>
    <t>situated</t>
  </si>
  <si>
    <t>between</t>
  </si>
  <si>
    <t>4th</t>
  </si>
  <si>
    <t>#preventchildabuse</t>
  </si>
  <si>
    <t>together</t>
  </si>
  <si>
    <t>billings</t>
  </si>
  <si>
    <t>fabulous</t>
  </si>
  <si>
    <t>officers</t>
  </si>
  <si>
    <t>fun</t>
  </si>
  <si>
    <t>opportunity</t>
  </si>
  <si>
    <t>jim</t>
  </si>
  <si>
    <t>planned</t>
  </si>
  <si>
    <t>globe</t>
  </si>
  <si>
    <t>stuffe</t>
  </si>
  <si>
    <t>students</t>
  </si>
  <si>
    <t>live</t>
  </si>
  <si>
    <t>kids</t>
  </si>
  <si>
    <t>power</t>
  </si>
  <si>
    <t>restored</t>
  </si>
  <si>
    <t>areas</t>
  </si>
  <si>
    <t>believe</t>
  </si>
  <si>
    <t>seen</t>
  </si>
  <si>
    <t>#outdooradvertisement</t>
  </si>
  <si>
    <t>tell</t>
  </si>
  <si>
    <t>yours</t>
  </si>
  <si>
    <t>honored</t>
  </si>
  <si>
    <t>night</t>
  </si>
  <si>
    <t>support</t>
  </si>
  <si>
    <t>second</t>
  </si>
  <si>
    <t>annual</t>
  </si>
  <si>
    <t>event</t>
  </si>
  <si>
    <t>20</t>
  </si>
  <si>
    <t>time</t>
  </si>
  <si>
    <t>amy</t>
  </si>
  <si>
    <t>joe</t>
  </si>
  <si>
    <t>galloway</t>
  </si>
  <si>
    <t>ki</t>
  </si>
  <si>
    <t>privilege</t>
  </si>
  <si>
    <t>speaking</t>
  </si>
  <si>
    <t>patriots</t>
  </si>
  <si>
    <t>dedication</t>
  </si>
  <si>
    <t>ceremony</t>
  </si>
  <si>
    <t>honoring</t>
  </si>
  <si>
    <t>country</t>
  </si>
  <si>
    <t>350</t>
  </si>
  <si>
    <t>size</t>
  </si>
  <si>
    <t>flags</t>
  </si>
  <si>
    <t>fly</t>
  </si>
  <si>
    <t>celebrate</t>
  </si>
  <si>
    <t>#flagday</t>
  </si>
  <si>
    <t>host</t>
  </si>
  <si>
    <t>beach</t>
  </si>
  <si>
    <t>districts</t>
  </si>
  <si>
    <t>four</t>
  </si>
  <si>
    <t>sheraton</t>
  </si>
  <si>
    <t>sc</t>
  </si>
  <si>
    <t>learn</t>
  </si>
  <si>
    <t>even</t>
  </si>
  <si>
    <t>next</t>
  </si>
  <si>
    <t>issue</t>
  </si>
  <si>
    <t>online</t>
  </si>
  <si>
    <t>mississippi</t>
  </si>
  <si>
    <t>barbara</t>
  </si>
  <si>
    <t>achievement</t>
  </si>
  <si>
    <t>3</t>
  </si>
  <si>
    <t>awaiting</t>
  </si>
  <si>
    <t>stay</t>
  </si>
  <si>
    <t>tuned</t>
  </si>
  <si>
    <t>r</t>
  </si>
  <si>
    <t>offer</t>
  </si>
  <si>
    <t>app</t>
  </si>
  <si>
    <t>nation</t>
  </si>
  <si>
    <t>under</t>
  </si>
  <si>
    <t>general</t>
  </si>
  <si>
    <t>experiences</t>
  </si>
  <si>
    <t>much</t>
  </si>
  <si>
    <t>service</t>
  </si>
  <si>
    <t>evening</t>
  </si>
  <si>
    <t>mooresville</t>
  </si>
  <si>
    <t>norman</t>
  </si>
  <si>
    <t>nc</t>
  </si>
  <si>
    <t>johnnetta</t>
  </si>
  <si>
    <t>mcswain</t>
  </si>
  <si>
    <t>keynote</t>
  </si>
  <si>
    <t>speaker</t>
  </si>
  <si>
    <t>adrian</t>
  </si>
  <si>
    <t>peterson</t>
  </si>
  <si>
    <t>#dontdismyabilities</t>
  </si>
  <si>
    <t>good</t>
  </si>
  <si>
    <t>challenge</t>
  </si>
  <si>
    <t>post</t>
  </si>
  <si>
    <t>patriotic</t>
  </si>
  <si>
    <t>themed</t>
  </si>
  <si>
    <t>'talking'</t>
  </si>
  <si>
    <t>warren</t>
  </si>
  <si>
    <t>submit</t>
  </si>
  <si>
    <t>coming</t>
  </si>
  <si>
    <t>tomorrow</t>
  </si>
  <si>
    <t>#welcome</t>
  </si>
  <si>
    <t>invite</t>
  </si>
  <si>
    <t>snap</t>
  </si>
  <si>
    <t>pic</t>
  </si>
  <si>
    <t>prizes</t>
  </si>
  <si>
    <t>participating</t>
  </si>
  <si>
    <t>sure</t>
  </si>
  <si>
    <t>tickets</t>
  </si>
  <si>
    <t>discounted</t>
  </si>
  <si>
    <t>group</t>
  </si>
  <si>
    <t>rates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</si>
  <si>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</si>
  <si>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</si>
  <si>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</si>
  <si>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</si>
  <si>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</si>
  <si>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</si>
  <si>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</si>
  <si>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</si>
  <si>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</si>
  <si>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</si>
  <si>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</si>
  <si>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</si>
  <si>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</si>
  <si>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</si>
  <si>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</si>
  <si>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</si>
  <si>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</si>
  <si>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</si>
  <si>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</si>
  <si>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</si>
  <si>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</si>
  <si>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</si>
  <si>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</si>
  <si>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</si>
  <si>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</si>
  <si>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</si>
  <si>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</si>
  <si>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</si>
  <si>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</si>
  <si>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</si>
  <si>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</si>
  <si>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</si>
  <si>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</si>
  <si>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</si>
  <si>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</si>
  <si>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</si>
  <si>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</si>
  <si>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</si>
  <si>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</si>
  <si>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</si>
  <si>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</si>
  <si>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</si>
  <si>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</si>
  <si>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</si>
  <si>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</si>
  <si>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</si>
  <si>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</si>
  <si>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</si>
  <si>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</si>
  <si>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</si>
  <si>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</si>
  <si>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1-Jun</t>
  </si>
  <si>
    <t>1 PM</t>
  </si>
  <si>
    <t>3 PM</t>
  </si>
  <si>
    <t>3-Jun</t>
  </si>
  <si>
    <t>11 AM</t>
  </si>
  <si>
    <t>4-Jun</t>
  </si>
  <si>
    <t>7 AM</t>
  </si>
  <si>
    <t>5 PM</t>
  </si>
  <si>
    <t>5-Jun</t>
  </si>
  <si>
    <t>12 AM</t>
  </si>
  <si>
    <t>7 PM</t>
  </si>
  <si>
    <t>6-Jun</t>
  </si>
  <si>
    <t>1 AM</t>
  </si>
  <si>
    <t>8-Jun</t>
  </si>
  <si>
    <t>2 AM</t>
  </si>
  <si>
    <t>9-Jun</t>
  </si>
  <si>
    <t>12 PM</t>
  </si>
  <si>
    <t>10-Jun</t>
  </si>
  <si>
    <t>9 PM</t>
  </si>
  <si>
    <t>11-Jun</t>
  </si>
  <si>
    <t>12-Jun</t>
  </si>
  <si>
    <t>8 PM</t>
  </si>
  <si>
    <t>13-Jun</t>
  </si>
  <si>
    <t>10 AM</t>
  </si>
  <si>
    <t>6 PM</t>
  </si>
  <si>
    <t>14-Jun</t>
  </si>
  <si>
    <t>2 PM</t>
  </si>
  <si>
    <t>4 PM</t>
  </si>
  <si>
    <t>15-Jun</t>
  </si>
  <si>
    <t>16-Jun</t>
  </si>
  <si>
    <t>17-Jun</t>
  </si>
  <si>
    <t>10 PM</t>
  </si>
  <si>
    <t>18-Jun</t>
  </si>
  <si>
    <t>19-Jun</t>
  </si>
  <si>
    <t>11 PM</t>
  </si>
  <si>
    <t>20-Jun</t>
  </si>
  <si>
    <t>21-Jun</t>
  </si>
  <si>
    <t>23-Jun</t>
  </si>
  <si>
    <t>5 AM</t>
  </si>
  <si>
    <t>24-Jun</t>
  </si>
  <si>
    <t>25-Jun</t>
  </si>
  <si>
    <t>3 AM</t>
  </si>
  <si>
    <t>26-Jun</t>
  </si>
  <si>
    <t>27-Jun</t>
  </si>
  <si>
    <t>28-Jun</t>
  </si>
  <si>
    <t>29-Jun</t>
  </si>
  <si>
    <t>30-Jun</t>
  </si>
  <si>
    <t>Jul</t>
  </si>
  <si>
    <t>1-Jul</t>
  </si>
  <si>
    <t>2-Jul</t>
  </si>
  <si>
    <t>3-Jul</t>
  </si>
  <si>
    <t>4-Jul</t>
  </si>
  <si>
    <t>4 AM</t>
  </si>
  <si>
    <t>8 AM</t>
  </si>
  <si>
    <t>5-Jul</t>
  </si>
  <si>
    <t>6-Jul</t>
  </si>
  <si>
    <t>7-Jul</t>
  </si>
  <si>
    <t>8-Jul</t>
  </si>
  <si>
    <t>9-Jul</t>
  </si>
  <si>
    <t>10-Jul</t>
  </si>
  <si>
    <t>12-Jul</t>
  </si>
  <si>
    <t>13-Jul</t>
  </si>
  <si>
    <t>14-Jul</t>
  </si>
  <si>
    <t>17-Jul</t>
  </si>
  <si>
    <t>18-Jul</t>
  </si>
  <si>
    <t>19-Jul</t>
  </si>
  <si>
    <t>20-Jul</t>
  </si>
  <si>
    <t>21-Jul</t>
  </si>
  <si>
    <t>22-Jul</t>
  </si>
  <si>
    <t>9 AM</t>
  </si>
  <si>
    <t>23-Jul</t>
  </si>
  <si>
    <t>6 AM</t>
  </si>
  <si>
    <t>24-Jul</t>
  </si>
  <si>
    <t>25-Jul</t>
  </si>
  <si>
    <t>31-Jul</t>
  </si>
  <si>
    <t>Aug</t>
  </si>
  <si>
    <t>1-Aug</t>
  </si>
  <si>
    <t>2-Aug</t>
  </si>
  <si>
    <t>3-Aug</t>
  </si>
  <si>
    <t>4-Aug</t>
  </si>
  <si>
    <t>5-Aug</t>
  </si>
  <si>
    <t>6-Aug</t>
  </si>
  <si>
    <t>7-Aug</t>
  </si>
  <si>
    <t>128, 128, 128</t>
  </si>
  <si>
    <t>131, 125, 125</t>
  </si>
  <si>
    <t>135, 121, 121</t>
  </si>
  <si>
    <t>144, 112, 112</t>
  </si>
  <si>
    <t>174, 82, 82</t>
  </si>
  <si>
    <t>184, 72, 72</t>
  </si>
  <si>
    <t>199, 56, 56</t>
  </si>
  <si>
    <t>161, 95, 95</t>
  </si>
  <si>
    <t>222, 33, 33</t>
  </si>
  <si>
    <t>141, 115, 115</t>
  </si>
  <si>
    <t>Red</t>
  </si>
  <si>
    <t>154, 102, 102</t>
  </si>
  <si>
    <t>158, 98, 98</t>
  </si>
  <si>
    <t>212, 43, 43</t>
  </si>
  <si>
    <t>196, 59, 59</t>
  </si>
  <si>
    <t>G1: #exchangestrong national exchangeclub #xcnorfolk club exchange convention year community day</t>
  </si>
  <si>
    <t>G2: exchangeclub docassar bsolder nodexl dcsirish #exchangestrong dantradio realtorbasia #exchangeclub top</t>
  </si>
  <si>
    <t>G3: exchangeclub 1leadlearner cityofdublinga more dcsirish t need people ready game</t>
  </si>
  <si>
    <t>G4: exchangeclub exchange shgtus phillyseaport few americans organizations supporting #tus100 variety</t>
  </si>
  <si>
    <t>G5: construction thank 2019 golf sponsors bill mary murphy itroninc garco</t>
  </si>
  <si>
    <t>G6: county care thanks elkhart exchange club taking guys morning great</t>
  </si>
  <si>
    <t>G7: case missed tonight #needham another great display thanks #exchangeclub happy</t>
  </si>
  <si>
    <t>G8: 1st cultural exchange club today thema syodo japanese calligraphy #fukuoka</t>
  </si>
  <si>
    <t>G9: excited hosting exchangeclub 101st national convention here norfolk july 17</t>
  </si>
  <si>
    <t>G10: outstanding #exchangeclub</t>
  </si>
  <si>
    <t>G11: national exchange club north fayetteville came see sheriff wright dropped</t>
  </si>
  <si>
    <t>Autofill Workbook Results</t>
  </si>
  <si>
    <t>Edge Weight▓1▓31▓0▓True▓Gray▓Red▓▓Edge Weight▓1▓31▓0▓3▓10▓False▓Edge Weight▓1▓31▓0▓35▓12▓False▓▓0▓0▓0▓True▓Black▓Black▓▓Followers▓0▓377713▓0▓162▓1000▓False▓▓0▓0▓0▓0▓0▓False▓▓0▓0▓0▓0▓0▓False▓▓0▓0▓0▓0▓0▓False</t>
  </si>
  <si>
    <t>GraphSource░GraphServerTwitterSearch▓GraphTerm░exchangeclub▓ImportDescription░The graph represents a network of 127 Twitter users whose tweets in the requested range contained "exchangeclub", or who were replied to or mentioned in those tweets.  The network was obtained from the NodeXL Graph Server on Saturday, 10 August 2019 at 11:40 UTC.
The requested start date was Saturday, 10 August 2019 at 00:01 UTC and the maximum number of tweets (going backward in time) was 5,000.
The tweets in the network were tweeted over the 67-day, 2-hour, 54-minute period from Saturday, 01 June 2019 at 13:11 UTC to Wednesday, 07 August 2019 at 16:05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</si>
</sst>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468221"/>
        <c:axId val="54887398"/>
      </c:barChart>
      <c:catAx>
        <c:axId val="284682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87398"/>
        <c:crosses val="autoZero"/>
        <c:auto val="1"/>
        <c:lblOffset val="100"/>
        <c:noMultiLvlLbl val="0"/>
      </c:catAx>
      <c:valAx>
        <c:axId val="54887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68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Series'!$A$26:$A$248</c:f>
              <c:strCache>
                <c:ptCount val="161"/>
                <c:pt idx="0">
                  <c:v>1 PM
1-Jun
Jun
2019</c:v>
                </c:pt>
                <c:pt idx="1">
                  <c:v>3 PM</c:v>
                </c:pt>
                <c:pt idx="2">
                  <c:v>11 AM
3-Jun</c:v>
                </c:pt>
                <c:pt idx="3">
                  <c:v>7 AM
4-Jun</c:v>
                </c:pt>
                <c:pt idx="4">
                  <c:v>3 PM</c:v>
                </c:pt>
                <c:pt idx="5">
                  <c:v>5 PM</c:v>
                </c:pt>
                <c:pt idx="6">
                  <c:v>12 AM
5-Jun</c:v>
                </c:pt>
                <c:pt idx="7">
                  <c:v>7 PM</c:v>
                </c:pt>
                <c:pt idx="8">
                  <c:v>12 AM
6-Jun</c:v>
                </c:pt>
                <c:pt idx="9">
                  <c:v>1 AM</c:v>
                </c:pt>
                <c:pt idx="10">
                  <c:v>1 PM</c:v>
                </c:pt>
                <c:pt idx="11">
                  <c:v>5 PM</c:v>
                </c:pt>
                <c:pt idx="12">
                  <c:v>2 AM
8-Jun</c:v>
                </c:pt>
                <c:pt idx="13">
                  <c:v>1 PM</c:v>
                </c:pt>
                <c:pt idx="14">
                  <c:v>12 PM
9-Jun</c:v>
                </c:pt>
                <c:pt idx="15">
                  <c:v>3 PM
10-Jun</c:v>
                </c:pt>
                <c:pt idx="16">
                  <c:v>7 PM</c:v>
                </c:pt>
                <c:pt idx="17">
                  <c:v>9 PM</c:v>
                </c:pt>
                <c:pt idx="18">
                  <c:v>2 AM
11-Jun</c:v>
                </c:pt>
                <c:pt idx="19">
                  <c:v>7 PM</c:v>
                </c:pt>
                <c:pt idx="20">
                  <c:v>9 PM</c:v>
                </c:pt>
                <c:pt idx="21">
                  <c:v>12 AM
12-Jun</c:v>
                </c:pt>
                <c:pt idx="22">
                  <c:v>1 PM</c:v>
                </c:pt>
                <c:pt idx="23">
                  <c:v>3 PM</c:v>
                </c:pt>
                <c:pt idx="24">
                  <c:v>8 PM</c:v>
                </c:pt>
                <c:pt idx="25">
                  <c:v>10 AM
13-Jun</c:v>
                </c:pt>
                <c:pt idx="26">
                  <c:v>6 PM</c:v>
                </c:pt>
                <c:pt idx="27">
                  <c:v>1 PM
14-Jun</c:v>
                </c:pt>
                <c:pt idx="28">
                  <c:v>2 PM</c:v>
                </c:pt>
                <c:pt idx="29">
                  <c:v>4 PM</c:v>
                </c:pt>
                <c:pt idx="30">
                  <c:v>6 PM</c:v>
                </c:pt>
                <c:pt idx="31">
                  <c:v>3 PM
15-Jun</c:v>
                </c:pt>
                <c:pt idx="32">
                  <c:v>8 PM</c:v>
                </c:pt>
                <c:pt idx="33">
                  <c:v>12 AM
16-Jun</c:v>
                </c:pt>
                <c:pt idx="34">
                  <c:v>11 AM</c:v>
                </c:pt>
                <c:pt idx="35">
                  <c:v>1 PM</c:v>
                </c:pt>
                <c:pt idx="36">
                  <c:v>1 PM
17-Jun</c:v>
                </c:pt>
                <c:pt idx="37">
                  <c:v>6 PM</c:v>
                </c:pt>
                <c:pt idx="38">
                  <c:v>10 PM</c:v>
                </c:pt>
                <c:pt idx="39">
                  <c:v>2 AM
18-Jun</c:v>
                </c:pt>
                <c:pt idx="40">
                  <c:v>6 PM</c:v>
                </c:pt>
                <c:pt idx="41">
                  <c:v>10 PM</c:v>
                </c:pt>
                <c:pt idx="42">
                  <c:v>4 PM
19-Jun</c:v>
                </c:pt>
                <c:pt idx="43">
                  <c:v>11 PM</c:v>
                </c:pt>
                <c:pt idx="44">
                  <c:v>12 AM
20-Jun</c:v>
                </c:pt>
                <c:pt idx="45">
                  <c:v>1 PM</c:v>
                </c:pt>
                <c:pt idx="46">
                  <c:v>4 PM</c:v>
                </c:pt>
                <c:pt idx="47">
                  <c:v>5 PM</c:v>
                </c:pt>
                <c:pt idx="48">
                  <c:v>11 PM</c:v>
                </c:pt>
                <c:pt idx="49">
                  <c:v>12 AM
21-Jun</c:v>
                </c:pt>
                <c:pt idx="50">
                  <c:v>2 PM</c:v>
                </c:pt>
                <c:pt idx="51">
                  <c:v>5 PM</c:v>
                </c:pt>
                <c:pt idx="52">
                  <c:v>9 PM</c:v>
                </c:pt>
                <c:pt idx="53">
                  <c:v>5 AM
23-Jun</c:v>
                </c:pt>
                <c:pt idx="54">
                  <c:v>1 PM
24-Jun</c:v>
                </c:pt>
                <c:pt idx="55">
                  <c:v>5 PM</c:v>
                </c:pt>
                <c:pt idx="56">
                  <c:v>3 AM
25-Jun</c:v>
                </c:pt>
                <c:pt idx="57">
                  <c:v>12 PM</c:v>
                </c:pt>
                <c:pt idx="58">
                  <c:v>10 PM</c:v>
                </c:pt>
                <c:pt idx="59">
                  <c:v>2 PM
26-Jun</c:v>
                </c:pt>
                <c:pt idx="60">
                  <c:v>3 PM
27-Jun</c:v>
                </c:pt>
                <c:pt idx="61">
                  <c:v>5 PM</c:v>
                </c:pt>
                <c:pt idx="62">
                  <c:v>8 PM</c:v>
                </c:pt>
                <c:pt idx="63">
                  <c:v>5 PM
28-Jun</c:v>
                </c:pt>
                <c:pt idx="64">
                  <c:v>6 PM</c:v>
                </c:pt>
                <c:pt idx="65">
                  <c:v>9 PM</c:v>
                </c:pt>
                <c:pt idx="66">
                  <c:v>11 AM
29-Jun</c:v>
                </c:pt>
                <c:pt idx="67">
                  <c:v>1 PM</c:v>
                </c:pt>
                <c:pt idx="68">
                  <c:v>4 PM</c:v>
                </c:pt>
                <c:pt idx="69">
                  <c:v>3 PM
30-Jun</c:v>
                </c:pt>
                <c:pt idx="70">
                  <c:v>8 PM
1-Jul
Jul</c:v>
                </c:pt>
                <c:pt idx="71">
                  <c:v>1 AM
2-Jul</c:v>
                </c:pt>
                <c:pt idx="72">
                  <c:v>1 PM</c:v>
                </c:pt>
                <c:pt idx="73">
                  <c:v>2 PM</c:v>
                </c:pt>
                <c:pt idx="74">
                  <c:v>4 PM</c:v>
                </c:pt>
                <c:pt idx="75">
                  <c:v>11 AM
3-Jul</c:v>
                </c:pt>
                <c:pt idx="76">
                  <c:v>1 PM</c:v>
                </c:pt>
                <c:pt idx="77">
                  <c:v>4 AM
4-Jul</c:v>
                </c:pt>
                <c:pt idx="78">
                  <c:v>8 AM</c:v>
                </c:pt>
                <c:pt idx="79">
                  <c:v>12 PM</c:v>
                </c:pt>
                <c:pt idx="80">
                  <c:v>1 PM</c:v>
                </c:pt>
                <c:pt idx="81">
                  <c:v>7 PM</c:v>
                </c:pt>
                <c:pt idx="82">
                  <c:v>1 PM
5-Jul</c:v>
                </c:pt>
                <c:pt idx="83">
                  <c:v>6 PM</c:v>
                </c:pt>
                <c:pt idx="84">
                  <c:v>12 AM
6-Jul</c:v>
                </c:pt>
                <c:pt idx="85">
                  <c:v>1 AM</c:v>
                </c:pt>
                <c:pt idx="86">
                  <c:v>12 PM</c:v>
                </c:pt>
                <c:pt idx="87">
                  <c:v>11 AM
7-Jul</c:v>
                </c:pt>
                <c:pt idx="88">
                  <c:v>4 PM
8-Jul</c:v>
                </c:pt>
                <c:pt idx="89">
                  <c:v>5 PM</c:v>
                </c:pt>
                <c:pt idx="90">
                  <c:v>12 PM
9-Jul</c:v>
                </c:pt>
                <c:pt idx="91">
                  <c:v>12 PM
10-Jul</c:v>
                </c:pt>
                <c:pt idx="92">
                  <c:v>3 PM</c:v>
                </c:pt>
                <c:pt idx="93">
                  <c:v>8 PM</c:v>
                </c:pt>
                <c:pt idx="94">
                  <c:v>11 PM
12-Jul</c:v>
                </c:pt>
                <c:pt idx="95">
                  <c:v>1 PM
13-Jul</c:v>
                </c:pt>
                <c:pt idx="96">
                  <c:v>1 PM
14-Jul</c:v>
                </c:pt>
                <c:pt idx="97">
                  <c:v>4 PM</c:v>
                </c:pt>
                <c:pt idx="98">
                  <c:v>10 PM</c:v>
                </c:pt>
                <c:pt idx="99">
                  <c:v>11 AM
17-Jul</c:v>
                </c:pt>
                <c:pt idx="100">
                  <c:v>3 PM</c:v>
                </c:pt>
                <c:pt idx="101">
                  <c:v>12 PM
18-Jul</c:v>
                </c:pt>
                <c:pt idx="102">
                  <c:v>1 PM</c:v>
                </c:pt>
                <c:pt idx="103">
                  <c:v>2 PM</c:v>
                </c:pt>
                <c:pt idx="104">
                  <c:v>3 PM</c:v>
                </c:pt>
                <c:pt idx="105">
                  <c:v>4 PM</c:v>
                </c:pt>
                <c:pt idx="106">
                  <c:v>5 PM</c:v>
                </c:pt>
                <c:pt idx="107">
                  <c:v>6 PM</c:v>
                </c:pt>
                <c:pt idx="108">
                  <c:v>7 PM</c:v>
                </c:pt>
                <c:pt idx="109">
                  <c:v>8 PM</c:v>
                </c:pt>
                <c:pt idx="110">
                  <c:v>12 PM
19-Jul</c:v>
                </c:pt>
                <c:pt idx="111">
                  <c:v>4 PM</c:v>
                </c:pt>
                <c:pt idx="112">
                  <c:v>5 PM</c:v>
                </c:pt>
                <c:pt idx="113">
                  <c:v>6 PM</c:v>
                </c:pt>
                <c:pt idx="114">
                  <c:v>12 AM
20-Jul</c:v>
                </c:pt>
                <c:pt idx="115">
                  <c:v>11 AM</c:v>
                </c:pt>
                <c:pt idx="116">
                  <c:v>12 PM</c:v>
                </c:pt>
                <c:pt idx="117">
                  <c:v>3 PM</c:v>
                </c:pt>
                <c:pt idx="118">
                  <c:v>4 PM</c:v>
                </c:pt>
                <c:pt idx="119">
                  <c:v>9 PM</c:v>
                </c:pt>
                <c:pt idx="120">
                  <c:v>11 PM</c:v>
                </c:pt>
                <c:pt idx="121">
                  <c:v>1 AM
21-Jul</c:v>
                </c:pt>
                <c:pt idx="122">
                  <c:v>2 AM</c:v>
                </c:pt>
                <c:pt idx="123">
                  <c:v>4 AM</c:v>
                </c:pt>
                <c:pt idx="124">
                  <c:v>1 PM</c:v>
                </c:pt>
                <c:pt idx="125">
                  <c:v>2 PM</c:v>
                </c:pt>
                <c:pt idx="126">
                  <c:v>3 PM</c:v>
                </c:pt>
                <c:pt idx="127">
                  <c:v>12 AM
22-Jul</c:v>
                </c:pt>
                <c:pt idx="128">
                  <c:v>9 AM</c:v>
                </c:pt>
                <c:pt idx="129">
                  <c:v>10 AM</c:v>
                </c:pt>
                <c:pt idx="130">
                  <c:v>3 PM</c:v>
                </c:pt>
                <c:pt idx="131">
                  <c:v>5 PM</c:v>
                </c:pt>
                <c:pt idx="132">
                  <c:v>8 PM</c:v>
                </c:pt>
                <c:pt idx="133">
                  <c:v>12 AM
23-Jul</c:v>
                </c:pt>
                <c:pt idx="134">
                  <c:v>6 AM</c:v>
                </c:pt>
                <c:pt idx="135">
                  <c:v>4 PM</c:v>
                </c:pt>
                <c:pt idx="136">
                  <c:v>11 PM</c:v>
                </c:pt>
                <c:pt idx="137">
                  <c:v>1 AM
24-Jul</c:v>
                </c:pt>
                <c:pt idx="138">
                  <c:v>2 AM</c:v>
                </c:pt>
                <c:pt idx="139">
                  <c:v>11 AM</c:v>
                </c:pt>
                <c:pt idx="140">
                  <c:v>12 PM</c:v>
                </c:pt>
                <c:pt idx="141">
                  <c:v>3 PM</c:v>
                </c:pt>
                <c:pt idx="142">
                  <c:v>5 PM</c:v>
                </c:pt>
                <c:pt idx="143">
                  <c:v>6 PM</c:v>
                </c:pt>
                <c:pt idx="144">
                  <c:v>11 PM</c:v>
                </c:pt>
                <c:pt idx="145">
                  <c:v>1 AM
25-Jul</c:v>
                </c:pt>
                <c:pt idx="146">
                  <c:v>6 PM</c:v>
                </c:pt>
                <c:pt idx="147">
                  <c:v>7 PM</c:v>
                </c:pt>
                <c:pt idx="148">
                  <c:v>1 PM
31-Jul</c:v>
                </c:pt>
                <c:pt idx="149">
                  <c:v>2 PM</c:v>
                </c:pt>
                <c:pt idx="150">
                  <c:v>5 PM</c:v>
                </c:pt>
                <c:pt idx="151">
                  <c:v>7 PM
1-Aug
Aug</c:v>
                </c:pt>
                <c:pt idx="152">
                  <c:v>1 PM
2-Aug</c:v>
                </c:pt>
                <c:pt idx="153">
                  <c:v>2 PM
3-Aug</c:v>
                </c:pt>
                <c:pt idx="154">
                  <c:v>11 AM
4-Aug</c:v>
                </c:pt>
                <c:pt idx="155">
                  <c:v>4 PM</c:v>
                </c:pt>
                <c:pt idx="156">
                  <c:v>12 PM
5-Aug</c:v>
                </c:pt>
                <c:pt idx="157">
                  <c:v>2 PM</c:v>
                </c:pt>
                <c:pt idx="158">
                  <c:v>7 PM</c:v>
                </c:pt>
                <c:pt idx="159">
                  <c:v>1 AM
6-Aug</c:v>
                </c:pt>
                <c:pt idx="160">
                  <c:v>4 PM
7-Aug</c:v>
                </c:pt>
              </c:strCache>
            </c:strRef>
          </c:cat>
          <c:val>
            <c:numRef>
              <c:f>'Time Series'!$B$26:$B$248</c:f>
              <c:numCache>
                <c:formatCode>General</c:formatCode>
                <c:ptCount val="161"/>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2</c:v>
                </c:pt>
                <c:pt idx="20">
                  <c:v>1</c:v>
                </c:pt>
                <c:pt idx="21">
                  <c:v>1</c:v>
                </c:pt>
                <c:pt idx="22">
                  <c:v>1</c:v>
                </c:pt>
                <c:pt idx="23">
                  <c:v>3</c:v>
                </c:pt>
                <c:pt idx="24">
                  <c:v>1</c:v>
                </c:pt>
                <c:pt idx="25">
                  <c:v>1</c:v>
                </c:pt>
                <c:pt idx="26">
                  <c:v>1</c:v>
                </c:pt>
                <c:pt idx="27">
                  <c:v>1</c:v>
                </c:pt>
                <c:pt idx="28">
                  <c:v>1</c:v>
                </c:pt>
                <c:pt idx="29">
                  <c:v>1</c:v>
                </c:pt>
                <c:pt idx="30">
                  <c:v>1</c:v>
                </c:pt>
                <c:pt idx="31">
                  <c:v>4</c:v>
                </c:pt>
                <c:pt idx="32">
                  <c:v>3</c:v>
                </c:pt>
                <c:pt idx="33">
                  <c:v>1</c:v>
                </c:pt>
                <c:pt idx="34">
                  <c:v>1</c:v>
                </c:pt>
                <c:pt idx="35">
                  <c:v>1</c:v>
                </c:pt>
                <c:pt idx="36">
                  <c:v>1</c:v>
                </c:pt>
                <c:pt idx="37">
                  <c:v>1</c:v>
                </c:pt>
                <c:pt idx="38">
                  <c:v>1</c:v>
                </c:pt>
                <c:pt idx="39">
                  <c:v>2</c:v>
                </c:pt>
                <c:pt idx="40">
                  <c:v>1</c:v>
                </c:pt>
                <c:pt idx="41">
                  <c:v>1</c:v>
                </c:pt>
                <c:pt idx="42">
                  <c:v>1</c:v>
                </c:pt>
                <c:pt idx="43">
                  <c:v>2</c:v>
                </c:pt>
                <c:pt idx="44">
                  <c:v>1</c:v>
                </c:pt>
                <c:pt idx="45">
                  <c:v>2</c:v>
                </c:pt>
                <c:pt idx="46">
                  <c:v>1</c:v>
                </c:pt>
                <c:pt idx="47">
                  <c:v>1</c:v>
                </c:pt>
                <c:pt idx="48">
                  <c:v>1</c:v>
                </c:pt>
                <c:pt idx="49">
                  <c:v>1</c:v>
                </c:pt>
                <c:pt idx="50">
                  <c:v>4</c:v>
                </c:pt>
                <c:pt idx="51">
                  <c:v>1</c:v>
                </c:pt>
                <c:pt idx="52">
                  <c:v>1</c:v>
                </c:pt>
                <c:pt idx="53">
                  <c:v>2</c:v>
                </c:pt>
                <c:pt idx="54">
                  <c:v>1</c:v>
                </c:pt>
                <c:pt idx="55">
                  <c:v>2</c:v>
                </c:pt>
                <c:pt idx="56">
                  <c:v>1</c:v>
                </c:pt>
                <c:pt idx="57">
                  <c:v>1</c:v>
                </c:pt>
                <c:pt idx="58">
                  <c:v>1</c:v>
                </c:pt>
                <c:pt idx="59">
                  <c:v>1</c:v>
                </c:pt>
                <c:pt idx="60">
                  <c:v>1</c:v>
                </c:pt>
                <c:pt idx="61">
                  <c:v>1</c:v>
                </c:pt>
                <c:pt idx="62">
                  <c:v>3</c:v>
                </c:pt>
                <c:pt idx="63">
                  <c:v>1</c:v>
                </c:pt>
                <c:pt idx="64">
                  <c:v>2</c:v>
                </c:pt>
                <c:pt idx="65">
                  <c:v>1</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2</c:v>
                </c:pt>
                <c:pt idx="91">
                  <c:v>1</c:v>
                </c:pt>
                <c:pt idx="92">
                  <c:v>2</c:v>
                </c:pt>
                <c:pt idx="93">
                  <c:v>1</c:v>
                </c:pt>
                <c:pt idx="94">
                  <c:v>1</c:v>
                </c:pt>
                <c:pt idx="95">
                  <c:v>1</c:v>
                </c:pt>
                <c:pt idx="96">
                  <c:v>1</c:v>
                </c:pt>
                <c:pt idx="97">
                  <c:v>1</c:v>
                </c:pt>
                <c:pt idx="98">
                  <c:v>3</c:v>
                </c:pt>
                <c:pt idx="99">
                  <c:v>1</c:v>
                </c:pt>
                <c:pt idx="100">
                  <c:v>2</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3</c:v>
                </c:pt>
                <c:pt idx="118">
                  <c:v>2</c:v>
                </c:pt>
                <c:pt idx="119">
                  <c:v>1</c:v>
                </c:pt>
                <c:pt idx="120">
                  <c:v>1</c:v>
                </c:pt>
                <c:pt idx="121">
                  <c:v>1</c:v>
                </c:pt>
                <c:pt idx="122">
                  <c:v>4</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2</c:v>
                </c:pt>
                <c:pt idx="138">
                  <c:v>2</c:v>
                </c:pt>
                <c:pt idx="139">
                  <c:v>3</c:v>
                </c:pt>
                <c:pt idx="140">
                  <c:v>1</c:v>
                </c:pt>
                <c:pt idx="141">
                  <c:v>1</c:v>
                </c:pt>
                <c:pt idx="142">
                  <c:v>1</c:v>
                </c:pt>
                <c:pt idx="143">
                  <c:v>3</c:v>
                </c:pt>
                <c:pt idx="144">
                  <c:v>2</c:v>
                </c:pt>
                <c:pt idx="145">
                  <c:v>2</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2</c:v>
                </c:pt>
              </c:numCache>
            </c:numRef>
          </c:val>
        </c:ser>
        <c:axId val="45647975"/>
        <c:axId val="8178592"/>
      </c:barChart>
      <c:catAx>
        <c:axId val="45647975"/>
        <c:scaling>
          <c:orientation val="minMax"/>
        </c:scaling>
        <c:axPos val="b"/>
        <c:delete val="0"/>
        <c:numFmt formatCode="General" sourceLinked="1"/>
        <c:majorTickMark val="out"/>
        <c:minorTickMark val="none"/>
        <c:tickLblPos val="nextTo"/>
        <c:crossAx val="8178592"/>
        <c:crosses val="autoZero"/>
        <c:auto val="1"/>
        <c:lblOffset val="100"/>
        <c:noMultiLvlLbl val="0"/>
      </c:catAx>
      <c:valAx>
        <c:axId val="8178592"/>
        <c:scaling>
          <c:orientation val="minMax"/>
        </c:scaling>
        <c:axPos val="l"/>
        <c:majorGridlines/>
        <c:delete val="0"/>
        <c:numFmt formatCode="General" sourceLinked="1"/>
        <c:majorTickMark val="out"/>
        <c:minorTickMark val="none"/>
        <c:tickLblPos val="nextTo"/>
        <c:crossAx val="456479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224535"/>
        <c:axId val="16694224"/>
      </c:barChart>
      <c:catAx>
        <c:axId val="242245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94224"/>
        <c:crosses val="autoZero"/>
        <c:auto val="1"/>
        <c:lblOffset val="100"/>
        <c:noMultiLvlLbl val="0"/>
      </c:catAx>
      <c:valAx>
        <c:axId val="1669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4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030289"/>
        <c:axId val="10054874"/>
      </c:barChart>
      <c:catAx>
        <c:axId val="160302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54874"/>
        <c:crosses val="autoZero"/>
        <c:auto val="1"/>
        <c:lblOffset val="100"/>
        <c:noMultiLvlLbl val="0"/>
      </c:catAx>
      <c:valAx>
        <c:axId val="10054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30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385003"/>
        <c:axId val="9138436"/>
      </c:barChart>
      <c:catAx>
        <c:axId val="233850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38436"/>
        <c:crosses val="autoZero"/>
        <c:auto val="1"/>
        <c:lblOffset val="100"/>
        <c:noMultiLvlLbl val="0"/>
      </c:catAx>
      <c:valAx>
        <c:axId val="9138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5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137061"/>
        <c:axId val="2015822"/>
      </c:barChart>
      <c:catAx>
        <c:axId val="151370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5822"/>
        <c:crosses val="autoZero"/>
        <c:auto val="1"/>
        <c:lblOffset val="100"/>
        <c:noMultiLvlLbl val="0"/>
      </c:catAx>
      <c:valAx>
        <c:axId val="2015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7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142399"/>
        <c:axId val="29063864"/>
      </c:barChart>
      <c:catAx>
        <c:axId val="181423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63864"/>
        <c:crosses val="autoZero"/>
        <c:auto val="1"/>
        <c:lblOffset val="100"/>
        <c:noMultiLvlLbl val="0"/>
      </c:catAx>
      <c:valAx>
        <c:axId val="2906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2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248185"/>
        <c:axId val="5362754"/>
      </c:barChart>
      <c:catAx>
        <c:axId val="602481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2754"/>
        <c:crosses val="autoZero"/>
        <c:auto val="1"/>
        <c:lblOffset val="100"/>
        <c:noMultiLvlLbl val="0"/>
      </c:catAx>
      <c:valAx>
        <c:axId val="5362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48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264787"/>
        <c:axId val="31729900"/>
      </c:barChart>
      <c:catAx>
        <c:axId val="48264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29900"/>
        <c:crosses val="autoZero"/>
        <c:auto val="1"/>
        <c:lblOffset val="100"/>
        <c:noMultiLvlLbl val="0"/>
      </c:catAx>
      <c:valAx>
        <c:axId val="31729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64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133645"/>
        <c:axId val="19985078"/>
      </c:barChart>
      <c:catAx>
        <c:axId val="17133645"/>
        <c:scaling>
          <c:orientation val="minMax"/>
        </c:scaling>
        <c:axPos val="b"/>
        <c:delete val="1"/>
        <c:majorTickMark val="out"/>
        <c:minorTickMark val="none"/>
        <c:tickLblPos val="none"/>
        <c:crossAx val="19985078"/>
        <c:crosses val="autoZero"/>
        <c:auto val="1"/>
        <c:lblOffset val="100"/>
        <c:noMultiLvlLbl val="0"/>
      </c:catAx>
      <c:valAx>
        <c:axId val="19985078"/>
        <c:scaling>
          <c:orientation val="minMax"/>
        </c:scaling>
        <c:axPos val="l"/>
        <c:delete val="1"/>
        <c:majorTickMark val="out"/>
        <c:minorTickMark val="none"/>
        <c:tickLblPos val="none"/>
        <c:crossAx val="171336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Smith" refreshedVersion="5">
  <cacheSource type="worksheet">
    <worksheetSource ref="A2:BL2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8">
        <s v="fca exchangeclub"/>
        <s v="ehmis swexcellence"/>
        <m/>
        <s v="flagday americanism"/>
        <s v="northandover"/>
        <s v="nationalamericaneagleday"/>
        <s v="exchangeclub proudteacher"/>
        <s v="meetinnorfolk"/>
        <s v="fukuoka international exchangeclub"/>
        <s v="tus100"/>
        <s v="exchangeclub"/>
        <s v="exchangestrong helpingveterans"/>
        <s v="needham exchangeclub"/>
        <s v="exchangestrong"/>
        <s v="exchangestrong helpingveterans preventchildabuse"/>
        <s v="exchangestrong ridgecrestearthquake"/>
        <s v="xcnorfolk outdooradvertisement"/>
        <s v="aceoftheyear"/>
        <s v="youthoftheyear"/>
        <s v="leadershipskills network likeminded exchange exchangestrong"/>
        <s v="exchangeclub elkhart elkhartcounty4hfair sawyouatthefair"/>
        <s v="cumberlandcares communityinaction"/>
        <s v="tus"/>
        <s v="eastonct"/>
        <s v="rome exchangestrong"/>
        <s v="exchangestrong exchangefit"/>
        <s v="xcnorfolk"/>
        <s v="americanism exchangestrong housingheroes"/>
        <s v="nationalconvention train bus plane car boat truck exchangestrong xcnorforlk preventchildabuse"/>
        <s v="ceo xcnorfolk"/>
        <s v="firstdayofsummer"/>
        <s v="nationalflagmonth"/>
        <s v="dday75 americanism 6644remembered"/>
        <s v="memberfyi"/>
        <s v="fourthofjuly"/>
        <s v="exchangestrong exchangefit preventionofchildabuse exchangeclub nationalproject"/>
        <s v="exchangestrong preventionofchildabuse exchangefit exchangeclub nationalproject"/>
        <s v="exchangestrong exchangeclub exchangefit nationalproject preventionofchildabuse"/>
        <s v="exchangestrong exchangeclub exchangefit xcnorfolk preventionofchildabuse"/>
        <s v="exchangestrong exchangeclub exchangefit preventionofchildabuse xcnorfolk"/>
        <s v="rtg xcva exchangestrong"/>
        <s v="norfolkva exchangestrong xcnorfolk"/>
        <s v="exchangestrong exnorfolk"/>
        <s v="berkeyfellows exchangestrong xcnorfolk"/>
        <s v="exchangehot exchangestrong xcnorfolk"/>
        <s v="nationalflagmonth beintheknow"/>
        <s v="welcometoexchange growexchange exchangestrong"/>
        <s v="youthprograms youthoftheyear acceptingthechallengeofexcellence exchangestrong"/>
        <s v="exchangetoday"/>
        <s v="happyfathersday"/>
        <s v="xcnorfolk dontmissout"/>
        <s v="nationalamericaneagleday americanism"/>
        <s v="firstdayofsummer exchangestrong"/>
        <s v="thankfulthursday xcnorfolk friendsandsponsors whorocks"/>
        <s v="welcome exchangestrong growexchange"/>
        <s v="welcome growexchange exchangestrong"/>
        <s v="submityourapplication doitfortheawards exchangestrong endofyear"/>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19-06-04T17:32:19.000"/>
        <d v="2019-06-05T00:43:26.000"/>
        <d v="2019-06-08T02:02:33.000"/>
        <d v="2019-06-12T15:55:42.000"/>
        <d v="2019-06-14T18:31:26.000"/>
        <d v="2019-06-15T15:21:13.000"/>
        <d v="2019-06-15T15:40:39.000"/>
        <d v="2019-06-15T20:19:25.000"/>
        <d v="2019-06-15T20:19:19.000"/>
        <d v="2019-06-15T20:49:12.000"/>
        <d v="2019-06-16T11:34:57.000"/>
        <d v="2019-06-15T15:21:04.000"/>
        <d v="2019-06-15T15:24:54.000"/>
        <d v="2019-06-17T13:13:04.000"/>
        <d v="2019-06-12T15:05:53.000"/>
        <d v="2019-06-13T10:27:26.000"/>
        <d v="2019-06-17T22:49:50.000"/>
        <d v="2019-06-18T18:12:30.000"/>
        <d v="2019-06-20T00:27:25.000"/>
        <d v="2019-06-20T13:38:36.000"/>
        <d v="2019-06-20T17:34:33.000"/>
        <d v="2019-06-20T23:34:43.000"/>
        <d v="2019-06-21T14:24:21.000"/>
        <d v="2019-06-21T17:19:15.000"/>
        <d v="2019-06-21T21:56:22.000"/>
        <d v="2019-06-23T05:44:26.000"/>
        <d v="2019-06-24T13:03:31.000"/>
        <d v="2019-06-29T11:44:11.000"/>
        <d v="2019-06-29T16:00:38.000"/>
        <d v="2019-06-30T15:12:57.000"/>
        <d v="2019-07-04T08:42:09.000"/>
        <d v="2019-07-04T04:09:10.000"/>
        <d v="2019-07-04T13:01:11.000"/>
        <d v="2019-06-06T00:08:57.000"/>
        <d v="2019-07-06T00:05:27.000"/>
        <d v="2019-07-08T17:13:10.000"/>
        <d v="2019-06-04T07:51:49.000"/>
        <d v="2019-06-27T20:22:27.000"/>
        <d v="2019-07-10T15:16:15.000"/>
        <d v="2019-06-23T05:43:59.000"/>
        <d v="2019-07-10T20:59:11.000"/>
        <d v="2019-07-12T23:08:49.000"/>
        <d v="2019-06-30T15:05:09.000"/>
        <d v="2019-07-08T16:59:23.000"/>
        <d v="2019-07-17T15:40:27.000"/>
        <d v="2019-07-20T11:41:02.000"/>
        <d v="2019-06-06T01:56:47.000"/>
        <d v="2019-07-20T16:28:04.000"/>
        <d v="2019-07-20T16:28:40.000"/>
        <d v="2019-07-21T01:26:38.000"/>
        <d v="2019-07-21T04:13:08.000"/>
        <d v="2019-06-21T00:29:13.000"/>
        <d v="2019-07-22T10:18:19.000"/>
        <d v="2019-07-22T17:00:25.000"/>
        <d v="2019-07-22T20:52:23.000"/>
        <d v="2019-07-23T00:24:23.000"/>
        <d v="2019-06-19T23:47:01.000"/>
        <d v="2019-07-23T16:36:21.000"/>
        <d v="2019-07-23T16:56:49.000"/>
        <d v="2019-07-24T01:21:18.000"/>
        <d v="2019-07-24T01:21:37.000"/>
        <d v="2019-06-19T23:49:34.000"/>
        <d v="2019-07-24T02:04:57.000"/>
        <d v="2019-07-24T02:05:48.000"/>
        <d v="2019-07-24T11:11:32.000"/>
        <d v="2019-07-24T11:34:55.000"/>
        <d v="2019-07-24T12:19:06.000"/>
        <d v="2019-07-24T18:09:35.000"/>
        <d v="2019-07-24T15:10:33.000"/>
        <d v="2019-07-24T18:09:49.000"/>
        <d v="2019-06-28T21:52:40.000"/>
        <d v="2019-07-24T23:47:07.000"/>
        <d v="2019-07-25T01:10:55.000"/>
        <d v="2019-07-25T18:37:53.000"/>
        <d v="2019-07-10T15:02:50.000"/>
        <d v="2019-07-22T09:57:45.000"/>
        <d v="2019-07-23T23:08:41.000"/>
        <d v="2019-07-24T17:41:08.000"/>
        <d v="2019-07-25T19:35:12.000"/>
        <d v="2019-08-04T16:57:34.000"/>
        <d v="2019-06-25T12:04:22.000"/>
        <d v="2019-06-24T17:39:04.000"/>
        <d v="2019-06-24T17:48:55.000"/>
        <d v="2019-08-03T14:41:01.000"/>
        <d v="2019-07-05T18:17:45.000"/>
        <d v="2019-07-06T01:32:30.000"/>
        <d v="2019-07-21T13:58:51.000"/>
        <d v="2019-07-31T17:09:25.000"/>
        <d v="2019-07-31T14:54:12.000"/>
        <d v="2019-08-05T14:35:31.000"/>
        <d v="2019-07-14T22:48:01.000"/>
        <d v="2019-07-18T14:49:41.000"/>
        <d v="2019-06-21T14:51:34.000"/>
        <d v="2019-07-14T22:47:18.000"/>
        <d v="2019-08-05T19:14:30.000"/>
        <d v="2019-06-01T15:20:14.000"/>
        <d v="2019-06-06T13:51:24.000"/>
        <d v="2019-06-06T17:47:52.000"/>
        <d v="2019-06-16T13:41:44.000"/>
        <d v="2019-06-20T16:56:56.000"/>
        <d v="2019-06-21T14:54:47.000"/>
        <d v="2019-06-27T20:48:10.000"/>
        <d v="2019-06-28T18:33:04.000"/>
        <d v="2019-07-04T19:21:22.000"/>
        <d v="2019-07-19T18:24:28.000"/>
        <d v="2019-07-22T15:20:07.000"/>
        <d v="2019-08-05T19:47:19.000"/>
        <d v="2019-08-06T01:44:10.000"/>
        <d v="2019-06-03T11:32:14.000"/>
        <d v="2019-06-03T11:32:25.000"/>
        <d v="2019-06-09T12:16:01.000"/>
        <d v="2019-06-11T02:32:01.000"/>
        <d v="2019-06-12T00:19:25.000"/>
        <d v="2019-06-12T13:55:27.000"/>
        <d v="2019-06-14T14:22:34.000"/>
        <d v="2019-06-18T02:00:20.000"/>
        <d v="2019-06-18T02:00:38.000"/>
        <d v="2019-06-18T22:31:53.000"/>
        <d v="2019-06-25T03:03:36.000"/>
        <d v="2019-06-25T22:45:46.000"/>
        <d v="2019-06-26T14:21:12.000"/>
        <d v="2019-06-27T15:13:29.000"/>
        <d v="2019-07-02T01:19:16.000"/>
        <d v="2019-07-02T01:19:26.000"/>
        <d v="2019-07-02T16:52:10.000"/>
        <d v="2019-07-03T11:59:58.000"/>
        <d v="2019-06-11T21:12:35.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6-10T21:00:02.000"/>
        <d v="2019-07-02T13:44:15.000"/>
        <d v="2019-07-14T16:54:40.000"/>
        <d v="2019-07-14T22:55:47.000"/>
        <d v="2019-07-17T15:29:15.000"/>
        <d v="2019-07-18T19:04:33.000"/>
        <d v="2019-07-20T00:51:40.000"/>
        <d v="2019-07-21T02:56:02.000"/>
        <d v="2019-07-21T02:56:50.000"/>
        <d v="2019-07-21T15:19:16.000"/>
        <d v="2019-07-24T23:35:05.000"/>
        <d v="2019-06-01T13:11:01.000"/>
        <d v="2019-06-04T15:39:10.000"/>
        <d v="2019-06-05T19:33:12.000"/>
        <d v="2019-06-06T17:45:19.000"/>
        <d v="2019-06-08T13:03:03.000"/>
        <d v="2019-06-10T15:42:16.000"/>
        <d v="2019-06-10T19:07:06.000"/>
        <d v="2019-06-11T19:08:41.000"/>
        <d v="2019-06-11T19:22:00.000"/>
        <d v="2019-06-12T15:47:21.000"/>
        <d v="2019-06-12T20:41:09.000"/>
        <d v="2019-06-13T18:20:16.000"/>
        <d v="2019-06-14T13:38:00.000"/>
        <d v="2019-06-14T16:23:16.000"/>
        <d v="2019-06-16T00:44:30.000"/>
        <d v="2019-06-17T18:26:53.000"/>
        <d v="2019-06-19T16:24:40.000"/>
        <d v="2019-06-20T13:11:02.000"/>
        <d v="2019-06-21T14:39:02.000"/>
        <d v="2019-06-27T17:00:45.000"/>
        <d v="2019-06-27T20:42:40.000"/>
        <d v="2019-06-28T17:19:23.000"/>
        <d v="2019-06-28T18:22:04.000"/>
        <d v="2019-06-29T13:23:02.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sharedItems>
      <fieldGroup par="66" base="22">
        <rangePr groupBy="hours" autoEnd="1" autoStart="1" startDate="2019-06-01T13:11:01.000" endDate="2019-08-07T16:05:44.000"/>
        <groupItems count="26">
          <s v="&lt;6/1/2019"/>
          <s v="12 AM"/>
          <s v="1 AM"/>
          <s v="2 AM"/>
          <s v="3 AM"/>
          <s v="4 AM"/>
          <s v="5 AM"/>
          <s v="6 AM"/>
          <s v="7 AM"/>
          <s v="8 AM"/>
          <s v="9 AM"/>
          <s v="10 AM"/>
          <s v="11 AM"/>
          <s v="12 PM"/>
          <s v="1 PM"/>
          <s v="2 PM"/>
          <s v="3 PM"/>
          <s v="4 PM"/>
          <s v="5 PM"/>
          <s v="6 PM"/>
          <s v="7 PM"/>
          <s v="8 PM"/>
          <s v="9 PM"/>
          <s v="10 PM"/>
          <s v="11 PM"/>
          <s v="&gt;8/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1T13:11:01.000" endDate="2019-08-07T16:05:44.000"/>
        <groupItems count="368">
          <s v="&lt;6/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7/2019"/>
        </groupItems>
      </fieldGroup>
    </cacheField>
    <cacheField name="Months" databaseField="0">
      <sharedItems containsMixedTypes="0" count="0"/>
      <fieldGroup base="22">
        <rangePr groupBy="months" autoEnd="1" autoStart="1" startDate="2019-06-01T13:11:01.000" endDate="2019-08-07T16:05:44.000"/>
        <groupItems count="14">
          <s v="&lt;6/1/2019"/>
          <s v="Jan"/>
          <s v="Feb"/>
          <s v="Mar"/>
          <s v="Apr"/>
          <s v="May"/>
          <s v="Jun"/>
          <s v="Jul"/>
          <s v="Aug"/>
          <s v="Sep"/>
          <s v="Oct"/>
          <s v="Nov"/>
          <s v="Dec"/>
          <s v="&gt;8/7/2019"/>
        </groupItems>
      </fieldGroup>
    </cacheField>
    <cacheField name="Years" databaseField="0">
      <sharedItems containsMixedTypes="0" count="0"/>
      <fieldGroup base="22">
        <rangePr groupBy="years" autoEnd="1" autoStart="1" startDate="2019-06-01T13:11:01.000" endDate="2019-08-07T16:05:44.000"/>
        <groupItems count="3">
          <s v="&lt;6/1/2019"/>
          <s v="2019"/>
          <s v="&gt;8/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melanieluckey"/>
    <s v="jacksonexchange"/>
    <m/>
    <m/>
    <m/>
    <m/>
    <m/>
    <m/>
    <m/>
    <m/>
    <s v="No"/>
    <n v="3"/>
    <m/>
    <m/>
    <x v="0"/>
    <d v="2019-06-04T17:32:19.000"/>
    <s v="Great to hear from Fellowship of Christian Athletes at @JacksonExchange today. #fca #exchangeclub https://t.co/0Hi2fDoM3A"/>
    <m/>
    <m/>
    <x v="0"/>
    <s v="https://pbs.twimg.com/media/D8O_3qeXoAA8enM.jpg"/>
    <s v="https://pbs.twimg.com/media/D8O_3qeXoAA8enM.jpg"/>
    <x v="0"/>
    <s v="https://twitter.com/#!/melanieluckey/status/1135962500007153664"/>
    <m/>
    <m/>
    <s v="1135962500007153664"/>
    <m/>
    <b v="0"/>
    <n v="1"/>
    <s v=""/>
    <b v="0"/>
    <s v="en"/>
    <m/>
    <s v=""/>
    <b v="0"/>
    <n v="0"/>
    <s v=""/>
    <s v="Twitter for iPhone"/>
    <b v="0"/>
    <s v="1135962500007153664"/>
    <s v="Tweet"/>
    <n v="0"/>
    <n v="0"/>
    <m/>
    <m/>
    <m/>
    <m/>
    <m/>
    <m/>
    <m/>
    <m/>
    <n v="1"/>
    <s v="2"/>
    <s v="2"/>
    <n v="1"/>
    <n v="7.6923076923076925"/>
    <n v="0"/>
    <n v="0"/>
    <n v="0"/>
    <n v="0"/>
    <n v="12"/>
    <n v="92.3076923076923"/>
    <n v="13"/>
  </r>
  <r>
    <s v="mrlongehmis"/>
    <s v="ehmis_colts"/>
    <m/>
    <m/>
    <m/>
    <m/>
    <m/>
    <m/>
    <m/>
    <m/>
    <s v="No"/>
    <n v="4"/>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1"/>
    <s v="https://pbs.twimg.com/media/D8QihFvWwAAlefq.jpg"/>
    <s v="https://pbs.twimg.com/media/D8QihFvWwAAlefq.jpg"/>
    <x v="1"/>
    <s v="https://twitter.com/#!/mrlongehmis/status/1136070991090737152"/>
    <m/>
    <m/>
    <s v="1136070991090737152"/>
    <m/>
    <b v="0"/>
    <n v="5"/>
    <s v=""/>
    <b v="0"/>
    <s v="en"/>
    <m/>
    <s v=""/>
    <b v="0"/>
    <n v="0"/>
    <s v=""/>
    <s v="Twitter for iPhone"/>
    <b v="0"/>
    <s v="1136070991090737152"/>
    <s v="Tweet"/>
    <n v="0"/>
    <n v="0"/>
    <m/>
    <m/>
    <m/>
    <m/>
    <m/>
    <m/>
    <m/>
    <m/>
    <n v="1"/>
    <s v="1"/>
    <s v="1"/>
    <m/>
    <m/>
    <m/>
    <m/>
    <m/>
    <m/>
    <m/>
    <m/>
    <m/>
  </r>
  <r>
    <s v="ellamjones3"/>
    <s v="exchangeclub"/>
    <m/>
    <m/>
    <m/>
    <m/>
    <m/>
    <m/>
    <m/>
    <m/>
    <s v="No"/>
    <n v="6"/>
    <m/>
    <m/>
    <x v="1"/>
    <d v="2019-06-08T02:02:33.000"/>
    <s v="@exchangeclub Great !! God is blessing ☝🏽☝🏽"/>
    <m/>
    <m/>
    <x v="2"/>
    <m/>
    <s v="http://pbs.twimg.com/profile_images/1124632511697641477/7dcs3mHM_normal.jpg"/>
    <x v="2"/>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3eani"/>
    <s v="dantradio"/>
    <m/>
    <m/>
    <m/>
    <m/>
    <m/>
    <m/>
    <m/>
    <m/>
    <s v="No"/>
    <n v="7"/>
    <m/>
    <m/>
    <x v="0"/>
    <d v="2019-06-12T15:55:42.000"/>
    <s v="RT @docassar: exchangeclub via NodeXL https://t.co/0nwixn8yiH_x000a_@exchangeclub_x000a_@docassar_x000a_@bsolder_x000a_@dcsirish_x000a_@dudekj_x000a_@chiefzuidema_x000a_@dantradio_x000a_@…"/>
    <s v="https://nodexlgraphgallery.org/Pages/Graph.aspx?graphID=199769"/>
    <s v="nodexlgraphgallery.org"/>
    <x v="2"/>
    <m/>
    <s v="http://pbs.twimg.com/profile_images/3579926654/ffb7b6f3d4ba727aa317e5ca113b47e4_normal.jpeg"/>
    <x v="3"/>
    <s v="https://twitter.com/#!/3eani/status/1138837288354504706"/>
    <m/>
    <m/>
    <s v="1138837288354504706"/>
    <m/>
    <b v="0"/>
    <n v="0"/>
    <s v=""/>
    <b v="0"/>
    <s v="en"/>
    <m/>
    <s v=""/>
    <b v="0"/>
    <n v="1"/>
    <s v="1138807025834573825"/>
    <s v="Twitter for Android"/>
    <b v="0"/>
    <s v="1138807025834573825"/>
    <s v="Tweet"/>
    <n v="0"/>
    <n v="0"/>
    <m/>
    <m/>
    <m/>
    <m/>
    <m/>
    <m/>
    <m/>
    <m/>
    <n v="1"/>
    <s v="2"/>
    <s v="2"/>
    <m/>
    <m/>
    <m/>
    <m/>
    <m/>
    <m/>
    <m/>
    <m/>
    <m/>
  </r>
  <r>
    <s v="jamesszatkowski"/>
    <s v="exchangeclub"/>
    <m/>
    <m/>
    <m/>
    <m/>
    <m/>
    <m/>
    <m/>
    <m/>
    <s v="No"/>
    <n v="14"/>
    <m/>
    <m/>
    <x v="0"/>
    <d v="2019-06-14T18:31:26.000"/>
    <s v="RT @exchangeclub: Happy #FlagDay! #Americanism https://t.co/dGPpmPstEj"/>
    <m/>
    <m/>
    <x v="3"/>
    <s v="https://pbs.twimg.com/media/D9CP9UzXYAEt_9o.jpg"/>
    <s v="https://pbs.twimg.com/media/D9CP9UzXYAEt_9o.jpg"/>
    <x v="4"/>
    <s v="https://twitter.com/#!/jamesszatkowski/status/1139601254420582400"/>
    <m/>
    <m/>
    <s v="1139601254420582400"/>
    <m/>
    <b v="0"/>
    <n v="0"/>
    <s v=""/>
    <b v="0"/>
    <s v="en"/>
    <m/>
    <s v=""/>
    <b v="0"/>
    <n v="1"/>
    <s v="1139568998545264641"/>
    <s v="Twitter for Android"/>
    <b v="0"/>
    <s v="1139568998545264641"/>
    <s v="Tweet"/>
    <n v="0"/>
    <n v="0"/>
    <m/>
    <m/>
    <m/>
    <m/>
    <m/>
    <m/>
    <m/>
    <m/>
    <n v="1"/>
    <s v="1"/>
    <s v="1"/>
    <n v="1"/>
    <n v="20"/>
    <n v="0"/>
    <n v="0"/>
    <n v="0"/>
    <n v="0"/>
    <n v="4"/>
    <n v="80"/>
    <n v="5"/>
  </r>
  <r>
    <s v="eagletribjill"/>
    <s v="exchangeclub"/>
    <m/>
    <m/>
    <m/>
    <m/>
    <m/>
    <m/>
    <m/>
    <m/>
    <s v="No"/>
    <n v="15"/>
    <m/>
    <m/>
    <x v="0"/>
    <d v="2019-06-15T15:21:13.000"/>
    <s v="RT @Urena: In #NorthAndover Town Common joining members of the @ExchangeClub of Lawrence and their community friends for this Field of Hono…"/>
    <m/>
    <m/>
    <x v="4"/>
    <m/>
    <s v="http://pbs.twimg.com/profile_images/1063520390213980160/jemR7wnL_normal.jpg"/>
    <x v="5"/>
    <s v="https://twitter.com/#!/eagletribjill/status/1139915772246056960"/>
    <m/>
    <m/>
    <s v="1139915772246056960"/>
    <m/>
    <b v="0"/>
    <n v="0"/>
    <s v=""/>
    <b v="0"/>
    <s v="en"/>
    <m/>
    <s v=""/>
    <b v="0"/>
    <n v="5"/>
    <s v="1139915733356503041"/>
    <s v="Twitter for iPhone"/>
    <b v="0"/>
    <s v="1139915733356503041"/>
    <s v="Tweet"/>
    <n v="0"/>
    <n v="0"/>
    <m/>
    <m/>
    <m/>
    <m/>
    <m/>
    <m/>
    <m/>
    <m/>
    <n v="1"/>
    <s v="1"/>
    <s v="1"/>
    <m/>
    <m/>
    <m/>
    <m/>
    <m/>
    <m/>
    <m/>
    <m/>
    <m/>
  </r>
  <r>
    <s v="garyd117"/>
    <s v="exchangeclub"/>
    <m/>
    <m/>
    <m/>
    <m/>
    <m/>
    <m/>
    <m/>
    <m/>
    <s v="No"/>
    <n v="17"/>
    <m/>
    <m/>
    <x v="0"/>
    <d v="2019-06-15T15:40:39.000"/>
    <s v="RT @Urena: In #NorthAndover Town Common joining members of the @ExchangeClub of Lawrence and their community friends for this Field of Hono…"/>
    <m/>
    <m/>
    <x v="4"/>
    <m/>
    <s v="http://pbs.twimg.com/profile_images/1125232162557648897/XT7YlIaq_normal.jpg"/>
    <x v="6"/>
    <s v="https://twitter.com/#!/garyd117/status/1139920664608104448"/>
    <m/>
    <m/>
    <s v="1139920664608104448"/>
    <m/>
    <b v="0"/>
    <n v="0"/>
    <s v=""/>
    <b v="0"/>
    <s v="en"/>
    <m/>
    <s v=""/>
    <b v="0"/>
    <n v="5"/>
    <s v="1139915733356503041"/>
    <s v="Twitter for Android"/>
    <b v="0"/>
    <s v="1139915733356503041"/>
    <s v="Tweet"/>
    <n v="0"/>
    <n v="0"/>
    <m/>
    <m/>
    <m/>
    <m/>
    <m/>
    <m/>
    <m/>
    <m/>
    <n v="1"/>
    <s v="1"/>
    <s v="1"/>
    <m/>
    <m/>
    <m/>
    <m/>
    <m/>
    <m/>
    <m/>
    <m/>
    <m/>
  </r>
  <r>
    <s v="all435reps"/>
    <s v="usreplong"/>
    <m/>
    <m/>
    <m/>
    <m/>
    <m/>
    <m/>
    <m/>
    <m/>
    <s v="No"/>
    <n v="19"/>
    <m/>
    <m/>
    <x v="0"/>
    <d v="2019-06-15T20:19:25.000"/>
    <s v="RT @USRepLong: Today, I had the privilege of speaking at the Patriots Memorial dedication ceremony in Neosho. This memorial, honoring the b…"/>
    <m/>
    <m/>
    <x v="2"/>
    <m/>
    <s v="http://pbs.twimg.com/profile_images/1124713248211783680/dISvFwue_normal.png"/>
    <x v="7"/>
    <s v="https://twitter.com/#!/all435reps/status/1139990817806999554"/>
    <m/>
    <m/>
    <s v="1139990817806999554"/>
    <m/>
    <b v="0"/>
    <n v="0"/>
    <s v=""/>
    <b v="0"/>
    <s v="en"/>
    <m/>
    <s v=""/>
    <b v="0"/>
    <n v="2"/>
    <s v="1139990791361900545"/>
    <s v="All 435 Reps"/>
    <b v="0"/>
    <s v="1139990791361900545"/>
    <s v="Tweet"/>
    <n v="0"/>
    <n v="0"/>
    <m/>
    <m/>
    <m/>
    <m/>
    <m/>
    <m/>
    <m/>
    <m/>
    <n v="1"/>
    <s v="1"/>
    <s v="1"/>
    <n v="2"/>
    <n v="9.090909090909092"/>
    <n v="0"/>
    <n v="0"/>
    <n v="0"/>
    <n v="0"/>
    <n v="20"/>
    <n v="90.9090909090909"/>
    <n v="22"/>
  </r>
  <r>
    <s v="usreplong"/>
    <s v="exchangeclub"/>
    <m/>
    <m/>
    <m/>
    <m/>
    <m/>
    <m/>
    <m/>
    <m/>
    <s v="No"/>
    <n v="20"/>
    <m/>
    <m/>
    <x v="0"/>
    <d v="2019-06-15T20:19:19.000"/>
    <s v="Today, I had the privilege of speaking at the Patriots Memorial dedication ceremony in Neosho. This memorial, honoring the brave men and women who serve our country, was made possible by the Neosho @exchangeclub and countless others. https://t.co/gG04XSmIOS"/>
    <m/>
    <m/>
    <x v="2"/>
    <s v="https://pbs.twimg.com/media/D9IPky6X4AAohwU.jpg"/>
    <s v="https://pbs.twimg.com/media/D9IPky6X4AAohwU.jpg"/>
    <x v="8"/>
    <s v="https://twitter.com/#!/usreplong/status/1139990791361900545"/>
    <m/>
    <m/>
    <s v="1139990791361900545"/>
    <m/>
    <b v="0"/>
    <n v="4"/>
    <s v=""/>
    <b v="0"/>
    <s v="en"/>
    <m/>
    <s v=""/>
    <b v="0"/>
    <n v="2"/>
    <s v=""/>
    <s v="Twitter for iPhone"/>
    <b v="0"/>
    <s v="1139990791361900545"/>
    <s v="Tweet"/>
    <n v="0"/>
    <n v="0"/>
    <m/>
    <m/>
    <m/>
    <m/>
    <m/>
    <m/>
    <m/>
    <m/>
    <n v="1"/>
    <s v="1"/>
    <s v="1"/>
    <n v="3"/>
    <n v="8.108108108108109"/>
    <n v="0"/>
    <n v="0"/>
    <n v="0"/>
    <n v="0"/>
    <n v="34"/>
    <n v="91.89189189189189"/>
    <n v="37"/>
  </r>
  <r>
    <s v="mama_animal"/>
    <s v="usreplong"/>
    <m/>
    <m/>
    <m/>
    <m/>
    <m/>
    <m/>
    <m/>
    <m/>
    <s v="No"/>
    <n v="21"/>
    <m/>
    <m/>
    <x v="1"/>
    <d v="2019-06-15T20:49:12.000"/>
    <s v="@USRepLong @exchangeclub Salute the flag while betraying every ideal it represents. Typical republican."/>
    <m/>
    <m/>
    <x v="2"/>
    <m/>
    <s v="http://pbs.twimg.com/profile_images/1100104202142040064/C53Rgela_normal.jpg"/>
    <x v="9"/>
    <s v="https://twitter.com/#!/mama_animal/status/1139998311283400704"/>
    <m/>
    <m/>
    <s v="1139998311283400704"/>
    <s v="1139990791361900545"/>
    <b v="0"/>
    <n v="1"/>
    <s v="1444015610"/>
    <b v="0"/>
    <s v="en"/>
    <m/>
    <s v=""/>
    <b v="0"/>
    <n v="0"/>
    <s v=""/>
    <s v="Twitter for iPad"/>
    <b v="0"/>
    <s v="1139990791361900545"/>
    <s v="Tweet"/>
    <n v="0"/>
    <n v="0"/>
    <m/>
    <m/>
    <m/>
    <m/>
    <m/>
    <m/>
    <m/>
    <m/>
    <n v="1"/>
    <s v="1"/>
    <s v="1"/>
    <m/>
    <m/>
    <m/>
    <m/>
    <m/>
    <m/>
    <m/>
    <m/>
    <m/>
  </r>
  <r>
    <s v="massdvs"/>
    <s v="exchangeclub"/>
    <m/>
    <m/>
    <m/>
    <m/>
    <m/>
    <m/>
    <m/>
    <m/>
    <s v="No"/>
    <n v="23"/>
    <m/>
    <m/>
    <x v="0"/>
    <d v="2019-06-16T11:34:57.000"/>
    <s v="RT @Urena: In #NorthAndover Town Common joining members of the @ExchangeClub of Lawrence and their community friends for this Field of Hono…"/>
    <m/>
    <m/>
    <x v="4"/>
    <m/>
    <s v="http://pbs.twimg.com/profile_images/671414633039663104/s7_tJpsv_normal.jpg"/>
    <x v="10"/>
    <s v="https://twitter.com/#!/massdvs/status/1140221219448508417"/>
    <m/>
    <m/>
    <s v="1140221219448508417"/>
    <m/>
    <b v="0"/>
    <n v="0"/>
    <s v=""/>
    <b v="0"/>
    <s v="en"/>
    <m/>
    <s v=""/>
    <b v="0"/>
    <n v="5"/>
    <s v="1139915733356503041"/>
    <s v="Twitter for Android"/>
    <b v="0"/>
    <s v="1139915733356503041"/>
    <s v="Tweet"/>
    <n v="0"/>
    <n v="0"/>
    <m/>
    <m/>
    <m/>
    <m/>
    <m/>
    <m/>
    <m/>
    <m/>
    <n v="1"/>
    <s v="1"/>
    <s v="1"/>
    <m/>
    <m/>
    <m/>
    <m/>
    <m/>
    <m/>
    <m/>
    <m/>
    <m/>
  </r>
  <r>
    <s v="urena"/>
    <s v="exchangeclub"/>
    <m/>
    <m/>
    <m/>
    <m/>
    <m/>
    <m/>
    <m/>
    <m/>
    <s v="No"/>
    <n v="25"/>
    <m/>
    <m/>
    <x v="0"/>
    <d v="2019-06-15T15:21:04.000"/>
    <s v="In #NorthAndover Town Common joining members of the @ExchangeClub of Lawrence and their community friends for this Field of Honor. 350+ full size American Flags fly in Town Common for a program to continue to honor our Country and Celebrate Flag Day 🇺🇲 https://t.co/GwRV6xE2vU"/>
    <m/>
    <m/>
    <x v="4"/>
    <s v="https://pbs.twimg.com/media/D9HK_DlW4AAVaXC.jpg"/>
    <s v="https://pbs.twimg.com/media/D9HK_DlW4AAVaXC.jpg"/>
    <x v="11"/>
    <s v="https://twitter.com/#!/urena/status/1139915733356503041"/>
    <m/>
    <m/>
    <s v="1139915733356503041"/>
    <m/>
    <b v="0"/>
    <n v="3"/>
    <s v=""/>
    <b v="0"/>
    <s v="en"/>
    <m/>
    <s v=""/>
    <b v="0"/>
    <n v="5"/>
    <s v=""/>
    <s v="Twitter for Android"/>
    <b v="0"/>
    <s v="1139915733356503041"/>
    <s v="Tweet"/>
    <n v="0"/>
    <n v="0"/>
    <s v="-71.11500096346748,42.68425947938683 _x000a_-71.11500096346748,42.68425947938683 _x000a_-71.11500096346748,42.68425947938683 _x000a_-71.11500096346748,42.68425947938683"/>
    <m/>
    <m/>
    <s v="North Andover Town Common"/>
    <s v="07d9e4658a085000"/>
    <s v="North Andover Town Common"/>
    <s v="poi"/>
    <s v="https://api.twitter.com/1.1/geo/id/07d9e4658a085000.json"/>
    <n v="2"/>
    <s v="1"/>
    <s v="1"/>
    <n v="3"/>
    <n v="7.142857142857143"/>
    <n v="0"/>
    <n v="0"/>
    <n v="0"/>
    <n v="0"/>
    <n v="39"/>
    <n v="92.85714285714286"/>
    <n v="42"/>
  </r>
  <r>
    <s v="urena"/>
    <s v="exchangeclub"/>
    <m/>
    <m/>
    <m/>
    <m/>
    <m/>
    <m/>
    <m/>
    <m/>
    <s v="No"/>
    <n v="26"/>
    <m/>
    <m/>
    <x v="0"/>
    <d v="2019-06-15T15:24:54.000"/>
    <s v="In #NorthAndover Town Common joining members of the @ExchangeClub of Lawrence and their community friends for this Field of Honor. 350+ full size American Flags fly in Town Common for a program to continue to honor... https://t.co/EQx7JblUHE"/>
    <s v="https://www.facebook.com/575157440/posts/10156038148922441/"/>
    <s v="facebook.com"/>
    <x v="4"/>
    <m/>
    <s v="http://pbs.twimg.com/profile_images/989121000511074304/fQjAGH1Y_normal.jpg"/>
    <x v="12"/>
    <s v="https://twitter.com/#!/urena/status/1139916697723375617"/>
    <m/>
    <m/>
    <s v="1139916697723375617"/>
    <m/>
    <b v="0"/>
    <n v="3"/>
    <s v=""/>
    <b v="0"/>
    <s v="en"/>
    <m/>
    <s v=""/>
    <b v="0"/>
    <n v="0"/>
    <s v=""/>
    <s v="Facebook"/>
    <b v="0"/>
    <s v="1139916697723375617"/>
    <s v="Tweet"/>
    <n v="0"/>
    <n v="0"/>
    <m/>
    <m/>
    <m/>
    <m/>
    <m/>
    <m/>
    <m/>
    <m/>
    <n v="2"/>
    <s v="1"/>
    <s v="1"/>
    <n v="2"/>
    <n v="5.555555555555555"/>
    <n v="0"/>
    <n v="0"/>
    <n v="0"/>
    <n v="0"/>
    <n v="34"/>
    <n v="94.44444444444444"/>
    <n v="36"/>
  </r>
  <r>
    <s v="sbrush522"/>
    <s v="urena"/>
    <m/>
    <m/>
    <m/>
    <m/>
    <m/>
    <m/>
    <m/>
    <m/>
    <s v="No"/>
    <n v="27"/>
    <m/>
    <m/>
    <x v="0"/>
    <d v="2019-06-17T13:13:04.000"/>
    <s v="RT @Urena: In #NorthAndover Town Common joining members of the @ExchangeClub of Lawrence and their community friends for this Field of Hono…"/>
    <m/>
    <m/>
    <x v="4"/>
    <m/>
    <s v="http://pbs.twimg.com/profile_images/1039301601834532864/bV69TMKi_normal.jpg"/>
    <x v="13"/>
    <s v="https://twitter.com/#!/sbrush522/status/1140608297965371393"/>
    <m/>
    <m/>
    <s v="1140608297965371393"/>
    <m/>
    <b v="0"/>
    <n v="0"/>
    <s v=""/>
    <b v="0"/>
    <s v="en"/>
    <m/>
    <s v=""/>
    <b v="0"/>
    <n v="5"/>
    <s v="1139915733356503041"/>
    <s v="Twitter for iPhone"/>
    <b v="0"/>
    <s v="1139915733356503041"/>
    <s v="Tweet"/>
    <n v="0"/>
    <n v="0"/>
    <m/>
    <m/>
    <m/>
    <m/>
    <m/>
    <m/>
    <m/>
    <m/>
    <n v="1"/>
    <s v="1"/>
    <s v="1"/>
    <m/>
    <m/>
    <m/>
    <m/>
    <m/>
    <m/>
    <m/>
    <m/>
    <m/>
  </r>
  <r>
    <s v="degan1965"/>
    <s v="exchangeclub"/>
    <m/>
    <m/>
    <m/>
    <m/>
    <m/>
    <m/>
    <m/>
    <m/>
    <s v="No"/>
    <n v="29"/>
    <m/>
    <m/>
    <x v="0"/>
    <d v="2019-06-12T15:05:53.000"/>
    <s v="Salt Lake City_x000a_This Attack is Not Degans Fault_x000a_There is no Room For Violence in a Community._x000a_Utah Politician Rob Jeppsons kicked Degan on the ground_x000a_Leaving his Footprint on Head no legal representation_x000a_Now What UTAH? _x000a_Who is Responsible? _x000a_Social Security?_x000a_@exchangeclub https://t.co/HqRoBJt1Ag"/>
    <m/>
    <m/>
    <x v="2"/>
    <s v="https://pbs.twimg.com/media/D83qudSXkAAhDLw.jpg"/>
    <s v="https://pbs.twimg.com/media/D83qudSXkAAhDLw.jpg"/>
    <x v="14"/>
    <s v="https://twitter.com/#!/degan1965/status/1138824751013683203"/>
    <m/>
    <m/>
    <s v="1138824751013683203"/>
    <m/>
    <b v="0"/>
    <n v="0"/>
    <s v=""/>
    <b v="0"/>
    <s v="en"/>
    <m/>
    <s v=""/>
    <b v="0"/>
    <n v="0"/>
    <s v=""/>
    <s v="Twitter Web Client"/>
    <b v="0"/>
    <s v="1138824751013683203"/>
    <s v="Tweet"/>
    <n v="0"/>
    <n v="0"/>
    <m/>
    <m/>
    <m/>
    <m/>
    <m/>
    <m/>
    <m/>
    <m/>
    <n v="1"/>
    <s v="1"/>
    <s v="1"/>
    <n v="0"/>
    <n v="0"/>
    <n v="2"/>
    <n v="4.545454545454546"/>
    <n v="0"/>
    <n v="0"/>
    <n v="42"/>
    <n v="95.45454545454545"/>
    <n v="44"/>
  </r>
  <r>
    <s v="degan1965"/>
    <s v="degan1965"/>
    <m/>
    <m/>
    <m/>
    <m/>
    <m/>
    <m/>
    <m/>
    <m/>
    <s v="No"/>
    <n v="30"/>
    <m/>
    <m/>
    <x v="2"/>
    <d v="2019-06-13T10:27:26.000"/>
    <s v="RT @Degan1965: Salt Lake City_x000a_This Attack is Not Degans Fault_x000a_There is no Room For Violence in a Community._x000a_Utah Politician Rob Jeppsons ki…"/>
    <m/>
    <m/>
    <x v="2"/>
    <m/>
    <s v="http://pbs.twimg.com/profile_images/1152718222212382724/SPtspBU-_normal.png"/>
    <x v="15"/>
    <s v="https://twitter.com/#!/degan1965/status/1139117064231235585"/>
    <m/>
    <m/>
    <s v="1139117064231235585"/>
    <m/>
    <b v="0"/>
    <n v="0"/>
    <s v=""/>
    <b v="0"/>
    <s v="en"/>
    <m/>
    <s v=""/>
    <b v="0"/>
    <n v="1"/>
    <s v="1138824751013683203"/>
    <s v="Twitter Web Client"/>
    <b v="0"/>
    <s v="1138824751013683203"/>
    <s v="Tweet"/>
    <n v="0"/>
    <n v="0"/>
    <m/>
    <m/>
    <m/>
    <m/>
    <m/>
    <m/>
    <m/>
    <m/>
    <n v="2"/>
    <s v="1"/>
    <s v="1"/>
    <n v="0"/>
    <n v="0"/>
    <n v="2"/>
    <n v="8"/>
    <n v="0"/>
    <n v="0"/>
    <n v="23"/>
    <n v="92"/>
    <n v="25"/>
  </r>
  <r>
    <s v="degan1965"/>
    <s v="degan1965"/>
    <m/>
    <m/>
    <m/>
    <m/>
    <m/>
    <m/>
    <m/>
    <m/>
    <s v="No"/>
    <n v="31"/>
    <m/>
    <m/>
    <x v="2"/>
    <d v="2019-06-17T22:49:50.000"/>
    <s v="RT @Degan1965: Salt Lake City_x000a_This Attack is Not Degans Fault_x000a_There is no Room For Violence in a Community._x000a_Utah Politician Rob Jeppsons ki…"/>
    <m/>
    <m/>
    <x v="2"/>
    <m/>
    <s v="http://pbs.twimg.com/profile_images/1152718222212382724/SPtspBU-_normal.png"/>
    <x v="16"/>
    <s v="https://twitter.com/#!/degan1965/status/1140753448515919872"/>
    <m/>
    <m/>
    <s v="1140753448515919872"/>
    <m/>
    <b v="0"/>
    <n v="0"/>
    <s v=""/>
    <b v="0"/>
    <s v="en"/>
    <m/>
    <s v=""/>
    <b v="0"/>
    <n v="1"/>
    <s v="1138824751013683203"/>
    <s v="Twitter Web Client"/>
    <b v="0"/>
    <s v="1138824751013683203"/>
    <s v="Tweet"/>
    <n v="0"/>
    <n v="0"/>
    <m/>
    <m/>
    <m/>
    <m/>
    <m/>
    <m/>
    <m/>
    <m/>
    <n v="2"/>
    <s v="1"/>
    <s v="1"/>
    <n v="0"/>
    <n v="0"/>
    <n v="2"/>
    <n v="8"/>
    <n v="0"/>
    <n v="0"/>
    <n v="23"/>
    <n v="92"/>
    <n v="25"/>
  </r>
  <r>
    <s v="_help4women_"/>
    <s v="lpgaamateurs"/>
    <m/>
    <m/>
    <m/>
    <m/>
    <m/>
    <m/>
    <m/>
    <m/>
    <s v="No"/>
    <n v="32"/>
    <m/>
    <m/>
    <x v="0"/>
    <d v="2019-06-18T18:12:30.000"/>
    <s v="THANK YOU 2019 Golf Sponsors!_x000a_Bill &amp;amp; Mary Murphy_x000a_@ItronInc_x000a_Garco Construction_x000a_Amy &amp;amp; Joe Galloway_x000a_@KalispelTribe @NorthernQuest_x000a_@GusJohnsonFord _x000a_@AlliantIns _x000a_@IntegrusArch _x000a_@cbtabs_x000a_@exchangeclub_x000a_@ymcainw _x000a_Berge Borrevik_x000a_Genevieve Mann &amp;amp; Dan Morris_x000a_Walker Construction_x000a_@LPGAAmateurs https://t.co/YrHj28otJE"/>
    <m/>
    <m/>
    <x v="2"/>
    <s v="https://pbs.twimg.com/media/D9XNY7tVAAA5Tg6.jpg"/>
    <s v="https://pbs.twimg.com/media/D9XNY7tVAAA5Tg6.jpg"/>
    <x v="17"/>
    <s v="https://twitter.com/#!/_help4women_/status/1141046043104014337"/>
    <m/>
    <m/>
    <s v="1141046043104014337"/>
    <m/>
    <b v="0"/>
    <n v="1"/>
    <s v=""/>
    <b v="0"/>
    <s v="en"/>
    <m/>
    <s v=""/>
    <b v="0"/>
    <n v="0"/>
    <s v=""/>
    <s v="Twitter Web Client"/>
    <b v="0"/>
    <s v="1141046043104014337"/>
    <s v="Tweet"/>
    <n v="0"/>
    <n v="0"/>
    <m/>
    <m/>
    <m/>
    <m/>
    <m/>
    <m/>
    <m/>
    <m/>
    <n v="1"/>
    <s v="5"/>
    <s v="5"/>
    <m/>
    <m/>
    <m/>
    <m/>
    <m/>
    <m/>
    <m/>
    <m/>
    <m/>
  </r>
  <r>
    <s v="gaelassoc"/>
    <s v="officialghsa"/>
    <m/>
    <m/>
    <m/>
    <m/>
    <m/>
    <m/>
    <m/>
    <m/>
    <s v="No"/>
    <n v="38"/>
    <m/>
    <m/>
    <x v="0"/>
    <d v="2019-06-20T00:27:25.000"/>
    <s v="RT @dcsirish: Irish Magazine is out! From books 4 barbers 2 @PositiveAthGA @Rotary @exchangeclub @OfficialGHSA state winners &amp;amp; more, it's a…"/>
    <m/>
    <m/>
    <x v="2"/>
    <m/>
    <s v="http://pbs.twimg.com/profile_images/1140625223395545098/_nHZDwPz_normal.jpg"/>
    <x v="18"/>
    <s v="https://twitter.com/#!/gaelassoc/status/1141502779661463557"/>
    <m/>
    <m/>
    <s v="1141502779661463557"/>
    <m/>
    <b v="0"/>
    <n v="0"/>
    <s v=""/>
    <b v="0"/>
    <s v="en"/>
    <m/>
    <s v=""/>
    <b v="0"/>
    <n v="2"/>
    <s v="1141492614723723264"/>
    <s v="Twitter Web Client"/>
    <b v="0"/>
    <s v="1141492614723723264"/>
    <s v="Tweet"/>
    <n v="0"/>
    <n v="0"/>
    <m/>
    <m/>
    <m/>
    <m/>
    <m/>
    <m/>
    <m/>
    <m/>
    <n v="1"/>
    <s v="3"/>
    <s v="3"/>
    <m/>
    <m/>
    <m/>
    <m/>
    <m/>
    <m/>
    <m/>
    <m/>
    <m/>
  </r>
  <r>
    <s v="producerrondak"/>
    <s v="exchangeclub"/>
    <m/>
    <m/>
    <m/>
    <m/>
    <m/>
    <m/>
    <m/>
    <m/>
    <s v="No"/>
    <n v="43"/>
    <m/>
    <m/>
    <x v="0"/>
    <d v="2019-06-20T13:38:36.000"/>
    <s v="RT @exchangeclub: It's #NationalAmericanEagleDay, a day is set aside to honor our national symbol, raise awareness for protecting the Bald…"/>
    <m/>
    <m/>
    <x v="5"/>
    <m/>
    <s v="http://pbs.twimg.com/profile_images/494468897069084672/iwXXaKlR_normal.jpeg"/>
    <x v="19"/>
    <s v="https://twitter.com/#!/producerrondak/status/1141701887277895682"/>
    <m/>
    <m/>
    <s v="1141701887277895682"/>
    <m/>
    <b v="0"/>
    <n v="0"/>
    <s v=""/>
    <b v="0"/>
    <s v="en"/>
    <m/>
    <s v=""/>
    <b v="0"/>
    <n v="2"/>
    <s v="1141694952419803136"/>
    <s v="Twitter Web Client"/>
    <b v="0"/>
    <s v="1141694952419803136"/>
    <s v="Tweet"/>
    <n v="0"/>
    <n v="0"/>
    <m/>
    <m/>
    <m/>
    <m/>
    <m/>
    <m/>
    <m/>
    <m/>
    <n v="1"/>
    <s v="1"/>
    <s v="1"/>
    <n v="1"/>
    <n v="5"/>
    <n v="0"/>
    <n v="0"/>
    <n v="0"/>
    <n v="0"/>
    <n v="19"/>
    <n v="95"/>
    <n v="20"/>
  </r>
  <r>
    <s v="demostheneno72"/>
    <s v="demostheneno72"/>
    <m/>
    <m/>
    <m/>
    <m/>
    <m/>
    <m/>
    <m/>
    <m/>
    <s v="No"/>
    <n v="44"/>
    <m/>
    <m/>
    <x v="2"/>
    <d v="2019-06-20T17:34:33.000"/>
    <s v="The ExchangeClub On CNBC , intel"/>
    <m/>
    <m/>
    <x v="2"/>
    <m/>
    <s v="http://abs.twimg.com/sticky/default_profile_images/default_profile_normal.png"/>
    <x v="20"/>
    <s v="https://twitter.com/#!/demostheneno72/status/1141761265469202434"/>
    <m/>
    <m/>
    <s v="1141761265469202434"/>
    <m/>
    <b v="0"/>
    <n v="0"/>
    <s v=""/>
    <b v="0"/>
    <s v="en"/>
    <m/>
    <s v=""/>
    <b v="0"/>
    <n v="0"/>
    <s v=""/>
    <s v="Twitter Web Client"/>
    <b v="0"/>
    <s v="1141761265469202434"/>
    <s v="Tweet"/>
    <n v="0"/>
    <n v="0"/>
    <m/>
    <m/>
    <m/>
    <m/>
    <m/>
    <m/>
    <m/>
    <m/>
    <n v="1"/>
    <s v="10"/>
    <s v="10"/>
    <n v="0"/>
    <n v="0"/>
    <n v="0"/>
    <n v="0"/>
    <n v="0"/>
    <n v="0"/>
    <n v="5"/>
    <n v="100"/>
    <n v="5"/>
  </r>
  <r>
    <s v="spotsjaws"/>
    <s v="spotsjaws"/>
    <m/>
    <m/>
    <m/>
    <m/>
    <m/>
    <m/>
    <m/>
    <m/>
    <s v="No"/>
    <n v="45"/>
    <m/>
    <m/>
    <x v="2"/>
    <d v="2019-06-20T23:34:43.000"/>
    <s v="I love presenting awards to the outstanding youth of Norwalk. These two exemplify what it means to be an outstanding citizen. #exchangeclub #proudteacher https://t.co/RgsM2GUU7B"/>
    <m/>
    <m/>
    <x v="6"/>
    <s v="https://pbs.twimg.com/media/D9isP_UXYAE7utt.jpg"/>
    <s v="https://pbs.twimg.com/media/D9isP_UXYAE7utt.jpg"/>
    <x v="21"/>
    <s v="https://twitter.com/#!/spotsjaws/status/1141851907042029573"/>
    <m/>
    <m/>
    <s v="1141851907042029573"/>
    <m/>
    <b v="0"/>
    <n v="2"/>
    <s v=""/>
    <b v="0"/>
    <s v="en"/>
    <m/>
    <s v=""/>
    <b v="0"/>
    <n v="0"/>
    <s v=""/>
    <s v="Twitter for Android"/>
    <b v="0"/>
    <s v="1141851907042029573"/>
    <s v="Tweet"/>
    <n v="0"/>
    <n v="0"/>
    <m/>
    <m/>
    <m/>
    <m/>
    <m/>
    <m/>
    <m/>
    <m/>
    <n v="1"/>
    <s v="10"/>
    <s v="10"/>
    <n v="4"/>
    <n v="17.391304347826086"/>
    <n v="0"/>
    <n v="0"/>
    <n v="0"/>
    <n v="0"/>
    <n v="19"/>
    <n v="82.6086956521739"/>
    <n v="23"/>
  </r>
  <r>
    <s v="cbtabs"/>
    <s v="northern"/>
    <m/>
    <m/>
    <m/>
    <m/>
    <m/>
    <m/>
    <m/>
    <m/>
    <s v="No"/>
    <n v="46"/>
    <m/>
    <m/>
    <x v="0"/>
    <d v="2019-06-21T14:24:21.000"/>
    <s v="RT @_Help4Women_: THANK YOU 2019 Golf Sponsors!_x000a_Bill &amp;amp; Mary Murphy_x000a_@ItronInc_x000a_Garco Construction_x000a_Amy &amp;amp; Joe Galloway_x000a_@KalispelTribe @Northern…"/>
    <m/>
    <m/>
    <x v="2"/>
    <m/>
    <s v="http://pbs.twimg.com/profile_images/1117873857698729984/V99GkLgK_normal.png"/>
    <x v="22"/>
    <s v="https://twitter.com/#!/cbtabs/status/1142075790504448000"/>
    <m/>
    <m/>
    <s v="1142075790504448000"/>
    <m/>
    <b v="0"/>
    <n v="0"/>
    <s v=""/>
    <b v="0"/>
    <s v="en"/>
    <m/>
    <s v=""/>
    <b v="0"/>
    <n v="1"/>
    <s v="1141046043104014337"/>
    <s v="Hootsuite Inc."/>
    <b v="0"/>
    <s v="1141046043104014337"/>
    <s v="Tweet"/>
    <n v="0"/>
    <n v="0"/>
    <m/>
    <m/>
    <m/>
    <m/>
    <m/>
    <m/>
    <m/>
    <m/>
    <n v="1"/>
    <s v="5"/>
    <s v="5"/>
    <m/>
    <m/>
    <m/>
    <m/>
    <m/>
    <m/>
    <m/>
    <m/>
    <m/>
  </r>
  <r>
    <s v="visitnorfolkva"/>
    <s v="sheratonnorfolk"/>
    <m/>
    <m/>
    <m/>
    <m/>
    <m/>
    <m/>
    <m/>
    <m/>
    <s v="No"/>
    <n v="53"/>
    <m/>
    <m/>
    <x v="0"/>
    <d v="2019-06-21T17:19:15.000"/>
    <s v="We're excited to be hosting the @exchangeclub 101st National Convention &amp;amp; here in Norfolk July 17-20 at the @SheratonNorfolk Waterside hotel. Here's where to find the schedule of events, if you haven't gotten tix now's the time! #MeetInNorfolk https://t.co/1EO5JC8SS0 https://t.co/NfnMFg6JOk"/>
    <s v="http://www.nationalexchangeclub.org/convention/"/>
    <s v="nationalexchangeclub.org"/>
    <x v="7"/>
    <s v="https://pbs.twimg.com/media/D9me-xUX4AAR5dc.jpg"/>
    <s v="https://pbs.twimg.com/media/D9me-xUX4AAR5dc.jpg"/>
    <x v="23"/>
    <s v="https://twitter.com/#!/visitnorfolkva/status/1142119805643886594"/>
    <m/>
    <m/>
    <s v="1142119805643886594"/>
    <m/>
    <b v="0"/>
    <n v="0"/>
    <s v=""/>
    <b v="0"/>
    <s v="en"/>
    <m/>
    <s v=""/>
    <b v="0"/>
    <n v="1"/>
    <s v=""/>
    <s v="Twitter Web Client"/>
    <b v="0"/>
    <s v="1142119805643886594"/>
    <s v="Tweet"/>
    <n v="0"/>
    <n v="0"/>
    <m/>
    <m/>
    <m/>
    <m/>
    <m/>
    <m/>
    <m/>
    <m/>
    <n v="1"/>
    <s v="9"/>
    <s v="9"/>
    <n v="1"/>
    <n v="2.5641025641025643"/>
    <n v="0"/>
    <n v="0"/>
    <n v="0"/>
    <n v="0"/>
    <n v="38"/>
    <n v="97.43589743589743"/>
    <n v="39"/>
  </r>
  <r>
    <s v="donteminter"/>
    <s v="sheratonno"/>
    <m/>
    <m/>
    <m/>
    <m/>
    <m/>
    <m/>
    <m/>
    <m/>
    <s v="No"/>
    <n v="54"/>
    <m/>
    <m/>
    <x v="0"/>
    <d v="2019-06-21T21:56:22.000"/>
    <s v="RT @VisitNorfolkVA: We're excited to be hosting the @exchangeclub 101st National Convention &amp;amp; here in Norfolk July 17-20 at the @SheratonNo…"/>
    <m/>
    <m/>
    <x v="2"/>
    <m/>
    <s v="http://pbs.twimg.com/profile_images/1137927202971013122/FiBv7YL2_normal.jpg"/>
    <x v="24"/>
    <s v="https://twitter.com/#!/donteminter/status/1142189541421400064"/>
    <m/>
    <m/>
    <s v="1142189541421400064"/>
    <m/>
    <b v="0"/>
    <n v="0"/>
    <s v=""/>
    <b v="0"/>
    <s v="en"/>
    <m/>
    <s v=""/>
    <b v="0"/>
    <n v="1"/>
    <s v="1142119805643886594"/>
    <s v="Twitter for iPhone"/>
    <b v="0"/>
    <s v="1142119805643886594"/>
    <s v="Tweet"/>
    <n v="0"/>
    <n v="0"/>
    <m/>
    <m/>
    <m/>
    <m/>
    <m/>
    <m/>
    <m/>
    <m/>
    <n v="1"/>
    <s v="9"/>
    <s v="9"/>
    <n v="1"/>
    <n v="4.545454545454546"/>
    <n v="0"/>
    <n v="0"/>
    <n v="0"/>
    <n v="0"/>
    <n v="21"/>
    <n v="95.45454545454545"/>
    <n v="22"/>
  </r>
  <r>
    <s v="hayashi__mizuki"/>
    <s v="omusubigumi"/>
    <m/>
    <m/>
    <m/>
    <m/>
    <m/>
    <m/>
    <m/>
    <m/>
    <s v="No"/>
    <n v="58"/>
    <m/>
    <m/>
    <x v="0"/>
    <d v="2019-06-23T05:44:26.000"/>
    <s v="RT @omusubigumi: 1st Cultural Exchange Club!!_x000a_Today thema is “Syodo(Japanese calligraphy)”._x000a__x000a_#Fukuoka #international #exchangeclub https://…"/>
    <m/>
    <m/>
    <x v="8"/>
    <m/>
    <s v="http://pbs.twimg.com/profile_images/1137179703159083008/1sAB4rGy_normal.jpg"/>
    <x v="25"/>
    <s v="https://twitter.com/#!/hayashi__mizuki/status/1142669723835912193"/>
    <m/>
    <m/>
    <s v="1142669723835912193"/>
    <m/>
    <b v="0"/>
    <n v="0"/>
    <s v=""/>
    <b v="0"/>
    <s v="en"/>
    <m/>
    <s v=""/>
    <b v="0"/>
    <n v="1"/>
    <s v="1142669608786120704"/>
    <s v="Twitter for iPhone"/>
    <b v="0"/>
    <s v="1142669608786120704"/>
    <s v="Tweet"/>
    <n v="0"/>
    <n v="0"/>
    <m/>
    <m/>
    <m/>
    <m/>
    <m/>
    <m/>
    <m/>
    <m/>
    <n v="1"/>
    <s v="8"/>
    <s v="8"/>
    <n v="0"/>
    <n v="0"/>
    <n v="0"/>
    <n v="0"/>
    <n v="0"/>
    <n v="0"/>
    <n v="15"/>
    <n v="100"/>
    <n v="15"/>
  </r>
  <r>
    <s v="anle40834471"/>
    <s v="omusubigumi"/>
    <m/>
    <m/>
    <m/>
    <m/>
    <m/>
    <m/>
    <m/>
    <m/>
    <s v="No"/>
    <n v="59"/>
    <m/>
    <m/>
    <x v="0"/>
    <d v="2019-06-24T13:03:31.000"/>
    <s v="RT @omusubigumi: 1st Cultural Exchange Club!!_x000a_Today thema is “Syodo(Japanese calligraphy)”._x000a__x000a_#Fukuoka #international #exchangeclub https://…"/>
    <m/>
    <m/>
    <x v="8"/>
    <m/>
    <s v="http://pbs.twimg.com/profile_images/1140286638167171073/TblxsbBs_normal.jpg"/>
    <x v="26"/>
    <s v="https://twitter.com/#!/anle40834471/status/1143142610053189632"/>
    <m/>
    <m/>
    <s v="1143142610053189632"/>
    <m/>
    <b v="0"/>
    <n v="0"/>
    <s v=""/>
    <b v="0"/>
    <s v="en"/>
    <m/>
    <s v=""/>
    <b v="0"/>
    <n v="3"/>
    <s v="1142669608786120704"/>
    <s v="Twitter Web Client"/>
    <b v="0"/>
    <s v="1142669608786120704"/>
    <s v="Tweet"/>
    <n v="0"/>
    <n v="0"/>
    <m/>
    <m/>
    <m/>
    <m/>
    <m/>
    <m/>
    <m/>
    <m/>
    <n v="1"/>
    <s v="8"/>
    <s v="8"/>
    <n v="0"/>
    <n v="0"/>
    <n v="0"/>
    <n v="0"/>
    <n v="0"/>
    <n v="0"/>
    <n v="15"/>
    <n v="100"/>
    <n v="15"/>
  </r>
  <r>
    <s v="gregtheauthor"/>
    <s v="shgtus"/>
    <m/>
    <m/>
    <m/>
    <m/>
    <m/>
    <m/>
    <m/>
    <m/>
    <s v="No"/>
    <n v="60"/>
    <m/>
    <m/>
    <x v="0"/>
    <d v="2019-06-29T11:44:11.000"/>
    <s v="RT @SHGTUS: Just a few of the Americans and organizations supporting #TUS100 and the variety of events planned across the globe @janecampbeâ€¦"/>
    <m/>
    <m/>
    <x v="9"/>
    <m/>
    <s v="http://pbs.twimg.com/profile_images/740013140700729344/T-h63ufO_normal.jpg"/>
    <x v="27"/>
    <s v="https://twitter.com/#!/gregtheauthor/status/1144934585630957569"/>
    <m/>
    <m/>
    <s v="1144934585630957569"/>
    <m/>
    <b v="0"/>
    <n v="0"/>
    <s v=""/>
    <b v="0"/>
    <s v="en"/>
    <m/>
    <s v=""/>
    <b v="0"/>
    <n v="1"/>
    <s v="1144725328436314113"/>
    <s v="Twitter for iPhone"/>
    <b v="0"/>
    <s v="1144725328436314113"/>
    <s v="Tweet"/>
    <n v="0"/>
    <n v="0"/>
    <m/>
    <m/>
    <m/>
    <m/>
    <m/>
    <m/>
    <m/>
    <m/>
    <n v="1"/>
    <s v="4"/>
    <s v="4"/>
    <n v="2"/>
    <n v="9.090909090909092"/>
    <n v="0"/>
    <n v="0"/>
    <n v="0"/>
    <n v="0"/>
    <n v="20"/>
    <n v="90.9090909090909"/>
    <n v="22"/>
  </r>
  <r>
    <s v="laureloutlook"/>
    <s v="laureloutlook"/>
    <m/>
    <m/>
    <m/>
    <m/>
    <m/>
    <m/>
    <m/>
    <m/>
    <s v="No"/>
    <n v="61"/>
    <m/>
    <m/>
    <x v="2"/>
    <d v="2019-06-29T16:00:38.000"/>
    <s v="Left, the Laurel #ExchangeClub had a booth at the Firemenâ€™s Run on Friday. Opal Gomer and Taryn Bauwens drummed up support for the Healing Field. The second annual event will be at South School this year Sept. 11-14. The fiel... Read the full article below_x000a_https://t.co/g1Uvi0IP75 https://t.co/cpq0vyIAYX"/>
    <s v="https://www.laureloutlook.com/content/exchange-healing-field?utm_content=bufferf91e9&amp;utm_medium=social&amp;utm_source=twitter.com&amp;utm_campaign=buffer"/>
    <s v="laureloutlook.com"/>
    <x v="10"/>
    <s v="https://pbs.twimg.com/media/D-Paof4WsAADMPH.jpg"/>
    <s v="https://pbs.twimg.com/media/D-Paof4WsAADMPH.jpg"/>
    <x v="28"/>
    <s v="https://twitter.com/#!/laureloutlook/status/1144999121675268096"/>
    <m/>
    <m/>
    <s v="1144999121675268096"/>
    <m/>
    <b v="0"/>
    <n v="0"/>
    <s v=""/>
    <b v="0"/>
    <s v="en"/>
    <m/>
    <s v=""/>
    <b v="0"/>
    <n v="0"/>
    <s v=""/>
    <s v="Buffer"/>
    <b v="0"/>
    <s v="1144999121675268096"/>
    <s v="Tweet"/>
    <n v="0"/>
    <n v="0"/>
    <m/>
    <m/>
    <m/>
    <m/>
    <m/>
    <m/>
    <m/>
    <m/>
    <n v="1"/>
    <s v="10"/>
    <s v="10"/>
    <n v="1"/>
    <n v="2.127659574468085"/>
    <n v="0"/>
    <n v="0"/>
    <n v="0"/>
    <n v="0"/>
    <n v="46"/>
    <n v="97.87234042553192"/>
    <n v="47"/>
  </r>
  <r>
    <s v="thejhorton"/>
    <s v="exchangeclub"/>
    <m/>
    <m/>
    <m/>
    <m/>
    <m/>
    <m/>
    <m/>
    <m/>
    <s v="No"/>
    <n v="62"/>
    <m/>
    <m/>
    <x v="0"/>
    <d v="2019-06-30T15:12:57.000"/>
    <s v="RT @FilmRegionsIntl: Yours truly was honored last night as Exchangite of the Year by my home @exchangeclub #ExchangeStrong #HelpingVeteransâ€¦"/>
    <m/>
    <m/>
    <x v="11"/>
    <m/>
    <s v="http://pbs.twimg.com/profile_images/1092111194205241344/27XQAzgc_normal.jpg"/>
    <x v="29"/>
    <s v="https://twitter.com/#!/thejhorton/status/1145349512191307776"/>
    <m/>
    <m/>
    <s v="1145349512191307776"/>
    <m/>
    <b v="0"/>
    <n v="0"/>
    <s v=""/>
    <b v="0"/>
    <s v="en"/>
    <m/>
    <s v=""/>
    <b v="0"/>
    <n v="1"/>
    <s v="1145347548913082371"/>
    <s v="Twitter Web Client"/>
    <b v="0"/>
    <s v="1145347548913082371"/>
    <s v="Tweet"/>
    <n v="0"/>
    <n v="0"/>
    <m/>
    <m/>
    <m/>
    <m/>
    <m/>
    <m/>
    <m/>
    <m/>
    <n v="1"/>
    <s v="1"/>
    <s v="1"/>
    <m/>
    <m/>
    <m/>
    <m/>
    <m/>
    <m/>
    <m/>
    <m/>
    <m/>
  </r>
  <r>
    <s v="bridgetabc11"/>
    <s v="needhampatch"/>
    <m/>
    <m/>
    <m/>
    <m/>
    <m/>
    <m/>
    <m/>
    <m/>
    <s v="No"/>
    <n v="64"/>
    <m/>
    <m/>
    <x v="0"/>
    <d v="2019-07-04T08:42:09.000"/>
    <s v="RT @needhamfire: In case you missed tonight in #Needham. Another great display. Thanks #ExchangeClub. Happy Fourth! @WCVB @NeedhamPatch httâ€¦"/>
    <m/>
    <m/>
    <x v="12"/>
    <m/>
    <s v="http://pbs.twimg.com/profile_images/1103785776448487424/m4ufsPdP_normal.jpg"/>
    <x v="30"/>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67"/>
    <m/>
    <m/>
    <x v="0"/>
    <d v="2019-07-04T04:09:10.000"/>
    <s v="In case you missed tonight in #Needham. Another great display. Thanks #ExchangeClub. Happy Fourth! @WCVB @NeedhamPatch https://t.co/Bd1iItYmTv"/>
    <m/>
    <m/>
    <x v="12"/>
    <s v="https://pbs.twimg.com/ext_tw_video_thumb/1146631611930284033/pu/img/qtO0N9P5dRs9Iwae.jpg"/>
    <s v="https://pbs.twimg.com/ext_tw_video_thumb/1146631611930284033/pu/img/qtO0N9P5dRs9Iwae.jpg"/>
    <x v="31"/>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68"/>
    <m/>
    <m/>
    <x v="0"/>
    <d v="2019-07-04T13:01:11.000"/>
    <s v="RT @needhamfire: In case you missed tonight in #Needham. Another great display. Thanks #ExchangeClub. Happy Fourth! @WCVB @NeedhamPatch htt…"/>
    <m/>
    <m/>
    <x v="12"/>
    <m/>
    <s v="http://pbs.twimg.com/profile_images/480813054708690944/pke-Vfft_normal.jpeg"/>
    <x v="32"/>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exchangeclub"/>
    <m/>
    <m/>
    <m/>
    <m/>
    <m/>
    <m/>
    <m/>
    <m/>
    <s v="No"/>
    <n v="72"/>
    <m/>
    <m/>
    <x v="1"/>
    <d v="2019-06-06T00:08:57.000"/>
    <s v="@exchangeclub Way to go club builders!  Keep up the great work...now get those leaders to Norfolk and we will show them some love!"/>
    <m/>
    <m/>
    <x v="2"/>
    <m/>
    <s v="http://abs.twimg.com/sticky/default_profile_images/default_profile_normal.png"/>
    <x v="33"/>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miker1755"/>
    <s v="miker1755"/>
    <m/>
    <m/>
    <m/>
    <m/>
    <m/>
    <m/>
    <m/>
    <m/>
    <s v="No"/>
    <n v="73"/>
    <m/>
    <m/>
    <x v="2"/>
    <d v="2019-07-06T00:05:27.000"/>
    <s v="I'll see you there!  Don't forget....MIKE, MIKE MIKE for Region 5  VP! https://t.co/HhJLl51UXo"/>
    <s v="https://twitter.com/exchangeclub/status/1145788523867508741"/>
    <s v="twitter.com"/>
    <x v="2"/>
    <m/>
    <s v="http://abs.twimg.com/sticky/default_profile_images/default_profile_normal.png"/>
    <x v="34"/>
    <s v="https://twitter.com/#!/miker1755/status/1147295456243912704"/>
    <m/>
    <m/>
    <s v="1147295456243912704"/>
    <m/>
    <b v="0"/>
    <n v="0"/>
    <s v=""/>
    <b v="1"/>
    <s v="en"/>
    <m/>
    <s v="1145788523867508741"/>
    <b v="0"/>
    <n v="0"/>
    <s v=""/>
    <s v="Twitter for Android"/>
    <b v="0"/>
    <s v="1147295456243912704"/>
    <s v="Tweet"/>
    <n v="0"/>
    <n v="0"/>
    <m/>
    <m/>
    <m/>
    <m/>
    <m/>
    <m/>
    <m/>
    <m/>
    <n v="1"/>
    <s v="1"/>
    <s v="1"/>
    <n v="0"/>
    <n v="0"/>
    <n v="0"/>
    <n v="0"/>
    <n v="0"/>
    <n v="0"/>
    <n v="13"/>
    <n v="100"/>
    <n v="13"/>
  </r>
  <r>
    <s v="dupouvoirdachat"/>
    <s v="filmregionsintl"/>
    <m/>
    <m/>
    <m/>
    <m/>
    <m/>
    <m/>
    <m/>
    <m/>
    <s v="No"/>
    <n v="74"/>
    <m/>
    <m/>
    <x v="0"/>
    <d v="2019-07-08T17:13:10.000"/>
    <s v="RT @FilmRegionsIntl: Power has been restored in most areas I believe, but the community and city is still in need! #ExchangeStrong #Ridgecr…"/>
    <m/>
    <m/>
    <x v="13"/>
    <m/>
    <s v="http://pbs.twimg.com/profile_images/1156234581298896902/IJi0oUuB_normal.jpg"/>
    <x v="35"/>
    <s v="https://twitter.com/#!/dupouvoirdachat/status/1148278867205009408"/>
    <m/>
    <m/>
    <s v="1148278867205009408"/>
    <m/>
    <b v="0"/>
    <n v="0"/>
    <s v=""/>
    <b v="1"/>
    <s v="en"/>
    <m/>
    <s v="1148274826093780995"/>
    <b v="0"/>
    <n v="1"/>
    <s v="1148275398158848001"/>
    <s v="Retwitteuse"/>
    <b v="0"/>
    <s v="1148275398158848001"/>
    <s v="Tweet"/>
    <n v="0"/>
    <n v="0"/>
    <m/>
    <m/>
    <m/>
    <m/>
    <m/>
    <m/>
    <m/>
    <m/>
    <n v="1"/>
    <s v="1"/>
    <s v="1"/>
    <n v="1"/>
    <n v="4.545454545454546"/>
    <n v="0"/>
    <n v="0"/>
    <n v="0"/>
    <n v="0"/>
    <n v="21"/>
    <n v="95.45454545454545"/>
    <n v="22"/>
  </r>
  <r>
    <s v="vivianfrancos"/>
    <s v="realtorbasia"/>
    <m/>
    <m/>
    <m/>
    <m/>
    <m/>
    <m/>
    <m/>
    <m/>
    <s v="No"/>
    <n v="75"/>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2"/>
    <m/>
    <s v="http://pbs.twimg.com/profile_images/1136525117285179392/4LBIES5Y_normal.png"/>
    <x v="36"/>
    <s v="https://twitter.com/#!/vivianfrancos/status/1135816410775654400"/>
    <m/>
    <m/>
    <s v="1135816410775654400"/>
    <m/>
    <b v="0"/>
    <n v="0"/>
    <s v=""/>
    <b v="0"/>
    <s v="en"/>
    <m/>
    <s v=""/>
    <b v="0"/>
    <n v="1"/>
    <s v="1135509491728945156"/>
    <s v="Twitter for Android"/>
    <b v="0"/>
    <s v="1135509491728945156"/>
    <s v="Tweet"/>
    <n v="0"/>
    <n v="0"/>
    <m/>
    <m/>
    <m/>
    <m/>
    <m/>
    <m/>
    <m/>
    <m/>
    <n v="1"/>
    <s v="2"/>
    <s v="2"/>
    <n v="0"/>
    <n v="0"/>
    <n v="0"/>
    <n v="0"/>
    <n v="0"/>
    <n v="0"/>
    <n v="12"/>
    <n v="100"/>
    <n v="12"/>
  </r>
  <r>
    <s v="vivianfrancos"/>
    <s v="dudekj"/>
    <m/>
    <m/>
    <m/>
    <m/>
    <m/>
    <m/>
    <m/>
    <m/>
    <s v="No"/>
    <n v="81"/>
    <m/>
    <m/>
    <x v="0"/>
    <d v="2019-06-27T20:22:27.000"/>
    <s v="RT @docassar: exchangeclub via NodeXL https://t.co/C9tZ8vpm9j_x000a_@exchangeclub_x000a_@docassar_x000a_@bsolder_x000a_@dcsirish_x000a_@_help4women__x000a_@dudekj_x000a_@chiefzuidem…"/>
    <s v="https://nodexlgraphgallery.org/Pages/Graph.aspx?graphID=201252"/>
    <s v="nodexlgraphgallery.org"/>
    <x v="2"/>
    <m/>
    <s v="http://pbs.twimg.com/profile_images/1136525117285179392/4LBIES5Y_normal.png"/>
    <x v="37"/>
    <s v="https://twitter.com/#!/vivianfrancos/status/1144340235423297544"/>
    <m/>
    <m/>
    <s v="1144340235423297544"/>
    <m/>
    <b v="0"/>
    <n v="0"/>
    <s v=""/>
    <b v="0"/>
    <s v="en"/>
    <m/>
    <s v=""/>
    <b v="0"/>
    <n v="1"/>
    <s v="1144262478995570690"/>
    <s v="Twitter for Android"/>
    <b v="0"/>
    <s v="1144262478995570690"/>
    <s v="Tweet"/>
    <n v="0"/>
    <n v="0"/>
    <m/>
    <m/>
    <m/>
    <m/>
    <m/>
    <m/>
    <m/>
    <m/>
    <n v="2"/>
    <s v="2"/>
    <s v="2"/>
    <m/>
    <m/>
    <m/>
    <m/>
    <m/>
    <m/>
    <m/>
    <m/>
    <m/>
  </r>
  <r>
    <s v="vivianfrancos"/>
    <s v="dantradio"/>
    <m/>
    <m/>
    <m/>
    <m/>
    <m/>
    <m/>
    <m/>
    <m/>
    <s v="No"/>
    <n v="87"/>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2"/>
    <m/>
    <s v="http://pbs.twimg.com/profile_images/1136525117285179392/4LBIES5Y_normal.png"/>
    <x v="38"/>
    <s v="https://twitter.com/#!/vivianfrancos/status/1148974220921229313"/>
    <m/>
    <m/>
    <s v="1148974220921229313"/>
    <m/>
    <b v="0"/>
    <n v="0"/>
    <s v=""/>
    <b v="0"/>
    <s v="en"/>
    <m/>
    <s v=""/>
    <b v="0"/>
    <n v="3"/>
    <s v="1148925496081752065"/>
    <s v="Twitter for Android"/>
    <b v="0"/>
    <s v="1148925496081752065"/>
    <s v="Tweet"/>
    <n v="0"/>
    <n v="0"/>
    <m/>
    <m/>
    <m/>
    <m/>
    <m/>
    <m/>
    <m/>
    <m/>
    <n v="1"/>
    <s v="2"/>
    <s v="2"/>
    <m/>
    <m/>
    <m/>
    <m/>
    <m/>
    <m/>
    <m/>
    <m/>
    <m/>
  </r>
  <r>
    <s v="omusubigumi"/>
    <s v="omusubigumi"/>
    <m/>
    <m/>
    <m/>
    <m/>
    <m/>
    <m/>
    <m/>
    <m/>
    <s v="No"/>
    <n v="94"/>
    <m/>
    <m/>
    <x v="2"/>
    <d v="2019-06-23T05:43:59.000"/>
    <s v="1st Cultural Exchange Club!!_x000a_Today thema is “Syodo(Japanese calligraphy)”._x000a__x000a_#Fukuoka #international #exchangeclub https://t.co/4R6bHYqXqS"/>
    <m/>
    <m/>
    <x v="8"/>
    <s v="https://pbs.twimg.com/media/D9uT8QYUIAAeHSu.jpg"/>
    <s v="https://pbs.twimg.com/media/D9uT8QYUIAAeHSu.jpg"/>
    <x v="39"/>
    <s v="https://twitter.com/#!/omusubigumi/status/1142669608786120704"/>
    <m/>
    <m/>
    <s v="1142669608786120704"/>
    <m/>
    <b v="0"/>
    <n v="1"/>
    <s v=""/>
    <b v="0"/>
    <s v="en"/>
    <m/>
    <s v=""/>
    <b v="0"/>
    <n v="1"/>
    <s v=""/>
    <s v="Twitter for iPhone"/>
    <b v="0"/>
    <s v="1142669608786120704"/>
    <s v="Tweet"/>
    <n v="0"/>
    <n v="0"/>
    <m/>
    <m/>
    <m/>
    <m/>
    <m/>
    <m/>
    <m/>
    <m/>
    <n v="1"/>
    <s v="8"/>
    <s v="8"/>
    <n v="0"/>
    <n v="0"/>
    <n v="0"/>
    <n v="0"/>
    <n v="0"/>
    <n v="0"/>
    <n v="13"/>
    <n v="100"/>
    <n v="13"/>
  </r>
  <r>
    <s v="eanamjuve"/>
    <s v="omusubigumi"/>
    <m/>
    <m/>
    <m/>
    <m/>
    <m/>
    <m/>
    <m/>
    <m/>
    <s v="No"/>
    <n v="95"/>
    <m/>
    <m/>
    <x v="0"/>
    <d v="2019-07-10T20:59:11.000"/>
    <s v="RT @omusubigumi: 1st Cultural Exchange Club!!_x000a_Today thema is “Syodo(Japanese calligraphy)”._x000a__x000a_#Fukuoka #international #exchangeclub https://…"/>
    <m/>
    <m/>
    <x v="8"/>
    <m/>
    <s v="http://pbs.twimg.com/profile_images/1140310394160013314/MYfpsgW3_normal.jpg"/>
    <x v="40"/>
    <s v="https://twitter.com/#!/eanamjuve/status/1149060522492473347"/>
    <m/>
    <m/>
    <s v="1149060522492473347"/>
    <m/>
    <b v="0"/>
    <n v="0"/>
    <s v=""/>
    <b v="0"/>
    <s v="en"/>
    <m/>
    <s v=""/>
    <b v="0"/>
    <n v="4"/>
    <s v="1142669608786120704"/>
    <s v="Twitter Web App"/>
    <b v="0"/>
    <s v="1142669608786120704"/>
    <s v="Tweet"/>
    <n v="0"/>
    <n v="0"/>
    <m/>
    <m/>
    <m/>
    <m/>
    <m/>
    <m/>
    <m/>
    <m/>
    <n v="1"/>
    <s v="8"/>
    <s v="8"/>
    <n v="0"/>
    <n v="0"/>
    <n v="0"/>
    <n v="0"/>
    <n v="0"/>
    <n v="0"/>
    <n v="15"/>
    <n v="100"/>
    <n v="15"/>
  </r>
  <r>
    <s v="filmregionsintl"/>
    <s v="aplusk"/>
    <m/>
    <m/>
    <m/>
    <m/>
    <m/>
    <m/>
    <m/>
    <m/>
    <s v="No"/>
    <n v="96"/>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2"/>
    <m/>
    <s v="http://pbs.twimg.com/profile_images/946432096540622848/AH_ET-Rh_normal.jpg"/>
    <x v="41"/>
    <s v="https://twitter.com/#!/filmregionsintl/status/1149817918563074048"/>
    <m/>
    <m/>
    <s v="1149817918563074048"/>
    <m/>
    <b v="0"/>
    <n v="1"/>
    <s v=""/>
    <b v="0"/>
    <s v="en"/>
    <m/>
    <s v=""/>
    <b v="0"/>
    <n v="0"/>
    <s v=""/>
    <s v="Twitter Web App"/>
    <b v="0"/>
    <s v="1149817918563074048"/>
    <s v="Tweet"/>
    <n v="0"/>
    <n v="0"/>
    <m/>
    <m/>
    <m/>
    <m/>
    <m/>
    <m/>
    <m/>
    <m/>
    <n v="1"/>
    <s v="1"/>
    <s v="1"/>
    <n v="2"/>
    <n v="8.333333333333334"/>
    <n v="1"/>
    <n v="4.166666666666667"/>
    <n v="0"/>
    <n v="0"/>
    <n v="21"/>
    <n v="87.5"/>
    <n v="24"/>
  </r>
  <r>
    <s v="filmregionsintl"/>
    <s v="exchangeclub"/>
    <m/>
    <m/>
    <m/>
    <m/>
    <m/>
    <m/>
    <m/>
    <m/>
    <s v="No"/>
    <n v="97"/>
    <m/>
    <m/>
    <x v="0"/>
    <d v="2019-06-30T15:05:09.000"/>
    <s v="Yours truly was honored last night as Exchangite of the Year by my home @exchangeclub #ExchangeStrong #HelpingVeterans #PreventChildAbuse https://t.co/CFWhbxOQ71"/>
    <m/>
    <m/>
    <x v="14"/>
    <s v="https://pbs.twimg.com/media/D-UXbmgVAAgmTKx.jpg"/>
    <s v="https://pbs.twimg.com/media/D-UXbmgVAAgmTKx.jpg"/>
    <x v="42"/>
    <s v="https://twitter.com/#!/filmregionsintl/status/1145347548913082371"/>
    <m/>
    <m/>
    <s v="1145347548913082371"/>
    <m/>
    <b v="0"/>
    <n v="5"/>
    <s v=""/>
    <b v="0"/>
    <s v="en"/>
    <m/>
    <s v=""/>
    <b v="0"/>
    <n v="1"/>
    <s v=""/>
    <s v="Twitter Web App"/>
    <b v="0"/>
    <s v="1145347548913082371"/>
    <s v="Tweet"/>
    <n v="0"/>
    <n v="0"/>
    <m/>
    <m/>
    <m/>
    <m/>
    <m/>
    <m/>
    <m/>
    <m/>
    <n v="3"/>
    <s v="1"/>
    <s v="1"/>
    <n v="1"/>
    <n v="5.555555555555555"/>
    <n v="0"/>
    <n v="0"/>
    <n v="0"/>
    <n v="0"/>
    <n v="17"/>
    <n v="94.44444444444444"/>
    <n v="18"/>
  </r>
  <r>
    <s v="filmregionsintl"/>
    <s v="filmregionsintl"/>
    <m/>
    <m/>
    <m/>
    <m/>
    <m/>
    <m/>
    <m/>
    <m/>
    <s v="No"/>
    <n v="98"/>
    <m/>
    <m/>
    <x v="2"/>
    <d v="2019-07-08T16:59:23.000"/>
    <s v="Power has been restored in most areas I believe, but the community and city is still in need! #ExchangeStrong #RidgecrestEarthquake https://t.co/ZIxHmw8FZp"/>
    <s v="https://twitter.com/exchangeclub/status/1148274826093780995"/>
    <s v="twitter.com"/>
    <x v="15"/>
    <m/>
    <s v="http://pbs.twimg.com/profile_images/946432096540622848/AH_ET-Rh_normal.jpg"/>
    <x v="43"/>
    <s v="https://twitter.com/#!/filmregionsintl/status/1148275398158848001"/>
    <m/>
    <m/>
    <s v="1148275398158848001"/>
    <m/>
    <b v="0"/>
    <n v="0"/>
    <s v=""/>
    <b v="1"/>
    <s v="en"/>
    <m/>
    <s v="1148274826093780995"/>
    <b v="0"/>
    <n v="1"/>
    <s v=""/>
    <s v="Twitter Web App"/>
    <b v="0"/>
    <s v="1148275398158848001"/>
    <s v="Tweet"/>
    <n v="0"/>
    <n v="0"/>
    <m/>
    <m/>
    <m/>
    <m/>
    <m/>
    <m/>
    <m/>
    <m/>
    <n v="1"/>
    <s v="1"/>
    <s v="1"/>
    <n v="1"/>
    <n v="5"/>
    <n v="0"/>
    <n v="0"/>
    <n v="0"/>
    <n v="0"/>
    <n v="19"/>
    <n v="95"/>
    <n v="20"/>
  </r>
  <r>
    <s v="filmregionsintl"/>
    <s v="exchangeclub"/>
    <m/>
    <m/>
    <m/>
    <m/>
    <m/>
    <m/>
    <m/>
    <m/>
    <s v="No"/>
    <n v="100"/>
    <m/>
    <m/>
    <x v="0"/>
    <d v="2019-07-17T15:40:27.000"/>
    <s v="RT @exchangeclub: Are you in #xcNorfolk? Have you seen this #outdooradvertisement? Tell us where? https://t.co/g195SKiy2k"/>
    <m/>
    <m/>
    <x v="16"/>
    <s v="https://pbs.twimg.com/media/D_rNQUBXsAAkvIz.jpg"/>
    <s v="https://pbs.twimg.com/media/D_rNQUBXsAAkvIz.jpg"/>
    <x v="44"/>
    <s v="https://twitter.com/#!/filmregionsintl/status/1151517022754418688"/>
    <m/>
    <m/>
    <s v="1151517022754418688"/>
    <m/>
    <b v="0"/>
    <n v="0"/>
    <s v=""/>
    <b v="0"/>
    <s v="en"/>
    <m/>
    <s v=""/>
    <b v="0"/>
    <n v="1"/>
    <s v="1151458336421924864"/>
    <s v="Twitter Web App"/>
    <b v="0"/>
    <s v="1151458336421924864"/>
    <s v="Tweet"/>
    <n v="0"/>
    <n v="0"/>
    <m/>
    <m/>
    <m/>
    <m/>
    <m/>
    <m/>
    <m/>
    <m/>
    <n v="3"/>
    <s v="1"/>
    <s v="1"/>
    <n v="0"/>
    <n v="0"/>
    <n v="0"/>
    <n v="0"/>
    <n v="0"/>
    <n v="0"/>
    <n v="14"/>
    <n v="100"/>
    <n v="14"/>
  </r>
  <r>
    <s v="robinbchoquette"/>
    <s v="dawnportner"/>
    <m/>
    <m/>
    <m/>
    <m/>
    <m/>
    <m/>
    <m/>
    <m/>
    <s v="No"/>
    <n v="101"/>
    <m/>
    <m/>
    <x v="0"/>
    <d v="2019-07-20T11:41:02.000"/>
    <s v="@exchangeclub Congratulations @DawnPortner !"/>
    <m/>
    <m/>
    <x v="2"/>
    <m/>
    <s v="http://pbs.twimg.com/profile_images/1057619127379079170/d55sg4t0_normal.jpg"/>
    <x v="45"/>
    <s v="https://twitter.com/#!/robinbchoquette/status/1152543937250430976"/>
    <m/>
    <m/>
    <s v="1152543937250430976"/>
    <s v="1151917308039827458"/>
    <b v="0"/>
    <n v="0"/>
    <s v="22968469"/>
    <b v="0"/>
    <s v="en"/>
    <m/>
    <s v=""/>
    <b v="0"/>
    <n v="0"/>
    <s v=""/>
    <s v="Twitter for iPhone"/>
    <b v="0"/>
    <s v="1151917308039827458"/>
    <s v="Tweet"/>
    <n v="0"/>
    <n v="0"/>
    <m/>
    <m/>
    <m/>
    <m/>
    <m/>
    <m/>
    <m/>
    <m/>
    <n v="1"/>
    <s v="1"/>
    <s v="1"/>
    <n v="1"/>
    <n v="33.333333333333336"/>
    <n v="0"/>
    <n v="0"/>
    <n v="0"/>
    <n v="0"/>
    <n v="2"/>
    <n v="66.66666666666667"/>
    <n v="3"/>
  </r>
  <r>
    <s v="okgunner2002"/>
    <s v="exchangeclub"/>
    <m/>
    <m/>
    <m/>
    <m/>
    <m/>
    <m/>
    <m/>
    <m/>
    <s v="No"/>
    <n v="103"/>
    <m/>
    <m/>
    <x v="0"/>
    <d v="2019-06-06T01:56:47.000"/>
    <s v="RT @exchangeclub: New Club! XC Excel Club of Sebastian River High School, Sebastian, FL! The Built by Kathy Burns, Margie Duffell, Williamâ€¦"/>
    <m/>
    <m/>
    <x v="2"/>
    <m/>
    <s v="http://pbs.twimg.com/profile_images/1125796261238640640/C0BtzcoL_normal.jpg"/>
    <x v="46"/>
    <s v="https://twitter.com/#!/okgunner2002/status/1136451838008537091"/>
    <m/>
    <m/>
    <s v="1136451838008537091"/>
    <m/>
    <b v="0"/>
    <n v="0"/>
    <s v=""/>
    <b v="0"/>
    <s v="en"/>
    <m/>
    <s v=""/>
    <b v="0"/>
    <n v="1"/>
    <s v="1136355306173321216"/>
    <s v="Twitter for Android"/>
    <b v="0"/>
    <s v="1136355306173321216"/>
    <s v="Tweet"/>
    <n v="0"/>
    <n v="0"/>
    <m/>
    <m/>
    <m/>
    <m/>
    <m/>
    <m/>
    <m/>
    <m/>
    <n v="3"/>
    <s v="1"/>
    <s v="1"/>
    <n v="1"/>
    <n v="4.545454545454546"/>
    <n v="1"/>
    <n v="4.545454545454546"/>
    <n v="0"/>
    <n v="0"/>
    <n v="20"/>
    <n v="90.9090909090909"/>
    <n v="22"/>
  </r>
  <r>
    <s v="okgunner2002"/>
    <s v="exchangeclub"/>
    <m/>
    <m/>
    <m/>
    <m/>
    <m/>
    <m/>
    <m/>
    <m/>
    <s v="No"/>
    <n v="104"/>
    <m/>
    <m/>
    <x v="0"/>
    <d v="2019-07-20T16:28:04.000"/>
    <s v="RT @exchangeclub: Just announced, the 2019 #ACEoftheYear Award winner is Makayla Infanzon! Makayla is sponsored by the Breakfast Exchange C…"/>
    <m/>
    <m/>
    <x v="17"/>
    <m/>
    <s v="http://pbs.twimg.com/profile_images/1125796261238640640/C0BtzcoL_normal.jpg"/>
    <x v="47"/>
    <s v="https://twitter.com/#!/okgunner2002/status/1152616172828921856"/>
    <m/>
    <m/>
    <s v="1152616172828921856"/>
    <m/>
    <b v="0"/>
    <n v="0"/>
    <s v=""/>
    <b v="0"/>
    <s v="en"/>
    <m/>
    <s v=""/>
    <b v="0"/>
    <n v="2"/>
    <s v="1152602827316969473"/>
    <s v="Twitter for Android"/>
    <b v="0"/>
    <s v="1152602827316969473"/>
    <s v="Tweet"/>
    <n v="0"/>
    <n v="0"/>
    <m/>
    <m/>
    <m/>
    <m/>
    <m/>
    <m/>
    <m/>
    <m/>
    <n v="3"/>
    <s v="1"/>
    <s v="1"/>
    <n v="2"/>
    <n v="10"/>
    <n v="0"/>
    <n v="0"/>
    <n v="0"/>
    <n v="0"/>
    <n v="18"/>
    <n v="90"/>
    <n v="20"/>
  </r>
  <r>
    <s v="okgunner2002"/>
    <s v="exchangeclub"/>
    <m/>
    <m/>
    <m/>
    <m/>
    <m/>
    <m/>
    <m/>
    <m/>
    <s v="No"/>
    <n v="105"/>
    <m/>
    <m/>
    <x v="0"/>
    <d v="2019-07-20T16:28:40.000"/>
    <s v="RT @exchangeclub: Also just announced, the 2019 #YouthoftheYear Award winner is Clayton Jelsma! Clayton is sponsored by the Exchange Club o…"/>
    <m/>
    <m/>
    <x v="18"/>
    <m/>
    <s v="http://pbs.twimg.com/profile_images/1125796261238640640/C0BtzcoL_normal.jpg"/>
    <x v="48"/>
    <s v="https://twitter.com/#!/okgunner2002/status/1152616323287068673"/>
    <m/>
    <m/>
    <s v="1152616323287068673"/>
    <m/>
    <b v="0"/>
    <n v="0"/>
    <s v=""/>
    <b v="0"/>
    <s v="en"/>
    <m/>
    <s v=""/>
    <b v="0"/>
    <n v="1"/>
    <s v="1152603324476211202"/>
    <s v="Twitter for Android"/>
    <b v="0"/>
    <s v="1152603324476211202"/>
    <s v="Tweet"/>
    <n v="0"/>
    <n v="0"/>
    <m/>
    <m/>
    <m/>
    <m/>
    <m/>
    <m/>
    <m/>
    <m/>
    <n v="3"/>
    <s v="1"/>
    <s v="1"/>
    <n v="2"/>
    <n v="9.523809523809524"/>
    <n v="0"/>
    <n v="0"/>
    <n v="0"/>
    <n v="0"/>
    <n v="19"/>
    <n v="90.47619047619048"/>
    <n v="21"/>
  </r>
  <r>
    <s v="rlaexchange"/>
    <s v="rlaexchange"/>
    <m/>
    <m/>
    <m/>
    <m/>
    <m/>
    <m/>
    <m/>
    <m/>
    <s v="No"/>
    <n v="106"/>
    <m/>
    <m/>
    <x v="2"/>
    <d v="2019-07-21T01:26:38.000"/>
    <s v="Congratulations Clayton from @RLAExchange! https://t.co/VNAeTM6bsy"/>
    <s v="https://twitter.com/exchangeclub/status/1152603324476211202"/>
    <s v="twitter.com"/>
    <x v="2"/>
    <m/>
    <s v="http://pbs.twimg.com/profile_images/758459016116789249/yLt7dtvI_normal.jpg"/>
    <x v="49"/>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107"/>
    <m/>
    <m/>
    <x v="0"/>
    <d v="2019-07-21T04:13:08.000"/>
    <s v="RT @exchangeclub: Please join us in welcoming Russ Finney as Exchange’s new National President! We are looking forward to an exciting year…"/>
    <m/>
    <m/>
    <x v="2"/>
    <m/>
    <s v="http://pbs.twimg.com/profile_images/1151720745304821760/T2RPTE3D_normal.jpg"/>
    <x v="50"/>
    <s v="https://twitter.com/#!/exnorthwillco/status/1152793608015286273"/>
    <m/>
    <m/>
    <s v="1152793608015286273"/>
    <m/>
    <b v="0"/>
    <n v="0"/>
    <s v=""/>
    <b v="0"/>
    <s v="en"/>
    <m/>
    <s v=""/>
    <b v="0"/>
    <n v="2"/>
    <s v="1152761112758280195"/>
    <s v="Twitter for Android"/>
    <b v="0"/>
    <s v="1152761112758280195"/>
    <s v="Tweet"/>
    <n v="0"/>
    <n v="0"/>
    <m/>
    <m/>
    <m/>
    <m/>
    <m/>
    <m/>
    <m/>
    <m/>
    <n v="1"/>
    <s v="1"/>
    <s v="1"/>
    <n v="1"/>
    <n v="4.3478260869565215"/>
    <n v="0"/>
    <n v="0"/>
    <n v="0"/>
    <n v="0"/>
    <n v="22"/>
    <n v="95.65217391304348"/>
    <n v="23"/>
  </r>
  <r>
    <s v="bsolder"/>
    <s v="norwalkexchange"/>
    <m/>
    <m/>
    <m/>
    <m/>
    <m/>
    <m/>
    <m/>
    <m/>
    <s v="No"/>
    <n v="108"/>
    <m/>
    <m/>
    <x v="0"/>
    <d v="2019-06-21T00:29:13.000"/>
    <s v="@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
    <m/>
    <m/>
    <x v="19"/>
    <m/>
    <s v="http://pbs.twimg.com/profile_images/570658932726861824/MSzOYUtx_normal.jpeg"/>
    <x v="51"/>
    <s v="https://twitter.com/#!/bsolder/status/1141865620234997761"/>
    <m/>
    <m/>
    <s v="1141865620234997761"/>
    <s v="1141842432079912960"/>
    <b v="0"/>
    <n v="1"/>
    <s v="634980980"/>
    <b v="0"/>
    <s v="en"/>
    <m/>
    <s v=""/>
    <b v="0"/>
    <n v="0"/>
    <s v=""/>
    <s v="Twitter for iPhone"/>
    <b v="0"/>
    <s v="1141842432079912960"/>
    <s v="Tweet"/>
    <n v="0"/>
    <n v="0"/>
    <m/>
    <m/>
    <m/>
    <m/>
    <m/>
    <m/>
    <m/>
    <m/>
    <n v="1"/>
    <s v="2"/>
    <s v="2"/>
    <m/>
    <m/>
    <m/>
    <m/>
    <m/>
    <m/>
    <m/>
    <m/>
    <m/>
  </r>
  <r>
    <s v="leadersadam"/>
    <s v="dantradio"/>
    <m/>
    <m/>
    <m/>
    <m/>
    <m/>
    <m/>
    <m/>
    <m/>
    <s v="No"/>
    <n v="110"/>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2"/>
    <m/>
    <s v="http://pbs.twimg.com/profile_images/1129333828911284226/h5buLdsA_normal.jpg"/>
    <x v="52"/>
    <s v="https://twitter.com/#!/leadersadam/status/1153247895174483968"/>
    <m/>
    <m/>
    <s v="1153247895174483968"/>
    <m/>
    <b v="0"/>
    <n v="0"/>
    <s v=""/>
    <b v="0"/>
    <s v="en"/>
    <m/>
    <s v=""/>
    <b v="0"/>
    <n v="2"/>
    <s v="1153099271899668481"/>
    <s v="Twitter Web App"/>
    <b v="0"/>
    <s v="1153099271899668481"/>
    <s v="Tweet"/>
    <n v="0"/>
    <n v="0"/>
    <m/>
    <m/>
    <m/>
    <m/>
    <m/>
    <m/>
    <m/>
    <m/>
    <n v="1"/>
    <s v="2"/>
    <s v="2"/>
    <m/>
    <m/>
    <m/>
    <m/>
    <m/>
    <m/>
    <m/>
    <m/>
    <m/>
  </r>
  <r>
    <s v="xchanover"/>
    <s v="exchangeclub"/>
    <m/>
    <m/>
    <m/>
    <m/>
    <m/>
    <m/>
    <m/>
    <m/>
    <s v="No"/>
    <n v="117"/>
    <m/>
    <m/>
    <x v="0"/>
    <d v="2019-07-22T17:00:25.000"/>
    <s v="RT @exchangeclub: Please join us in welcoming Russ Finney as Exchange’s new National President! We are looking forward to an exciting year…"/>
    <m/>
    <m/>
    <x v="2"/>
    <m/>
    <s v="http://pbs.twimg.com/profile_images/716292527419219968/Q554O46T_normal.jpg"/>
    <x v="53"/>
    <s v="https://twitter.com/#!/xchanover/status/1153349089020588033"/>
    <m/>
    <m/>
    <s v="1153349089020588033"/>
    <m/>
    <b v="0"/>
    <n v="0"/>
    <s v=""/>
    <b v="0"/>
    <s v="en"/>
    <m/>
    <s v=""/>
    <b v="0"/>
    <n v="5"/>
    <s v="1152761112758280195"/>
    <s v="Twitter Web App"/>
    <b v="0"/>
    <s v="1152761112758280195"/>
    <s v="Tweet"/>
    <n v="0"/>
    <n v="0"/>
    <m/>
    <m/>
    <m/>
    <m/>
    <m/>
    <m/>
    <m/>
    <m/>
    <n v="1"/>
    <s v="1"/>
    <s v="1"/>
    <n v="1"/>
    <n v="4.3478260869565215"/>
    <n v="0"/>
    <n v="0"/>
    <n v="0"/>
    <n v="0"/>
    <n v="22"/>
    <n v="95.65217391304348"/>
    <n v="23"/>
  </r>
  <r>
    <s v="yourgoshennews"/>
    <s v="elkhartco4hfair"/>
    <m/>
    <m/>
    <m/>
    <m/>
    <m/>
    <m/>
    <m/>
    <m/>
    <s v="No"/>
    <n v="118"/>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20"/>
    <m/>
    <s v="http://pbs.twimg.com/profile_images/1267818762/Goshen_News_facebook_banner_normal.jpg"/>
    <x v="54"/>
    <s v="https://twitter.com/#!/yourgoshennews/status/1153407462889918469"/>
    <m/>
    <m/>
    <s v="1153407462889918469"/>
    <m/>
    <b v="0"/>
    <n v="0"/>
    <s v=""/>
    <b v="0"/>
    <s v="en"/>
    <m/>
    <s v=""/>
    <b v="0"/>
    <n v="0"/>
    <s v=""/>
    <s v="Hootsuite Inc."/>
    <b v="0"/>
    <s v="1153407462889918469"/>
    <s v="Tweet"/>
    <n v="0"/>
    <n v="0"/>
    <m/>
    <m/>
    <m/>
    <m/>
    <m/>
    <m/>
    <m/>
    <m/>
    <n v="1"/>
    <s v="6"/>
    <s v="6"/>
    <n v="2"/>
    <n v="5.714285714285714"/>
    <n v="0"/>
    <n v="0"/>
    <n v="0"/>
    <n v="0"/>
    <n v="33"/>
    <n v="94.28571428571429"/>
    <n v="35"/>
  </r>
  <r>
    <s v="fussellhughes"/>
    <s v="exchangeclub"/>
    <m/>
    <m/>
    <m/>
    <m/>
    <m/>
    <m/>
    <m/>
    <m/>
    <s v="No"/>
    <n v="119"/>
    <m/>
    <m/>
    <x v="0"/>
    <d v="2019-07-23T00:24:23.000"/>
    <s v="RT @exchangeclub: Please join us in welcoming Russ Finney as Exchange’s new National President! We are looking forward to an exciting year…"/>
    <m/>
    <m/>
    <x v="2"/>
    <m/>
    <s v="http://pbs.twimg.com/profile_images/461695276290703360/R2qw67CZ_normal.jpeg"/>
    <x v="55"/>
    <s v="https://twitter.com/#!/fussellhughes/status/1153460818035519488"/>
    <m/>
    <m/>
    <s v="1153460818035519488"/>
    <m/>
    <b v="0"/>
    <n v="0"/>
    <s v=""/>
    <b v="0"/>
    <s v="en"/>
    <m/>
    <s v=""/>
    <b v="0"/>
    <n v="5"/>
    <s v="1152761112758280195"/>
    <s v="Twitter for iPhone"/>
    <b v="0"/>
    <s v="1152761112758280195"/>
    <s v="Tweet"/>
    <n v="0"/>
    <n v="0"/>
    <m/>
    <m/>
    <m/>
    <m/>
    <m/>
    <m/>
    <m/>
    <m/>
    <n v="1"/>
    <s v="1"/>
    <s v="1"/>
    <n v="1"/>
    <n v="4.3478260869565215"/>
    <n v="0"/>
    <n v="0"/>
    <n v="0"/>
    <n v="0"/>
    <n v="22"/>
    <n v="95.65217391304348"/>
    <n v="23"/>
  </r>
  <r>
    <s v="dcsirish"/>
    <s v="srmiletto"/>
    <m/>
    <m/>
    <m/>
    <m/>
    <m/>
    <m/>
    <m/>
    <m/>
    <s v="No"/>
    <n v="120"/>
    <m/>
    <m/>
    <x v="0"/>
    <d v="2019-06-19T23:47:01.000"/>
    <s v="Irish Magazine is out! From books 4 barbers 2 @PositiveAthGA @Rotary @exchangeclub @OfficialGHSA state winners &amp;amp; more, it's all inside!_x000a_@JaroyStuckey @1leadlearner @SRMiletto @georgiadeptofed @Philbest6 @StrickTAGPrin @478Susan @courierherald @WanyaRWMAZ _x000a_https://t.co/peW5CjJOnJ https://t.co/KJSTfyA70X"/>
    <s v="https://issuu.com/dublincityschools/docs/irish_magazine_summer_2019"/>
    <s v="issuu.com"/>
    <x v="2"/>
    <s v="https://pbs.twimg.com/media/D9dle9ZWkAE-Ccd.jpg"/>
    <s v="https://pbs.twimg.com/media/D9dle9ZWkAE-Ccd.jpg"/>
    <x v="56"/>
    <s v="https://twitter.com/#!/dcsirish/status/1141492614723723264"/>
    <m/>
    <m/>
    <s v="1141492614723723264"/>
    <m/>
    <b v="0"/>
    <n v="4"/>
    <s v=""/>
    <b v="0"/>
    <s v="en"/>
    <m/>
    <s v=""/>
    <b v="0"/>
    <n v="2"/>
    <s v=""/>
    <s v="Buffer"/>
    <b v="0"/>
    <s v="1141492614723723264"/>
    <s v="Tweet"/>
    <n v="0"/>
    <n v="0"/>
    <m/>
    <m/>
    <m/>
    <m/>
    <m/>
    <m/>
    <m/>
    <m/>
    <n v="1"/>
    <s v="3"/>
    <s v="3"/>
    <m/>
    <m/>
    <m/>
    <m/>
    <m/>
    <m/>
    <m/>
    <m/>
    <m/>
  </r>
  <r>
    <s v="dcsirish"/>
    <s v="morrisbankga"/>
    <m/>
    <m/>
    <m/>
    <m/>
    <m/>
    <m/>
    <m/>
    <m/>
    <s v="No"/>
    <n v="121"/>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2"/>
    <s v="https://pbs.twimg.com/tweet_video_thumb/EALI6fFXUAEkO8i.jpg"/>
    <s v="https://pbs.twimg.com/tweet_video_thumb/EALI6fFXUAEkO8i.jpg"/>
    <x v="57"/>
    <s v="https://twitter.com/#!/dcsirish/status/1153705420885823488"/>
    <m/>
    <m/>
    <s v="1153705420885823488"/>
    <m/>
    <b v="0"/>
    <n v="4"/>
    <s v="3980451325"/>
    <b v="0"/>
    <s v="en"/>
    <m/>
    <s v=""/>
    <b v="0"/>
    <n v="2"/>
    <s v=""/>
    <s v="Twitter for iPhone"/>
    <b v="0"/>
    <s v="1153705420885823488"/>
    <s v="Tweet"/>
    <n v="0"/>
    <n v="0"/>
    <m/>
    <m/>
    <m/>
    <m/>
    <m/>
    <m/>
    <m/>
    <m/>
    <n v="1"/>
    <s v="3"/>
    <s v="3"/>
    <m/>
    <m/>
    <m/>
    <m/>
    <m/>
    <m/>
    <m/>
    <m/>
    <m/>
  </r>
  <r>
    <s v="dcsirish"/>
    <s v="stricktagprin"/>
    <m/>
    <m/>
    <m/>
    <m/>
    <m/>
    <m/>
    <m/>
    <m/>
    <s v="No"/>
    <n v="123"/>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2"/>
    <s v="https://pbs.twimg.com/tweet_video_thumb/EALNnT-WwAAfIkR.jpg"/>
    <s v="https://pbs.twimg.com/tweet_video_thumb/EALNnT-WwAAfIkR.jpg"/>
    <x v="58"/>
    <s v="https://twitter.com/#!/dcsirish/status/1153710570471907328"/>
    <m/>
    <m/>
    <s v="1153710570471907328"/>
    <m/>
    <b v="0"/>
    <n v="2"/>
    <s v="3980451325"/>
    <b v="0"/>
    <s v="en"/>
    <m/>
    <s v=""/>
    <b v="0"/>
    <n v="2"/>
    <s v=""/>
    <s v="Twitter for iPhone"/>
    <b v="0"/>
    <s v="1153710570471907328"/>
    <s v="Tweet"/>
    <n v="0"/>
    <n v="0"/>
    <m/>
    <m/>
    <m/>
    <m/>
    <m/>
    <m/>
    <m/>
    <m/>
    <n v="2"/>
    <s v="3"/>
    <s v="3"/>
    <m/>
    <m/>
    <m/>
    <m/>
    <m/>
    <m/>
    <m/>
    <m/>
    <m/>
  </r>
  <r>
    <s v="heatherhartle10"/>
    <s v="exchangeclub"/>
    <m/>
    <m/>
    <m/>
    <m/>
    <m/>
    <m/>
    <m/>
    <m/>
    <s v="No"/>
    <n v="139"/>
    <m/>
    <m/>
    <x v="0"/>
    <d v="2019-07-24T01:21:18.000"/>
    <s v="RT @dcsirish: @1leadlearner to @cityofdublinga @exchangeclub “We cannot have a school system with cracks in the floor where children fall t…"/>
    <m/>
    <m/>
    <x v="2"/>
    <m/>
    <s v="http://pbs.twimg.com/profile_images/857688465986727937/X8Daqn1E_normal.jpg"/>
    <x v="59"/>
    <s v="https://twitter.com/#!/heatherhartle10/status/1153837529390448640"/>
    <m/>
    <m/>
    <s v="1153837529390448640"/>
    <m/>
    <b v="0"/>
    <n v="0"/>
    <s v=""/>
    <b v="0"/>
    <s v="en"/>
    <m/>
    <s v=""/>
    <b v="0"/>
    <n v="2"/>
    <s v="1153705420885823488"/>
    <s v="Twitter for Android"/>
    <b v="0"/>
    <s v="1153705420885823488"/>
    <s v="Tweet"/>
    <n v="0"/>
    <n v="0"/>
    <m/>
    <m/>
    <m/>
    <m/>
    <m/>
    <m/>
    <m/>
    <m/>
    <n v="2"/>
    <s v="3"/>
    <s v="1"/>
    <m/>
    <m/>
    <m/>
    <m/>
    <m/>
    <m/>
    <m/>
    <m/>
    <m/>
  </r>
  <r>
    <s v="heatherhartle10"/>
    <s v="exchangeclub"/>
    <m/>
    <m/>
    <m/>
    <m/>
    <m/>
    <m/>
    <m/>
    <m/>
    <s v="No"/>
    <n v="143"/>
    <m/>
    <m/>
    <x v="0"/>
    <d v="2019-07-24T01:21:37.000"/>
    <s v="RT @dcsirish: @1leadlearner to @cityofdublinga @exchangeclub “We need people who are ready to get into the game. You’ll be more committed t…"/>
    <m/>
    <m/>
    <x v="2"/>
    <m/>
    <s v="http://pbs.twimg.com/profile_images/857688465986727937/X8Daqn1E_normal.jpg"/>
    <x v="60"/>
    <s v="https://twitter.com/#!/heatherhartle10/status/1153837606095990785"/>
    <m/>
    <m/>
    <s v="1153837606095990785"/>
    <m/>
    <b v="0"/>
    <n v="0"/>
    <s v=""/>
    <b v="0"/>
    <s v="en"/>
    <m/>
    <s v=""/>
    <b v="0"/>
    <n v="2"/>
    <s v="1153710570471907328"/>
    <s v="Twitter for Android"/>
    <b v="0"/>
    <s v="1153710570471907328"/>
    <s v="Tweet"/>
    <n v="0"/>
    <n v="0"/>
    <m/>
    <m/>
    <m/>
    <m/>
    <m/>
    <m/>
    <m/>
    <m/>
    <n v="2"/>
    <s v="3"/>
    <s v="1"/>
    <m/>
    <m/>
    <m/>
    <m/>
    <m/>
    <m/>
    <m/>
    <m/>
    <m/>
  </r>
  <r>
    <s v="jaroystuckey"/>
    <s v="officialghsa"/>
    <m/>
    <m/>
    <m/>
    <m/>
    <m/>
    <m/>
    <m/>
    <m/>
    <s v="No"/>
    <n v="148"/>
    <m/>
    <m/>
    <x v="0"/>
    <d v="2019-06-19T23:49:34.000"/>
    <s v="RT @dcsirish: Irish Magazine is out! From books 4 barbers 2 @PositiveAthGA @Rotary @exchangeclub @OfficialGHSA state winners &amp;amp; more, it's a…"/>
    <m/>
    <m/>
    <x v="2"/>
    <m/>
    <s v="http://pbs.twimg.com/profile_images/1091929514287026177/PNrYmF75_normal.jpg"/>
    <x v="61"/>
    <s v="https://twitter.com/#!/jaroystuckey/status/1141493256167022593"/>
    <m/>
    <m/>
    <s v="1141493256167022593"/>
    <m/>
    <b v="0"/>
    <n v="0"/>
    <s v=""/>
    <b v="0"/>
    <s v="en"/>
    <m/>
    <s v=""/>
    <b v="0"/>
    <n v="2"/>
    <s v="1141492614723723264"/>
    <s v="Twitter for iPhone"/>
    <b v="0"/>
    <s v="1141492614723723264"/>
    <s v="Tweet"/>
    <n v="0"/>
    <n v="0"/>
    <m/>
    <m/>
    <m/>
    <m/>
    <m/>
    <m/>
    <m/>
    <m/>
    <n v="1"/>
    <s v="3"/>
    <s v="3"/>
    <m/>
    <m/>
    <m/>
    <m/>
    <m/>
    <m/>
    <m/>
    <m/>
    <m/>
  </r>
  <r>
    <s v="jaroystuckey"/>
    <s v="cityofdublinga"/>
    <m/>
    <m/>
    <m/>
    <m/>
    <m/>
    <m/>
    <m/>
    <m/>
    <s v="No"/>
    <n v="155"/>
    <m/>
    <m/>
    <x v="0"/>
    <d v="2019-07-24T02:04:57.000"/>
    <s v="RT @dcsirish: @1leadlearner to @cityofdublinga @exchangeclub “We need people who are ready to get into the game. You’ll be more committed t…"/>
    <m/>
    <m/>
    <x v="2"/>
    <m/>
    <s v="http://pbs.twimg.com/profile_images/1091929514287026177/PNrYmF75_normal.jpg"/>
    <x v="62"/>
    <s v="https://twitter.com/#!/jaroystuckey/status/1153848514214055936"/>
    <m/>
    <m/>
    <s v="1153848514214055936"/>
    <m/>
    <b v="0"/>
    <n v="0"/>
    <s v=""/>
    <b v="0"/>
    <s v="en"/>
    <m/>
    <s v=""/>
    <b v="0"/>
    <n v="2"/>
    <s v="1153710570471907328"/>
    <s v="Twitter for iPhone"/>
    <b v="0"/>
    <s v="1153710570471907328"/>
    <s v="Tweet"/>
    <n v="0"/>
    <n v="0"/>
    <m/>
    <m/>
    <m/>
    <m/>
    <m/>
    <m/>
    <m/>
    <m/>
    <n v="2"/>
    <s v="3"/>
    <s v="3"/>
    <m/>
    <m/>
    <m/>
    <m/>
    <m/>
    <m/>
    <m/>
    <m/>
    <m/>
  </r>
  <r>
    <s v="jaroystuckey"/>
    <s v="cityofdublinga"/>
    <m/>
    <m/>
    <m/>
    <m/>
    <m/>
    <m/>
    <m/>
    <m/>
    <s v="No"/>
    <n v="156"/>
    <m/>
    <m/>
    <x v="0"/>
    <d v="2019-07-24T02:05:48.000"/>
    <s v="RT @dcsirish: @1leadlearner to @cityofdublinga @exchangeclub “We cannot have a school system with cracks in the floor where children fall t…"/>
    <m/>
    <m/>
    <x v="2"/>
    <m/>
    <s v="http://pbs.twimg.com/profile_images/1091929514287026177/PNrYmF75_normal.jpg"/>
    <x v="63"/>
    <s v="https://twitter.com/#!/jaroystuckey/status/1153848726710050816"/>
    <m/>
    <m/>
    <s v="1153848726710050816"/>
    <m/>
    <b v="0"/>
    <n v="0"/>
    <s v=""/>
    <b v="0"/>
    <s v="en"/>
    <m/>
    <s v=""/>
    <b v="0"/>
    <n v="2"/>
    <s v="1153705420885823488"/>
    <s v="Twitter for iPhone"/>
    <b v="0"/>
    <s v="1153705420885823488"/>
    <s v="Tweet"/>
    <n v="0"/>
    <n v="0"/>
    <m/>
    <m/>
    <m/>
    <m/>
    <m/>
    <m/>
    <m/>
    <m/>
    <n v="2"/>
    <s v="3"/>
    <s v="3"/>
    <m/>
    <m/>
    <m/>
    <m/>
    <m/>
    <m/>
    <m/>
    <m/>
    <m/>
  </r>
  <r>
    <s v="ghscoachpark"/>
    <s v="goshenredhawks"/>
    <m/>
    <m/>
    <m/>
    <m/>
    <m/>
    <m/>
    <m/>
    <m/>
    <s v="No"/>
    <n v="171"/>
    <m/>
    <m/>
    <x v="0"/>
    <d v="2019-07-24T11:11:32.000"/>
    <s v="Thanks to the Elkhart County Exchange Club for taking care of our guys this morning with great pancakes and sausage!  @ElkhartCo4HFair @exchangeclub @GoshenRedHawks https://t.co/fAnbU7EYlo"/>
    <m/>
    <m/>
    <x v="2"/>
    <s v="https://pbs.twimg.com/media/EAPIMzyWwAUkOF9.jpg"/>
    <s v="https://pbs.twimg.com/media/EAPIMzyWwAUkOF9.jpg"/>
    <x v="64"/>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6"/>
    <s v="6"/>
    <n v="1"/>
    <n v="4.3478260869565215"/>
    <n v="0"/>
    <n v="0"/>
    <n v="0"/>
    <n v="0"/>
    <n v="22"/>
    <n v="95.65217391304348"/>
    <n v="23"/>
  </r>
  <r>
    <s v="elkhartco4hfair"/>
    <s v="el"/>
    <m/>
    <m/>
    <m/>
    <m/>
    <m/>
    <m/>
    <m/>
    <m/>
    <s v="No"/>
    <n v="173"/>
    <m/>
    <m/>
    <x v="0"/>
    <d v="2019-07-24T11:34:55.000"/>
    <s v="RT @GHSCoachPark: Thanks to the Elkhart County Exchange Club for taking care of our guys this morning with great pancakes and sausage!  @El…"/>
    <m/>
    <m/>
    <x v="2"/>
    <m/>
    <s v="http://pbs.twimg.com/profile_images/1086329261059948544/1rifR15g_normal.jpg"/>
    <x v="65"/>
    <s v="https://twitter.com/#!/elkhartco4hfair/status/1153991947381563395"/>
    <m/>
    <m/>
    <s v="1153991947381563395"/>
    <m/>
    <b v="0"/>
    <n v="0"/>
    <s v=""/>
    <b v="0"/>
    <s v="en"/>
    <m/>
    <s v=""/>
    <b v="0"/>
    <n v="3"/>
    <s v="1153986065520365569"/>
    <s v="Twitter for iPhone"/>
    <b v="0"/>
    <s v="1153986065520365569"/>
    <s v="Tweet"/>
    <n v="0"/>
    <n v="0"/>
    <m/>
    <m/>
    <m/>
    <m/>
    <m/>
    <m/>
    <m/>
    <m/>
    <n v="1"/>
    <s v="6"/>
    <s v="6"/>
    <n v="1"/>
    <n v="4.3478260869565215"/>
    <n v="0"/>
    <n v="0"/>
    <n v="0"/>
    <n v="0"/>
    <n v="22"/>
    <n v="95.65217391304348"/>
    <n v="23"/>
  </r>
  <r>
    <s v="coachhodge25"/>
    <s v="el"/>
    <m/>
    <m/>
    <m/>
    <m/>
    <m/>
    <m/>
    <m/>
    <m/>
    <s v="No"/>
    <n v="175"/>
    <m/>
    <m/>
    <x v="0"/>
    <d v="2019-07-24T12:19:06.000"/>
    <s v="RT @GHSCoachPark: Thanks to the Elkhart County Exchange Club for taking care of our guys this morning with great pancakes and sausage!  @El…"/>
    <m/>
    <m/>
    <x v="2"/>
    <m/>
    <s v="http://pbs.twimg.com/profile_images/760086441003220992/yGVcfdRh_normal.jpg"/>
    <x v="66"/>
    <s v="https://twitter.com/#!/coachhodge25/status/1154003070168313856"/>
    <m/>
    <m/>
    <s v="1154003070168313856"/>
    <m/>
    <b v="0"/>
    <n v="0"/>
    <s v=""/>
    <b v="0"/>
    <s v="en"/>
    <m/>
    <s v=""/>
    <b v="0"/>
    <n v="3"/>
    <s v="1153986065520365569"/>
    <s v="Twitter for Android"/>
    <b v="0"/>
    <s v="1153986065520365569"/>
    <s v="Tweet"/>
    <n v="0"/>
    <n v="0"/>
    <m/>
    <m/>
    <m/>
    <m/>
    <m/>
    <m/>
    <m/>
    <m/>
    <n v="1"/>
    <s v="6"/>
    <s v="6"/>
    <m/>
    <m/>
    <m/>
    <m/>
    <m/>
    <m/>
    <m/>
    <m/>
    <m/>
  </r>
  <r>
    <s v="morganabc11"/>
    <s v="sheriff_ewright"/>
    <m/>
    <m/>
    <m/>
    <m/>
    <m/>
    <m/>
    <m/>
    <m/>
    <s v="No"/>
    <n v="177"/>
    <m/>
    <m/>
    <x v="0"/>
    <d v="2019-07-24T18:09:35.000"/>
    <s v="RT @Sheriff_EWright: The National Exchange Club of North Fayetteville came by to see Sheriff Wright and dropped off “Bears for Care” stuffe…"/>
    <m/>
    <m/>
    <x v="2"/>
    <m/>
    <s v="http://pbs.twimg.com/profile_images/1011262662422999040/IFVysNpl_normal.jpg"/>
    <x v="67"/>
    <s v="https://twitter.com/#!/morganabc11/status/1154091270631022593"/>
    <m/>
    <m/>
    <s v="1154091270631022593"/>
    <m/>
    <b v="0"/>
    <n v="0"/>
    <s v=""/>
    <b v="0"/>
    <s v="en"/>
    <m/>
    <s v=""/>
    <b v="0"/>
    <n v="3"/>
    <s v="1154046214226104321"/>
    <s v="Twitter for iPhone"/>
    <b v="0"/>
    <s v="1154046214226104321"/>
    <s v="Tweet"/>
    <n v="0"/>
    <n v="0"/>
    <m/>
    <m/>
    <m/>
    <m/>
    <m/>
    <m/>
    <m/>
    <m/>
    <n v="1"/>
    <s v="11"/>
    <s v="11"/>
    <n v="0"/>
    <n v="0"/>
    <n v="0"/>
    <n v="0"/>
    <n v="0"/>
    <n v="0"/>
    <n v="22"/>
    <n v="100"/>
    <n v="22"/>
  </r>
  <r>
    <s v="sheriff_ewright"/>
    <s v="exchangeclub"/>
    <m/>
    <m/>
    <m/>
    <m/>
    <m/>
    <m/>
    <m/>
    <m/>
    <s v="No"/>
    <n v="178"/>
    <m/>
    <m/>
    <x v="0"/>
    <d v="2019-07-24T15:10:33.000"/>
    <s v="The National Exchange Club of North Fayetteville came by to see Sheriff Wright and dropped off “Bears for Care” stuffed animals for children during difficult times. #CumberlandCares #CommunityInAction @exchangeclub https://t.co/lK2O9aqgxd"/>
    <m/>
    <m/>
    <x v="21"/>
    <s v="https://pbs.twimg.com/media/EAP-5DDU4AElNJ7.jpg"/>
    <s v="https://pbs.twimg.com/media/EAP-5DDU4AElNJ7.jpg"/>
    <x v="68"/>
    <s v="https://twitter.com/#!/sheriff_ewright/status/1154046214226104321"/>
    <m/>
    <m/>
    <s v="1154046214226104321"/>
    <m/>
    <b v="0"/>
    <n v="10"/>
    <s v=""/>
    <b v="0"/>
    <s v="en"/>
    <m/>
    <s v=""/>
    <b v="0"/>
    <n v="3"/>
    <s v=""/>
    <s v="Twitter for iPhone"/>
    <b v="0"/>
    <s v="1154046214226104321"/>
    <s v="Tweet"/>
    <n v="0"/>
    <n v="0"/>
    <m/>
    <m/>
    <m/>
    <m/>
    <m/>
    <m/>
    <m/>
    <m/>
    <n v="1"/>
    <s v="11"/>
    <s v="1"/>
    <n v="0"/>
    <n v="0"/>
    <n v="1"/>
    <n v="3.4482758620689653"/>
    <n v="0"/>
    <n v="0"/>
    <n v="28"/>
    <n v="96.55172413793103"/>
    <n v="29"/>
  </r>
  <r>
    <s v="goncrichardson"/>
    <s v="sheriff_ewright"/>
    <m/>
    <m/>
    <m/>
    <m/>
    <m/>
    <m/>
    <m/>
    <m/>
    <s v="No"/>
    <n v="179"/>
    <m/>
    <m/>
    <x v="0"/>
    <d v="2019-07-24T18:09:49.000"/>
    <s v="RT @Sheriff_EWright: The National Exchange Club of North Fayetteville came by to see Sheriff Wright and dropped off “Bears for Care” stuffe…"/>
    <m/>
    <m/>
    <x v="2"/>
    <m/>
    <s v="http://pbs.twimg.com/profile_images/804783283280216065/kfIY-XXG_normal.jpg"/>
    <x v="69"/>
    <s v="https://twitter.com/#!/goncrichardson/status/1154091331075137536"/>
    <m/>
    <m/>
    <s v="1154091331075137536"/>
    <m/>
    <b v="0"/>
    <n v="0"/>
    <s v=""/>
    <b v="0"/>
    <s v="en"/>
    <m/>
    <s v=""/>
    <b v="0"/>
    <n v="3"/>
    <s v="1154046214226104321"/>
    <s v="Twitter Web Client"/>
    <b v="0"/>
    <s v="1154046214226104321"/>
    <s v="Tweet"/>
    <n v="0"/>
    <n v="0"/>
    <m/>
    <m/>
    <m/>
    <m/>
    <m/>
    <m/>
    <m/>
    <m/>
    <n v="1"/>
    <s v="11"/>
    <s v="11"/>
    <n v="0"/>
    <n v="0"/>
    <n v="0"/>
    <n v="0"/>
    <n v="0"/>
    <n v="0"/>
    <n v="22"/>
    <n v="100"/>
    <n v="22"/>
  </r>
  <r>
    <s v="shgtus"/>
    <s v="repdancrenshaw"/>
    <m/>
    <m/>
    <m/>
    <m/>
    <m/>
    <m/>
    <m/>
    <m/>
    <s v="No"/>
    <n v="180"/>
    <m/>
    <m/>
    <x v="0"/>
    <d v="2019-06-28T21:52:40.000"/>
    <s v="Just a few of the Americans and organizations supporting #TUS100 and the variety of events planned across the globe @janecampbell53 @MountVernon @USCapHis @ArlingtonNatl @VFWHQ @phillyseaport @USNHistory @NavalInstitute @RepDanCrenshaw @exchangeclub https://t.co/3qlNUrN0Hl"/>
    <m/>
    <m/>
    <x v="9"/>
    <s v="https://pbs.twimg.com/media/D-LhmeXW4AEC3HB.jpg"/>
    <s v="https://pbs.twimg.com/media/D-LhmeXW4AEC3HB.jpg"/>
    <x v="70"/>
    <s v="https://twitter.com/#!/shgtus/status/1144725328436314113"/>
    <m/>
    <m/>
    <s v="1144725328436314113"/>
    <m/>
    <b v="0"/>
    <n v="3"/>
    <s v=""/>
    <b v="0"/>
    <s v="en"/>
    <m/>
    <s v=""/>
    <b v="0"/>
    <n v="0"/>
    <s v=""/>
    <s v="Twitter for iPhone"/>
    <b v="0"/>
    <s v="1144725328436314113"/>
    <s v="Tweet"/>
    <n v="0"/>
    <n v="0"/>
    <m/>
    <m/>
    <m/>
    <m/>
    <m/>
    <m/>
    <m/>
    <m/>
    <n v="1"/>
    <s v="4"/>
    <s v="4"/>
    <m/>
    <m/>
    <m/>
    <m/>
    <m/>
    <m/>
    <m/>
    <m/>
    <m/>
  </r>
  <r>
    <s v="shgtus"/>
    <s v="americanlegion"/>
    <m/>
    <m/>
    <m/>
    <m/>
    <m/>
    <m/>
    <m/>
    <m/>
    <s v="No"/>
    <n v="188"/>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22"/>
    <s v="https://pbs.twimg.com/media/EAR1IzvU0AAX5za.jpg"/>
    <s v="https://pbs.twimg.com/media/EAR1IzvU0AAX5za.jpg"/>
    <x v="71"/>
    <s v="https://twitter.com/#!/shgtus/status/1154176215080566784"/>
    <m/>
    <m/>
    <s v="1154176215080566784"/>
    <m/>
    <b v="0"/>
    <n v="2"/>
    <s v=""/>
    <b v="0"/>
    <s v="en"/>
    <m/>
    <s v=""/>
    <b v="0"/>
    <n v="1"/>
    <s v=""/>
    <s v="Twitter Web App"/>
    <b v="0"/>
    <s v="1154176215080566784"/>
    <s v="Tweet"/>
    <n v="0"/>
    <n v="0"/>
    <m/>
    <m/>
    <m/>
    <m/>
    <m/>
    <m/>
    <m/>
    <m/>
    <n v="1"/>
    <s v="4"/>
    <s v="4"/>
    <m/>
    <m/>
    <m/>
    <m/>
    <m/>
    <m/>
    <m/>
    <m/>
    <m/>
  </r>
  <r>
    <s v="goshenschools"/>
    <s v="el"/>
    <m/>
    <m/>
    <m/>
    <m/>
    <m/>
    <m/>
    <m/>
    <m/>
    <s v="No"/>
    <n v="193"/>
    <m/>
    <m/>
    <x v="0"/>
    <d v="2019-07-25T01:10:55.000"/>
    <s v="RT @GHSCoachPark: Thanks to the Elkhart County Exchange Club for taking care of our guys this morning with great pancakes and sausage!  @El…"/>
    <m/>
    <m/>
    <x v="2"/>
    <m/>
    <s v="http://pbs.twimg.com/profile_images/751439787630981120/UhJueH5p_normal.jpg"/>
    <x v="72"/>
    <s v="https://twitter.com/#!/goshenschools/status/1154197303273672704"/>
    <m/>
    <m/>
    <s v="1154197303273672704"/>
    <m/>
    <b v="0"/>
    <n v="0"/>
    <s v=""/>
    <b v="0"/>
    <s v="en"/>
    <m/>
    <s v=""/>
    <b v="0"/>
    <n v="3"/>
    <s v="1153986065520365569"/>
    <s v="Echofon"/>
    <b v="0"/>
    <s v="1153986065520365569"/>
    <s v="Tweet"/>
    <n v="0"/>
    <n v="0"/>
    <m/>
    <m/>
    <m/>
    <m/>
    <m/>
    <m/>
    <m/>
    <m/>
    <n v="1"/>
    <s v="6"/>
    <s v="6"/>
    <m/>
    <m/>
    <m/>
    <m/>
    <m/>
    <m/>
    <m/>
    <m/>
    <m/>
  </r>
  <r>
    <s v="repwesallen"/>
    <s v="exchangeclub"/>
    <m/>
    <m/>
    <m/>
    <m/>
    <m/>
    <m/>
    <m/>
    <m/>
    <s v="No"/>
    <n v="195"/>
    <m/>
    <m/>
    <x v="0"/>
    <d v="2019-07-25T18:37:53.000"/>
    <s v="I appreciate the opportunity today to address the Troy @exchangeclub. I gave recap of the 2019 Legislative Session. Thanks to Dennis Griffith &amp;amp; Jim Thomas for inviting me. https://t.co/TJUOPK7Wcj"/>
    <m/>
    <m/>
    <x v="2"/>
    <s v="https://pbs.twimg.com/media/EAV39OuXoAAJKW6.jpg"/>
    <s v="https://pbs.twimg.com/media/EAV39OuXoAAJKW6.jpg"/>
    <x v="73"/>
    <s v="https://twitter.com/#!/repwesallen/status/1154460779866984448"/>
    <m/>
    <m/>
    <s v="1154460779866984448"/>
    <m/>
    <b v="0"/>
    <n v="2"/>
    <s v=""/>
    <b v="0"/>
    <s v="en"/>
    <m/>
    <s v=""/>
    <b v="0"/>
    <n v="0"/>
    <s v=""/>
    <s v="Twitter for iPhone"/>
    <b v="0"/>
    <s v="1154460779866984448"/>
    <s v="Tweet"/>
    <n v="0"/>
    <n v="0"/>
    <m/>
    <m/>
    <m/>
    <m/>
    <m/>
    <m/>
    <m/>
    <m/>
    <n v="1"/>
    <s v="1"/>
    <s v="1"/>
    <n v="1"/>
    <n v="3.5714285714285716"/>
    <n v="0"/>
    <n v="0"/>
    <n v="0"/>
    <n v="0"/>
    <n v="27"/>
    <n v="96.42857142857143"/>
    <n v="28"/>
  </r>
  <r>
    <s v="likely75463987"/>
    <s v="dantradio"/>
    <m/>
    <m/>
    <m/>
    <m/>
    <m/>
    <m/>
    <m/>
    <m/>
    <s v="No"/>
    <n v="196"/>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2"/>
    <m/>
    <s v="http://pbs.twimg.com/profile_images/1137012768303931392/_YNnZ4rm_normal.jpg"/>
    <x v="74"/>
    <s v="https://twitter.com/#!/likely75463987/status/1148970843806031872"/>
    <m/>
    <m/>
    <s v="1148970843806031872"/>
    <m/>
    <b v="0"/>
    <n v="0"/>
    <s v=""/>
    <b v="0"/>
    <s v="en"/>
    <m/>
    <s v=""/>
    <b v="0"/>
    <n v="3"/>
    <s v="1148925496081752065"/>
    <s v="Twitter for Android"/>
    <b v="0"/>
    <s v="1148925496081752065"/>
    <s v="Tweet"/>
    <n v="0"/>
    <n v="0"/>
    <m/>
    <m/>
    <m/>
    <m/>
    <m/>
    <m/>
    <m/>
    <m/>
    <n v="5"/>
    <s v="2"/>
    <s v="2"/>
    <m/>
    <m/>
    <m/>
    <m/>
    <m/>
    <m/>
    <m/>
    <m/>
    <m/>
  </r>
  <r>
    <s v="likely75463987"/>
    <s v="dantradio"/>
    <m/>
    <m/>
    <m/>
    <m/>
    <m/>
    <m/>
    <m/>
    <m/>
    <s v="No"/>
    <n v="203"/>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2"/>
    <m/>
    <s v="http://pbs.twimg.com/profile_images/1137012768303931392/_YNnZ4rm_normal.jpg"/>
    <x v="75"/>
    <s v="https://twitter.com/#!/likely75463987/status/1153242719919267841"/>
    <m/>
    <m/>
    <s v="1153242719919267841"/>
    <m/>
    <b v="0"/>
    <n v="0"/>
    <s v=""/>
    <b v="0"/>
    <s v="en"/>
    <m/>
    <s v=""/>
    <b v="0"/>
    <n v="2"/>
    <s v="1153099271899668481"/>
    <s v="Twitter for Android"/>
    <b v="0"/>
    <s v="1153099271899668481"/>
    <s v="Tweet"/>
    <n v="0"/>
    <n v="0"/>
    <m/>
    <m/>
    <m/>
    <m/>
    <m/>
    <m/>
    <m/>
    <m/>
    <n v="5"/>
    <s v="2"/>
    <s v="2"/>
    <m/>
    <m/>
    <m/>
    <m/>
    <m/>
    <m/>
    <m/>
    <m/>
    <m/>
  </r>
  <r>
    <s v="likely75463987"/>
    <s v="dantradio"/>
    <m/>
    <m/>
    <m/>
    <m/>
    <m/>
    <m/>
    <m/>
    <m/>
    <s v="No"/>
    <n v="210"/>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2"/>
    <m/>
    <s v="http://pbs.twimg.com/profile_images/1137012768303931392/_YNnZ4rm_normal.jpg"/>
    <x v="76"/>
    <s v="https://twitter.com/#!/likely75463987/status/1153804153300254723"/>
    <m/>
    <m/>
    <s v="1153804153300254723"/>
    <m/>
    <b v="0"/>
    <n v="0"/>
    <s v=""/>
    <b v="0"/>
    <s v="en"/>
    <m/>
    <s v=""/>
    <b v="0"/>
    <n v="1"/>
    <s v="1153555695033364481"/>
    <s v="Twitter for Android"/>
    <b v="0"/>
    <s v="1153555695033364481"/>
    <s v="Tweet"/>
    <n v="0"/>
    <n v="0"/>
    <m/>
    <m/>
    <m/>
    <m/>
    <m/>
    <m/>
    <m/>
    <m/>
    <n v="5"/>
    <s v="2"/>
    <s v="2"/>
    <m/>
    <m/>
    <m/>
    <m/>
    <m/>
    <m/>
    <m/>
    <m/>
    <m/>
  </r>
  <r>
    <s v="likely75463987"/>
    <s v="dantradio"/>
    <m/>
    <m/>
    <m/>
    <m/>
    <m/>
    <m/>
    <m/>
    <m/>
    <s v="No"/>
    <n v="217"/>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2"/>
    <m/>
    <s v="http://pbs.twimg.com/profile_images/1137012768303931392/_YNnZ4rm_normal.jpg"/>
    <x v="77"/>
    <s v="https://twitter.com/#!/likely75463987/status/1154084112694726657"/>
    <m/>
    <m/>
    <s v="1154084112694726657"/>
    <m/>
    <b v="0"/>
    <n v="0"/>
    <s v=""/>
    <b v="0"/>
    <s v="en"/>
    <m/>
    <s v=""/>
    <b v="0"/>
    <n v="2"/>
    <s v="1153991442244624388"/>
    <s v="Twitter for Android"/>
    <b v="0"/>
    <s v="1153991442244624388"/>
    <s v="Tweet"/>
    <n v="0"/>
    <n v="0"/>
    <m/>
    <m/>
    <m/>
    <m/>
    <m/>
    <m/>
    <m/>
    <m/>
    <n v="5"/>
    <s v="2"/>
    <s v="2"/>
    <m/>
    <m/>
    <m/>
    <m/>
    <m/>
    <m/>
    <m/>
    <m/>
    <m/>
  </r>
  <r>
    <s v="likely75463987"/>
    <s v="dantradio"/>
    <m/>
    <m/>
    <m/>
    <m/>
    <m/>
    <m/>
    <m/>
    <m/>
    <s v="No"/>
    <n v="224"/>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2"/>
    <m/>
    <s v="http://pbs.twimg.com/profile_images/1137012768303931392/_YNnZ4rm_normal.jpg"/>
    <x v="78"/>
    <s v="https://twitter.com/#!/likely75463987/status/1154475203939983360"/>
    <m/>
    <m/>
    <s v="1154475203939983360"/>
    <m/>
    <b v="0"/>
    <n v="0"/>
    <s v=""/>
    <b v="0"/>
    <s v="en"/>
    <m/>
    <s v=""/>
    <b v="0"/>
    <n v="1"/>
    <s v="1154202359788187648"/>
    <s v="Twitter for Android"/>
    <b v="0"/>
    <s v="1154202359788187648"/>
    <s v="Tweet"/>
    <n v="0"/>
    <n v="0"/>
    <m/>
    <m/>
    <m/>
    <m/>
    <m/>
    <m/>
    <m/>
    <m/>
    <n v="5"/>
    <s v="2"/>
    <s v="2"/>
    <m/>
    <m/>
    <m/>
    <m/>
    <m/>
    <m/>
    <m/>
    <m/>
    <m/>
  </r>
  <r>
    <s v="homheroes"/>
    <s v="exchangeclub"/>
    <m/>
    <m/>
    <m/>
    <m/>
    <m/>
    <m/>
    <m/>
    <m/>
    <s v="No"/>
    <n v="231"/>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23"/>
    <m/>
    <s v="http://pbs.twimg.com/profile_images/1079862132781535234/99wa9Nlp_normal.jpg"/>
    <x v="79"/>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1"/>
    <s v="1"/>
    <n v="1"/>
    <n v="3.8461538461538463"/>
    <n v="0"/>
    <n v="0"/>
    <n v="0"/>
    <n v="0"/>
    <n v="25"/>
    <n v="96.15384615384616"/>
    <n v="26"/>
  </r>
  <r>
    <s v="bsolder"/>
    <s v="frcrome"/>
    <m/>
    <m/>
    <m/>
    <m/>
    <m/>
    <m/>
    <m/>
    <m/>
    <s v="No"/>
    <n v="232"/>
    <m/>
    <m/>
    <x v="0"/>
    <d v="2019-06-25T12:04:22.000"/>
    <s v="@exchangeclub @FRCRome Fun fact: #rome was not built in a day. #exchangestrong"/>
    <m/>
    <m/>
    <x v="24"/>
    <m/>
    <s v="http://pbs.twimg.com/profile_images/570658932726861824/MSzOYUtx_normal.jpeg"/>
    <x v="80"/>
    <s v="https://twitter.com/#!/bsolder/status/1143490110987603968"/>
    <m/>
    <m/>
    <s v="1143490110987603968"/>
    <s v="1143211956561743878"/>
    <b v="0"/>
    <n v="0"/>
    <s v="22968469"/>
    <b v="0"/>
    <s v="en"/>
    <m/>
    <s v=""/>
    <b v="0"/>
    <n v="0"/>
    <s v=""/>
    <s v="Twitter for iPhone"/>
    <b v="0"/>
    <s v="1143211956561743878"/>
    <s v="Tweet"/>
    <n v="0"/>
    <n v="0"/>
    <m/>
    <m/>
    <m/>
    <m/>
    <m/>
    <m/>
    <m/>
    <m/>
    <n v="1"/>
    <s v="2"/>
    <s v="1"/>
    <n v="1"/>
    <n v="8.333333333333334"/>
    <n v="0"/>
    <n v="0"/>
    <n v="0"/>
    <n v="0"/>
    <n v="11"/>
    <n v="91.66666666666667"/>
    <n v="12"/>
  </r>
  <r>
    <s v="exchangeclub"/>
    <s v="frcrome"/>
    <m/>
    <m/>
    <m/>
    <m/>
    <m/>
    <m/>
    <m/>
    <m/>
    <s v="No"/>
    <n v="233"/>
    <m/>
    <m/>
    <x v="0"/>
    <d v="2019-06-24T17:39:04.000"/>
    <s v="CEO Tracey Edwards visited with the Exchange Club of Rome, GA, over the weekend, installing the club's new officers and touring @FRCRome . #ExchangeStrong #ExchangeFit _x000a__x000a_https://t.co/lntyC3gFMf"/>
    <s v="http://www.northwestgeorgianews.com/rome/news/local/national-exchange-ceo-in-rome-to-install-leaders-of-rome/article_0e05f854-9439-11e9-b06c-4b6aa1a10b6b.html"/>
    <s v="northwestgeorgianews.com"/>
    <x v="25"/>
    <m/>
    <s v="http://pbs.twimg.com/profile_images/1123576928001306627/7zA4OAug_normal.png"/>
    <x v="81"/>
    <s v="https://twitter.com/#!/exchangeclub/status/1143211956561743878"/>
    <m/>
    <m/>
    <s v="1143211956561743878"/>
    <m/>
    <b v="0"/>
    <n v="4"/>
    <s v=""/>
    <b v="0"/>
    <s v="en"/>
    <m/>
    <s v=""/>
    <b v="0"/>
    <n v="0"/>
    <s v=""/>
    <s v="Twitter Web Client"/>
    <b v="0"/>
    <s v="1143211956561743878"/>
    <s v="Tweet"/>
    <n v="0"/>
    <n v="0"/>
    <m/>
    <m/>
    <m/>
    <m/>
    <m/>
    <m/>
    <m/>
    <m/>
    <n v="1"/>
    <s v="1"/>
    <s v="1"/>
    <n v="0"/>
    <n v="0"/>
    <n v="0"/>
    <n v="0"/>
    <n v="0"/>
    <n v="0"/>
    <n v="24"/>
    <n v="100"/>
    <n v="24"/>
  </r>
  <r>
    <s v="exchangeclub"/>
    <s v="norfolkva"/>
    <m/>
    <m/>
    <m/>
    <m/>
    <m/>
    <m/>
    <m/>
    <m/>
    <s v="No"/>
    <n v="234"/>
    <m/>
    <m/>
    <x v="0"/>
    <d v="2019-06-24T17:48:55.000"/>
    <s v="We're so excited to visit the fabulous city of @NorfolkVA ! See you in July! #xcNORFOLK https://t.co/PglJIEPgRX"/>
    <s v="https://twitter.com/VisitNorfolkVA/status/1142119805643886594"/>
    <s v="twitter.com"/>
    <x v="26"/>
    <m/>
    <s v="http://pbs.twimg.com/profile_images/1123576928001306627/7zA4OAug_normal.png"/>
    <x v="82"/>
    <s v="https://twitter.com/#!/exchangeclub/status/1143214434980171776"/>
    <m/>
    <m/>
    <s v="1143214434980171776"/>
    <m/>
    <b v="0"/>
    <n v="7"/>
    <s v=""/>
    <b v="1"/>
    <s v="en"/>
    <m/>
    <s v="1142119805643886594"/>
    <b v="0"/>
    <n v="0"/>
    <s v=""/>
    <s v="Twitter Web Client"/>
    <b v="0"/>
    <s v="1143214434980171776"/>
    <s v="Tweet"/>
    <n v="0"/>
    <n v="0"/>
    <m/>
    <m/>
    <m/>
    <m/>
    <m/>
    <m/>
    <m/>
    <m/>
    <n v="1"/>
    <s v="1"/>
    <s v="1"/>
    <n v="2"/>
    <n v="13.333333333333334"/>
    <n v="0"/>
    <n v="0"/>
    <n v="0"/>
    <n v="0"/>
    <n v="13"/>
    <n v="86.66666666666667"/>
    <n v="15"/>
  </r>
  <r>
    <s v="exchangeclub"/>
    <s v="veteransmatter"/>
    <m/>
    <m/>
    <m/>
    <m/>
    <m/>
    <m/>
    <m/>
    <m/>
    <s v="No"/>
    <n v="235"/>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27"/>
    <s v="https://pbs.twimg.com/media/EBDYDm4WwAA-UNu.jpg"/>
    <s v="https://pbs.twimg.com/media/EBDYDm4WwAA-UNu.jpg"/>
    <x v="83"/>
    <s v="https://twitter.com/#!/exchangeclub/status/1157662662559436800"/>
    <m/>
    <m/>
    <s v="1157662662559436800"/>
    <m/>
    <b v="0"/>
    <n v="2"/>
    <s v=""/>
    <b v="0"/>
    <s v="en"/>
    <m/>
    <s v=""/>
    <b v="0"/>
    <n v="0"/>
    <s v=""/>
    <s v="Buffer"/>
    <b v="0"/>
    <s v="1157662662559436800"/>
    <s v="Tweet"/>
    <n v="0"/>
    <n v="0"/>
    <m/>
    <m/>
    <m/>
    <m/>
    <m/>
    <m/>
    <m/>
    <m/>
    <n v="1"/>
    <s v="1"/>
    <s v="1"/>
    <n v="4"/>
    <n v="10.256410256410257"/>
    <n v="0"/>
    <n v="0"/>
    <n v="0"/>
    <n v="0"/>
    <n v="35"/>
    <n v="89.74358974358974"/>
    <n v="39"/>
  </r>
  <r>
    <s v="bsolder"/>
    <s v="jacksonexchange"/>
    <m/>
    <m/>
    <m/>
    <m/>
    <m/>
    <m/>
    <m/>
    <m/>
    <s v="No"/>
    <n v="236"/>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28"/>
    <s v="https://pbs.twimg.com/ext_tw_video_thumb/1147207884356431873/pu/img/4Nygw-yLPus7vwJL.jpg"/>
    <s v="https://pbs.twimg.com/ext_tw_video_thumb/1147207884356431873/pu/img/4Nygw-yLPus7vwJL.jpg"/>
    <x v="84"/>
    <s v="https://twitter.com/#!/bsolder/status/1147207955487625217"/>
    <m/>
    <m/>
    <s v="1147207955487625217"/>
    <m/>
    <b v="0"/>
    <n v="0"/>
    <s v=""/>
    <b v="0"/>
    <s v="en"/>
    <m/>
    <s v=""/>
    <b v="0"/>
    <n v="0"/>
    <s v=""/>
    <s v="Twitter for iPhone"/>
    <b v="0"/>
    <s v="1147207955487625217"/>
    <s v="Tweet"/>
    <n v="0"/>
    <n v="0"/>
    <m/>
    <m/>
    <m/>
    <m/>
    <m/>
    <m/>
    <m/>
    <m/>
    <n v="1"/>
    <s v="2"/>
    <s v="2"/>
    <m/>
    <m/>
    <m/>
    <m/>
    <m/>
    <m/>
    <m/>
    <m/>
    <m/>
  </r>
  <r>
    <s v="xcmuskogee"/>
    <s v="jacksonexchange"/>
    <m/>
    <m/>
    <m/>
    <m/>
    <m/>
    <m/>
    <m/>
    <m/>
    <s v="No"/>
    <n v="237"/>
    <m/>
    <m/>
    <x v="0"/>
    <d v="2019-07-06T01:32:30.000"/>
    <s v="@bsolder @exchangeclub @ExchangeGL @ExchangeClubLH @AlbanyExchange @ExMississippi @TulsaXC @SunriseXchange @JacksonExchange https://t.co/P230c9oUTs"/>
    <m/>
    <m/>
    <x v="2"/>
    <s v="https://pbs.twimg.com/tweet_video_thumb/D-wXD0KXkAADeVo.jpg"/>
    <s v="https://pbs.twimg.com/tweet_video_thumb/D-wXD0KXkAADeVo.jpg"/>
    <x v="85"/>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241"/>
    <m/>
    <m/>
    <x v="0"/>
    <d v="2019-07-21T13:58:51.000"/>
    <s v="RT @exchangeclub: Also just announced, the 2019 #YouthoftheYear Award winner is Clayton Jelsma! Clayton is sponsored by the Exchange Club o…"/>
    <m/>
    <m/>
    <x v="18"/>
    <m/>
    <s v="http://pbs.twimg.com/profile_images/941327403707654146/Um9mZn4X_normal.jpg"/>
    <x v="86"/>
    <s v="https://twitter.com/#!/tulsaxc/status/1152941008146952194"/>
    <m/>
    <m/>
    <s v="1152941008146952194"/>
    <m/>
    <b v="0"/>
    <n v="0"/>
    <s v=""/>
    <b v="0"/>
    <s v="en"/>
    <m/>
    <s v=""/>
    <b v="0"/>
    <n v="2"/>
    <s v="1152603324476211202"/>
    <s v="Twitter for Android"/>
    <b v="0"/>
    <s v="1152603324476211202"/>
    <s v="Tweet"/>
    <n v="0"/>
    <n v="0"/>
    <m/>
    <m/>
    <m/>
    <m/>
    <m/>
    <m/>
    <m/>
    <m/>
    <n v="2"/>
    <s v="2"/>
    <s v="1"/>
    <n v="2"/>
    <n v="9.523809523809524"/>
    <n v="0"/>
    <n v="0"/>
    <n v="0"/>
    <n v="0"/>
    <n v="19"/>
    <n v="90.47619047619048"/>
    <n v="21"/>
  </r>
  <r>
    <s v="tulsaxc"/>
    <s v="exchangeclub"/>
    <m/>
    <m/>
    <m/>
    <m/>
    <m/>
    <m/>
    <m/>
    <m/>
    <s v="No"/>
    <n v="242"/>
    <m/>
    <m/>
    <x v="0"/>
    <d v="2019-07-31T17:09:25.000"/>
    <s v="RT @exchangeclub: The 2019 A.C.E. of the Year and Youth of the Year Scholarship recipients were announced at the 101st National Convention…"/>
    <m/>
    <m/>
    <x v="2"/>
    <m/>
    <s v="http://pbs.twimg.com/profile_images/941327403707654146/Um9mZn4X_normal.jpg"/>
    <x v="87"/>
    <s v="https://twitter.com/#!/tulsaxc/status/1156612843896094722"/>
    <m/>
    <m/>
    <s v="1156612843896094722"/>
    <m/>
    <b v="0"/>
    <n v="0"/>
    <s v=""/>
    <b v="0"/>
    <s v="en"/>
    <m/>
    <s v=""/>
    <b v="0"/>
    <n v="2"/>
    <s v="1156552355162333185"/>
    <s v="Twitter for Android"/>
    <b v="0"/>
    <s v="1156552355162333185"/>
    <s v="Tweet"/>
    <n v="0"/>
    <n v="0"/>
    <m/>
    <m/>
    <m/>
    <m/>
    <m/>
    <m/>
    <m/>
    <m/>
    <n v="2"/>
    <s v="2"/>
    <s v="1"/>
    <n v="0"/>
    <n v="0"/>
    <n v="0"/>
    <n v="0"/>
    <n v="0"/>
    <n v="0"/>
    <n v="24"/>
    <n v="100"/>
    <n v="24"/>
  </r>
  <r>
    <s v="xcmuskogee"/>
    <s v="exchangeclub"/>
    <m/>
    <m/>
    <m/>
    <m/>
    <m/>
    <m/>
    <m/>
    <m/>
    <s v="No"/>
    <n v="254"/>
    <m/>
    <m/>
    <x v="0"/>
    <d v="2019-07-31T14:54:12.000"/>
    <s v="RT @exchangeclub: The 2019 A.C.E. of the Year and Youth of the Year Scholarship recipients were announced at the 101st National Convention…"/>
    <m/>
    <m/>
    <x v="2"/>
    <m/>
    <s v="http://pbs.twimg.com/profile_images/378800000580987070/db9078700d95a65749e683e090706d47_normal.jpeg"/>
    <x v="88"/>
    <s v="https://twitter.com/#!/xcmuskogee/status/1156578814069264386"/>
    <m/>
    <m/>
    <s v="1156578814069264386"/>
    <m/>
    <b v="0"/>
    <n v="0"/>
    <s v=""/>
    <b v="0"/>
    <s v="en"/>
    <m/>
    <s v=""/>
    <b v="0"/>
    <n v="2"/>
    <s v="1156552355162333185"/>
    <s v="TweetDeck"/>
    <b v="0"/>
    <s v="1156552355162333185"/>
    <s v="Tweet"/>
    <n v="0"/>
    <n v="0"/>
    <m/>
    <m/>
    <m/>
    <m/>
    <m/>
    <m/>
    <m/>
    <m/>
    <n v="3"/>
    <s v="2"/>
    <s v="1"/>
    <n v="0"/>
    <n v="0"/>
    <n v="0"/>
    <n v="0"/>
    <n v="0"/>
    <n v="0"/>
    <n v="24"/>
    <n v="100"/>
    <n v="24"/>
  </r>
  <r>
    <s v="xcmuskogee"/>
    <s v="exchangeclub"/>
    <m/>
    <m/>
    <m/>
    <m/>
    <m/>
    <m/>
    <m/>
    <m/>
    <s v="No"/>
    <n v="255"/>
    <m/>
    <m/>
    <x v="0"/>
    <d v="2019-08-05T14:35:31.000"/>
    <s v="RT @exchangeclub: For all the victims, their families, and their other loved ones, we will continue working toward our Vision of a strong Aâ€¦"/>
    <m/>
    <m/>
    <x v="2"/>
    <m/>
    <s v="http://pbs.twimg.com/profile_images/378800000580987070/db9078700d95a65749e683e090706d47_normal.jpeg"/>
    <x v="89"/>
    <s v="https://twitter.com/#!/xcmuskogee/status/1158386052341649410"/>
    <m/>
    <m/>
    <s v="1158386052341649410"/>
    <m/>
    <b v="0"/>
    <n v="0"/>
    <s v=""/>
    <b v="0"/>
    <s v="en"/>
    <m/>
    <s v=""/>
    <b v="0"/>
    <n v="3"/>
    <s v="1158384194571112448"/>
    <s v="TweetDeck"/>
    <b v="0"/>
    <s v="1158384194571112448"/>
    <s v="Tweet"/>
    <n v="0"/>
    <n v="0"/>
    <m/>
    <m/>
    <m/>
    <m/>
    <m/>
    <m/>
    <m/>
    <m/>
    <n v="3"/>
    <s v="2"/>
    <s v="1"/>
    <n v="2"/>
    <n v="8.333333333333334"/>
    <n v="0"/>
    <n v="0"/>
    <n v="0"/>
    <n v="0"/>
    <n v="22"/>
    <n v="91.66666666666667"/>
    <n v="24"/>
  </r>
  <r>
    <s v="bsolder"/>
    <s v="tracey_edwards"/>
    <m/>
    <m/>
    <m/>
    <m/>
    <m/>
    <m/>
    <m/>
    <m/>
    <s v="Yes"/>
    <n v="256"/>
    <m/>
    <m/>
    <x v="0"/>
    <d v="2019-07-14T22:48:01.000"/>
    <s v="RT @Tracey_Edwards: Here is your list, @bsolder 🥂 https://t.co/mg5hDYPuHv"/>
    <s v="https://twitter.com/exchangeclub/status/1150401312045096960"/>
    <s v="twitter.com"/>
    <x v="2"/>
    <m/>
    <s v="http://pbs.twimg.com/profile_images/570658932726861824/MSzOYUtx_normal.jpeg"/>
    <x v="90"/>
    <s v="https://twitter.com/#!/bsolder/status/1150537461770129408"/>
    <m/>
    <m/>
    <s v="1150537461770129408"/>
    <m/>
    <b v="0"/>
    <n v="0"/>
    <s v=""/>
    <b v="1"/>
    <s v="en"/>
    <m/>
    <s v="1150401312045096960"/>
    <b v="0"/>
    <n v="1"/>
    <s v="1150537280085475328"/>
    <s v="Twitter for iPhone"/>
    <b v="0"/>
    <s v="1150537280085475328"/>
    <s v="Tweet"/>
    <n v="0"/>
    <n v="0"/>
    <m/>
    <m/>
    <m/>
    <m/>
    <m/>
    <m/>
    <m/>
    <m/>
    <n v="2"/>
    <s v="2"/>
    <s v="1"/>
    <n v="0"/>
    <n v="0"/>
    <n v="0"/>
    <n v="0"/>
    <n v="0"/>
    <n v="0"/>
    <n v="7"/>
    <n v="100"/>
    <n v="7"/>
  </r>
  <r>
    <s v="bsolder"/>
    <s v="tracey_edwards"/>
    <m/>
    <m/>
    <m/>
    <m/>
    <m/>
    <m/>
    <m/>
    <m/>
    <s v="Yes"/>
    <n v="257"/>
    <m/>
    <m/>
    <x v="0"/>
    <d v="2019-07-18T14:49:41.000"/>
    <s v="The outstanding #CEO of the National Exchange Club Tracy Edwards shares important information during our first session #xcnorfolk @Tracey_Edwards  @exchangeclub https://t.co/ZuXiEbFP6z"/>
    <m/>
    <m/>
    <x v="29"/>
    <s v="https://pbs.twimg.com/media/D_xAl-VX4AAGKVu.jpg"/>
    <s v="https://pbs.twimg.com/media/D_xAl-VX4AAGKVu.jpg"/>
    <x v="91"/>
    <s v="https://twitter.com/#!/bsolder/status/1151866635193651200"/>
    <m/>
    <m/>
    <s v="1151866635193651200"/>
    <m/>
    <b v="0"/>
    <n v="0"/>
    <s v=""/>
    <b v="0"/>
    <s v="en"/>
    <m/>
    <s v=""/>
    <b v="0"/>
    <n v="0"/>
    <s v=""/>
    <s v="Twitter for iPhone"/>
    <b v="0"/>
    <s v="1151866635193651200"/>
    <s v="Tweet"/>
    <n v="0"/>
    <n v="0"/>
    <m/>
    <m/>
    <m/>
    <m/>
    <m/>
    <m/>
    <m/>
    <m/>
    <n v="2"/>
    <s v="2"/>
    <s v="1"/>
    <n v="2"/>
    <n v="10"/>
    <n v="0"/>
    <n v="0"/>
    <n v="0"/>
    <n v="0"/>
    <n v="18"/>
    <n v="90"/>
    <n v="20"/>
  </r>
  <r>
    <s v="tracey_edwards"/>
    <s v="exchangeclub"/>
    <m/>
    <m/>
    <m/>
    <m/>
    <m/>
    <m/>
    <m/>
    <m/>
    <s v="No"/>
    <n v="258"/>
    <m/>
    <m/>
    <x v="0"/>
    <d v="2019-06-21T14:51:34.000"/>
    <s v="RT @exchangeclub: Today is the #FirstDayOfSummer! We know you'll make it an amazing season of serving your communities, sharing your #Excha…"/>
    <m/>
    <m/>
    <x v="30"/>
    <m/>
    <s v="http://pbs.twimg.com/profile_images/1106532626532319232/BiRESKrF_normal.jpg"/>
    <x v="92"/>
    <s v="https://twitter.com/#!/tracey_edwards/status/1142082639056310274"/>
    <m/>
    <m/>
    <s v="1142082639056310274"/>
    <m/>
    <b v="0"/>
    <n v="0"/>
    <s v=""/>
    <b v="0"/>
    <s v="en"/>
    <m/>
    <s v=""/>
    <b v="0"/>
    <n v="2"/>
    <s v="1142079483538804741"/>
    <s v="Twitter for iPhone"/>
    <b v="0"/>
    <s v="1142079483538804741"/>
    <s v="Tweet"/>
    <n v="0"/>
    <n v="0"/>
    <m/>
    <m/>
    <m/>
    <m/>
    <m/>
    <m/>
    <m/>
    <m/>
    <n v="2"/>
    <s v="1"/>
    <s v="1"/>
    <n v="1"/>
    <n v="4.761904761904762"/>
    <n v="0"/>
    <n v="0"/>
    <n v="0"/>
    <n v="0"/>
    <n v="20"/>
    <n v="95.23809523809524"/>
    <n v="21"/>
  </r>
  <r>
    <s v="tracey_edwards"/>
    <s v="bsolder"/>
    <m/>
    <m/>
    <m/>
    <m/>
    <m/>
    <m/>
    <m/>
    <m/>
    <s v="Yes"/>
    <n v="259"/>
    <m/>
    <m/>
    <x v="0"/>
    <d v="2019-07-14T22:47:18.000"/>
    <s v="Here is your list, @bsolder 🥂 https://t.co/mg5hDYPuHv"/>
    <s v="https://twitter.com/exchangeclub/status/1150401312045096960"/>
    <s v="twitter.com"/>
    <x v="2"/>
    <m/>
    <s v="http://pbs.twimg.com/profile_images/1106532626532319232/BiRESKrF_normal.jpg"/>
    <x v="93"/>
    <s v="https://twitter.com/#!/tracey_edwards/status/1150537280085475328"/>
    <m/>
    <m/>
    <s v="1150537280085475328"/>
    <m/>
    <b v="0"/>
    <n v="1"/>
    <s v=""/>
    <b v="1"/>
    <s v="en"/>
    <m/>
    <s v="1150401312045096960"/>
    <b v="0"/>
    <n v="1"/>
    <s v=""/>
    <s v="Twitter for iPhone"/>
    <b v="0"/>
    <s v="1150537280085475328"/>
    <s v="Tweet"/>
    <n v="0"/>
    <n v="0"/>
    <m/>
    <m/>
    <m/>
    <m/>
    <m/>
    <m/>
    <m/>
    <m/>
    <n v="1"/>
    <s v="1"/>
    <s v="2"/>
    <n v="0"/>
    <n v="0"/>
    <n v="0"/>
    <n v="0"/>
    <n v="0"/>
    <n v="0"/>
    <n v="5"/>
    <n v="100"/>
    <n v="5"/>
  </r>
  <r>
    <s v="tracey_edwards"/>
    <s v="exchangeclub"/>
    <m/>
    <m/>
    <m/>
    <m/>
    <m/>
    <m/>
    <m/>
    <m/>
    <s v="No"/>
    <n v="260"/>
    <m/>
    <m/>
    <x v="0"/>
    <d v="2019-08-05T19:14:30.000"/>
    <s v="RT @exchangeclub: For all the victims, their families, and their other loved ones, we will continue working toward our Vision of a strong Aâ€¦"/>
    <m/>
    <m/>
    <x v="2"/>
    <m/>
    <s v="http://pbs.twimg.com/profile_images/1106532626532319232/BiRESKrF_normal.jpg"/>
    <x v="94"/>
    <s v="https://twitter.com/#!/tracey_edwards/status/1158456260532068357"/>
    <m/>
    <m/>
    <s v="1158456260532068357"/>
    <m/>
    <b v="0"/>
    <n v="0"/>
    <s v=""/>
    <b v="0"/>
    <s v="en"/>
    <m/>
    <s v=""/>
    <b v="0"/>
    <n v="3"/>
    <s v="1158384194571112448"/>
    <s v="Twitter for iPhone"/>
    <b v="0"/>
    <s v="1158384194571112448"/>
    <s v="Tweet"/>
    <n v="0"/>
    <n v="0"/>
    <m/>
    <m/>
    <m/>
    <m/>
    <m/>
    <m/>
    <m/>
    <m/>
    <n v="2"/>
    <s v="1"/>
    <s v="1"/>
    <n v="2"/>
    <n v="8.333333333333334"/>
    <n v="0"/>
    <n v="0"/>
    <n v="0"/>
    <n v="0"/>
    <n v="22"/>
    <n v="91.66666666666667"/>
    <n v="24"/>
  </r>
  <r>
    <s v="exchangeclublh"/>
    <s v="exchangeclub"/>
    <m/>
    <m/>
    <m/>
    <m/>
    <m/>
    <m/>
    <m/>
    <m/>
    <s v="No"/>
    <n v="262"/>
    <m/>
    <m/>
    <x v="0"/>
    <d v="2019-06-01T15:20:14.000"/>
    <s v="RT @exchangeclub: June is #NationalFlagMonth. Situated between Memorial Day and July 4th is a full month celebrating the American flag, andâ€¦"/>
    <m/>
    <m/>
    <x v="31"/>
    <m/>
    <s v="http://pbs.twimg.com/profile_images/859094363015663617/WFhz0keD_normal.jpg"/>
    <x v="95"/>
    <s v="https://twitter.com/#!/exchangeclublh/status/1134842093887787014"/>
    <m/>
    <m/>
    <s v="1134842093887787014"/>
    <m/>
    <b v="0"/>
    <n v="0"/>
    <s v=""/>
    <b v="0"/>
    <s v="en"/>
    <m/>
    <s v=""/>
    <b v="0"/>
    <n v="2"/>
    <s v="1134809576107388928"/>
    <s v="Twitter for iPhone"/>
    <b v="0"/>
    <s v="1134809576107388928"/>
    <s v="Tweet"/>
    <n v="0"/>
    <n v="0"/>
    <m/>
    <m/>
    <m/>
    <m/>
    <m/>
    <m/>
    <m/>
    <m/>
    <n v="12"/>
    <s v="2"/>
    <s v="1"/>
    <n v="0"/>
    <n v="0"/>
    <n v="0"/>
    <n v="0"/>
    <n v="0"/>
    <n v="0"/>
    <n v="21"/>
    <n v="100"/>
    <n v="21"/>
  </r>
  <r>
    <s v="exchangeclublh"/>
    <s v="exchangeclub"/>
    <m/>
    <m/>
    <m/>
    <m/>
    <m/>
    <m/>
    <m/>
    <m/>
    <s v="No"/>
    <n v="263"/>
    <m/>
    <m/>
    <x v="0"/>
    <d v="2019-06-06T13:51:24.000"/>
    <s v="RT @exchangeclub: New Club! XC Excel Club of Sebastian River High School, Sebastian, FL! The Built by Kathy Burns, Margie Duffell, William…"/>
    <m/>
    <m/>
    <x v="2"/>
    <m/>
    <s v="http://pbs.twimg.com/profile_images/859094363015663617/WFhz0keD_normal.jpg"/>
    <x v="96"/>
    <s v="https://twitter.com/#!/exchangeclublh/status/1136631676900204545"/>
    <m/>
    <m/>
    <s v="1136631676900204545"/>
    <m/>
    <b v="0"/>
    <n v="0"/>
    <s v=""/>
    <b v="0"/>
    <s v="en"/>
    <m/>
    <s v=""/>
    <b v="0"/>
    <n v="2"/>
    <s v="1136355306173321216"/>
    <s v="Twitter for iPhone"/>
    <b v="0"/>
    <s v="1136355306173321216"/>
    <s v="Tweet"/>
    <n v="0"/>
    <n v="0"/>
    <m/>
    <m/>
    <m/>
    <m/>
    <m/>
    <m/>
    <m/>
    <m/>
    <n v="12"/>
    <s v="2"/>
    <s v="1"/>
    <n v="1"/>
    <n v="4.545454545454546"/>
    <n v="1"/>
    <n v="4.545454545454546"/>
    <n v="0"/>
    <n v="0"/>
    <n v="20"/>
    <n v="90.9090909090909"/>
    <n v="22"/>
  </r>
  <r>
    <s v="exchangeclublh"/>
    <s v="exchangeclub"/>
    <m/>
    <m/>
    <m/>
    <m/>
    <m/>
    <m/>
    <m/>
    <m/>
    <s v="No"/>
    <n v="264"/>
    <m/>
    <m/>
    <x v="0"/>
    <d v="2019-06-06T17:47:52.000"/>
    <s v="RT @exchangeclub: We should never forget what happened 75 years ago on this date. #dday75 #Americanism #6644remembered That day in photos:…"/>
    <m/>
    <m/>
    <x v="32"/>
    <m/>
    <s v="http://pbs.twimg.com/profile_images/859094363015663617/WFhz0keD_normal.jpg"/>
    <x v="97"/>
    <s v="https://twitter.com/#!/exchangeclublh/status/1136691189435052032"/>
    <m/>
    <m/>
    <s v="1136691189435052032"/>
    <m/>
    <b v="0"/>
    <n v="0"/>
    <s v=""/>
    <b v="0"/>
    <s v="en"/>
    <m/>
    <s v=""/>
    <b v="0"/>
    <n v="1"/>
    <s v="1136690544548208640"/>
    <s v="Twitter Web App"/>
    <b v="0"/>
    <s v="1136690544548208640"/>
    <s v="Tweet"/>
    <n v="0"/>
    <n v="0"/>
    <m/>
    <m/>
    <m/>
    <m/>
    <m/>
    <m/>
    <m/>
    <m/>
    <n v="12"/>
    <s v="2"/>
    <s v="1"/>
    <n v="0"/>
    <n v="0"/>
    <n v="0"/>
    <n v="0"/>
    <n v="0"/>
    <n v="0"/>
    <n v="21"/>
    <n v="100"/>
    <n v="21"/>
  </r>
  <r>
    <s v="exchangeclublh"/>
    <s v="exchangeclub"/>
    <m/>
    <m/>
    <m/>
    <m/>
    <m/>
    <m/>
    <m/>
    <m/>
    <s v="No"/>
    <n v="265"/>
    <m/>
    <m/>
    <x v="0"/>
    <d v="2019-06-16T13:41:44.000"/>
    <s v="RT @exchangeclub: &quot;A father is neither an anchor to hold us back nor a sail to take us there, but a guiding light whose love shows us the w…"/>
    <m/>
    <m/>
    <x v="2"/>
    <m/>
    <s v="http://pbs.twimg.com/profile_images/859094363015663617/WFhz0keD_normal.jpg"/>
    <x v="98"/>
    <s v="https://twitter.com/#!/exchangeclublh/status/1140253123333808128"/>
    <m/>
    <m/>
    <s v="1140253123333808128"/>
    <m/>
    <b v="0"/>
    <n v="0"/>
    <s v=""/>
    <b v="0"/>
    <s v="en"/>
    <m/>
    <s v=""/>
    <b v="0"/>
    <n v="1"/>
    <s v="1140057529663311872"/>
    <s v="Twitter for iPad"/>
    <b v="0"/>
    <s v="1140057529663311872"/>
    <s v="Tweet"/>
    <n v="0"/>
    <n v="0"/>
    <m/>
    <m/>
    <m/>
    <m/>
    <m/>
    <m/>
    <m/>
    <m/>
    <n v="12"/>
    <s v="2"/>
    <s v="1"/>
    <n v="1"/>
    <n v="3.4482758620689653"/>
    <n v="0"/>
    <n v="0"/>
    <n v="0"/>
    <n v="0"/>
    <n v="28"/>
    <n v="96.55172413793103"/>
    <n v="29"/>
  </r>
  <r>
    <s v="exchangeclublh"/>
    <s v="exchangeclub"/>
    <m/>
    <m/>
    <m/>
    <m/>
    <m/>
    <m/>
    <m/>
    <m/>
    <s v="No"/>
    <n v="266"/>
    <m/>
    <m/>
    <x v="0"/>
    <d v="2019-06-20T16:56:56.000"/>
    <s v="RT @exchangeclub: It's #NationalAmericanEagleDay, a day is set aside to honor our national symbol, raise awareness for protecting the Bald…"/>
    <m/>
    <m/>
    <x v="5"/>
    <m/>
    <s v="http://pbs.twimg.com/profile_images/859094363015663617/WFhz0keD_normal.jpg"/>
    <x v="99"/>
    <s v="https://twitter.com/#!/exchangeclublh/status/1141751800770564096"/>
    <m/>
    <m/>
    <s v="1141751800770564096"/>
    <m/>
    <b v="0"/>
    <n v="0"/>
    <s v=""/>
    <b v="0"/>
    <s v="en"/>
    <m/>
    <s v=""/>
    <b v="0"/>
    <n v="2"/>
    <s v="1141694952419803136"/>
    <s v="Twitter Web App"/>
    <b v="0"/>
    <s v="1141694952419803136"/>
    <s v="Tweet"/>
    <n v="0"/>
    <n v="0"/>
    <m/>
    <m/>
    <m/>
    <m/>
    <m/>
    <m/>
    <m/>
    <m/>
    <n v="12"/>
    <s v="2"/>
    <s v="1"/>
    <n v="1"/>
    <n v="5"/>
    <n v="0"/>
    <n v="0"/>
    <n v="0"/>
    <n v="0"/>
    <n v="19"/>
    <n v="95"/>
    <n v="20"/>
  </r>
  <r>
    <s v="exchangeclublh"/>
    <s v="exchangeclub"/>
    <m/>
    <m/>
    <m/>
    <m/>
    <m/>
    <m/>
    <m/>
    <m/>
    <s v="No"/>
    <n v="267"/>
    <m/>
    <m/>
    <x v="0"/>
    <d v="2019-06-21T14:54:47.000"/>
    <s v="RT @exchangeclub: Today is the #FirstDayOfSummer! We know you'll make it an amazing season of serving your communities, sharing your #Excha…"/>
    <m/>
    <m/>
    <x v="30"/>
    <m/>
    <s v="http://pbs.twimg.com/profile_images/859094363015663617/WFhz0keD_normal.jpg"/>
    <x v="100"/>
    <s v="https://twitter.com/#!/exchangeclublh/status/1142083445788725251"/>
    <m/>
    <m/>
    <s v="1142083445788725251"/>
    <m/>
    <b v="0"/>
    <n v="0"/>
    <s v=""/>
    <b v="0"/>
    <s v="en"/>
    <m/>
    <s v=""/>
    <b v="0"/>
    <n v="2"/>
    <s v="1142079483538804741"/>
    <s v="Twitter Web App"/>
    <b v="0"/>
    <s v="1142079483538804741"/>
    <s v="Tweet"/>
    <n v="0"/>
    <n v="0"/>
    <m/>
    <m/>
    <m/>
    <m/>
    <m/>
    <m/>
    <m/>
    <m/>
    <n v="12"/>
    <s v="2"/>
    <s v="1"/>
    <n v="1"/>
    <n v="4.761904761904762"/>
    <n v="0"/>
    <n v="0"/>
    <n v="0"/>
    <n v="0"/>
    <n v="20"/>
    <n v="95.23809523809524"/>
    <n v="21"/>
  </r>
  <r>
    <s v="exchangeclublh"/>
    <s v="exchangeclub"/>
    <m/>
    <m/>
    <m/>
    <m/>
    <m/>
    <m/>
    <m/>
    <m/>
    <s v="No"/>
    <n v="268"/>
    <m/>
    <m/>
    <x v="0"/>
    <d v="2019-06-27T20:48:10.000"/>
    <s v="RT @exchangeclub: We are excited to announce the Exchange Club of Bozeman, MT! The new club was built by Cindi Farrar, Tony Parish, and Lei…"/>
    <m/>
    <m/>
    <x v="2"/>
    <m/>
    <s v="http://pbs.twimg.com/profile_images/859094363015663617/WFhz0keD_normal.jpg"/>
    <x v="101"/>
    <s v="https://twitter.com/#!/exchangeclublh/status/1144346705070108673"/>
    <m/>
    <m/>
    <s v="1144346705070108673"/>
    <m/>
    <b v="0"/>
    <n v="0"/>
    <s v=""/>
    <b v="0"/>
    <s v="en"/>
    <m/>
    <s v=""/>
    <b v="0"/>
    <n v="1"/>
    <s v="1144345324271603713"/>
    <s v="Twitter for iPhone"/>
    <b v="0"/>
    <s v="1144345324271603713"/>
    <s v="Tweet"/>
    <n v="0"/>
    <n v="0"/>
    <m/>
    <m/>
    <m/>
    <m/>
    <m/>
    <m/>
    <m/>
    <m/>
    <n v="12"/>
    <s v="2"/>
    <s v="1"/>
    <n v="1"/>
    <n v="4"/>
    <n v="0"/>
    <n v="0"/>
    <n v="0"/>
    <n v="0"/>
    <n v="24"/>
    <n v="96"/>
    <n v="25"/>
  </r>
  <r>
    <s v="exchangeclublh"/>
    <s v="exchangeclub"/>
    <m/>
    <m/>
    <m/>
    <m/>
    <m/>
    <m/>
    <m/>
    <m/>
    <s v="No"/>
    <n v="269"/>
    <m/>
    <m/>
    <x v="0"/>
    <d v="2019-06-28T18:33:04.000"/>
    <s v="RT @exchangeclub: The June #MemberFYI is now available, please read and share._x000a_https://t.co/gYueOC75wS https://t.co/9kpiFEKfHs"/>
    <s v="https://myemail.constantcontact.com/subject.html?soid=1102534231567&amp;aid=HtJFg089bYg"/>
    <s v="constantcontact.com"/>
    <x v="33"/>
    <s v="https://pbs.twimg.com/media/D-KxZ1YXkAEIE2l.jpg"/>
    <s v="https://pbs.twimg.com/media/D-KxZ1YXkAEIE2l.jpg"/>
    <x v="102"/>
    <s v="https://twitter.com/#!/exchangeclublh/status/1144675093966180353"/>
    <m/>
    <m/>
    <s v="1144675093966180353"/>
    <m/>
    <b v="0"/>
    <n v="0"/>
    <s v=""/>
    <b v="0"/>
    <s v="en"/>
    <m/>
    <s v=""/>
    <b v="0"/>
    <n v="1"/>
    <s v="1144672329362026496"/>
    <s v="Twitter for iPhone"/>
    <b v="0"/>
    <s v="1144672329362026496"/>
    <s v="Tweet"/>
    <n v="0"/>
    <n v="0"/>
    <m/>
    <m/>
    <m/>
    <m/>
    <m/>
    <m/>
    <m/>
    <m/>
    <n v="12"/>
    <s v="2"/>
    <s v="1"/>
    <n v="1"/>
    <n v="8.333333333333334"/>
    <n v="0"/>
    <n v="0"/>
    <n v="0"/>
    <n v="0"/>
    <n v="11"/>
    <n v="91.66666666666667"/>
    <n v="12"/>
  </r>
  <r>
    <s v="exchangeclublh"/>
    <s v="exchangeclub"/>
    <m/>
    <m/>
    <m/>
    <m/>
    <m/>
    <m/>
    <m/>
    <m/>
    <s v="No"/>
    <n v="270"/>
    <m/>
    <m/>
    <x v="0"/>
    <d v="2019-07-04T19:21:22.000"/>
    <s v="RT @exchangeclub: Happy #FourthofJuly! Whatever you do to recognize this American holiday, enjoy yourself! And, here some great information…"/>
    <m/>
    <m/>
    <x v="34"/>
    <m/>
    <s v="http://pbs.twimg.com/profile_images/859094363015663617/WFhz0keD_normal.jpg"/>
    <x v="103"/>
    <s v="https://twitter.com/#!/exchangeclublh/status/1146861577280401409"/>
    <m/>
    <m/>
    <s v="1146861577280401409"/>
    <m/>
    <b v="0"/>
    <n v="0"/>
    <s v=""/>
    <b v="0"/>
    <s v="en"/>
    <m/>
    <s v=""/>
    <b v="0"/>
    <n v="1"/>
    <s v="1146758818556252160"/>
    <s v="Twitter for iPhone"/>
    <b v="0"/>
    <s v="1146758818556252160"/>
    <s v="Tweet"/>
    <n v="0"/>
    <n v="0"/>
    <m/>
    <m/>
    <m/>
    <m/>
    <m/>
    <m/>
    <m/>
    <m/>
    <n v="12"/>
    <s v="2"/>
    <s v="1"/>
    <n v="3"/>
    <n v="15.789473684210526"/>
    <n v="0"/>
    <n v="0"/>
    <n v="0"/>
    <n v="0"/>
    <n v="16"/>
    <n v="84.21052631578948"/>
    <n v="19"/>
  </r>
  <r>
    <s v="exchangeclublh"/>
    <s v="exchangeclub"/>
    <m/>
    <m/>
    <m/>
    <m/>
    <m/>
    <m/>
    <m/>
    <m/>
    <s v="No"/>
    <n v="271"/>
    <m/>
    <m/>
    <x v="0"/>
    <d v="2019-07-19T18:24:28.000"/>
    <s v="RT @exchangeclub: Congratulations to Exchange's 2020-2021 National President Kathy Mize, elected today by National Convention delegates. #E…"/>
    <m/>
    <m/>
    <x v="2"/>
    <m/>
    <s v="http://pbs.twimg.com/profile_images/859094363015663617/WFhz0keD_normal.jpg"/>
    <x v="104"/>
    <s v="https://twitter.com/#!/exchangeclublh/status/1152283076317372417"/>
    <m/>
    <m/>
    <s v="1152283076317372417"/>
    <m/>
    <b v="0"/>
    <n v="0"/>
    <s v=""/>
    <b v="0"/>
    <s v="en"/>
    <m/>
    <s v=""/>
    <b v="0"/>
    <n v="1"/>
    <s v="1152275384471343105"/>
    <s v="Twitter Web App"/>
    <b v="0"/>
    <s v="1152275384471343105"/>
    <s v="Tweet"/>
    <n v="0"/>
    <n v="0"/>
    <m/>
    <m/>
    <m/>
    <m/>
    <m/>
    <m/>
    <m/>
    <m/>
    <n v="12"/>
    <s v="2"/>
    <s v="1"/>
    <n v="1"/>
    <n v="5.555555555555555"/>
    <n v="0"/>
    <n v="0"/>
    <n v="0"/>
    <n v="0"/>
    <n v="17"/>
    <n v="94.44444444444444"/>
    <n v="18"/>
  </r>
  <r>
    <s v="exchangeclublh"/>
    <s v="exchangeclub"/>
    <m/>
    <m/>
    <m/>
    <m/>
    <m/>
    <m/>
    <m/>
    <m/>
    <s v="No"/>
    <n v="272"/>
    <m/>
    <m/>
    <x v="0"/>
    <d v="2019-07-22T15:20:07.000"/>
    <s v="RT @exchangeclub: Please join us in welcoming Russ Finney as Exchange’s new National President! We are looking forward to an exciting year…"/>
    <m/>
    <m/>
    <x v="2"/>
    <m/>
    <s v="http://pbs.twimg.com/profile_images/859094363015663617/WFhz0keD_normal.jpg"/>
    <x v="105"/>
    <s v="https://twitter.com/#!/exchangeclublh/status/1153323847724273668"/>
    <m/>
    <m/>
    <s v="1153323847724273668"/>
    <m/>
    <b v="0"/>
    <n v="0"/>
    <s v=""/>
    <b v="0"/>
    <s v="en"/>
    <m/>
    <s v=""/>
    <b v="0"/>
    <n v="5"/>
    <s v="1152761112758280195"/>
    <s v="Twitter Web App"/>
    <b v="0"/>
    <s v="1152761112758280195"/>
    <s v="Tweet"/>
    <n v="0"/>
    <n v="0"/>
    <m/>
    <m/>
    <m/>
    <m/>
    <m/>
    <m/>
    <m/>
    <m/>
    <n v="12"/>
    <s v="2"/>
    <s v="1"/>
    <n v="1"/>
    <n v="4.3478260869565215"/>
    <n v="0"/>
    <n v="0"/>
    <n v="0"/>
    <n v="0"/>
    <n v="22"/>
    <n v="95.65217391304348"/>
    <n v="23"/>
  </r>
  <r>
    <s v="exchangeclublh"/>
    <s v="exchangeclub"/>
    <m/>
    <m/>
    <m/>
    <m/>
    <m/>
    <m/>
    <m/>
    <m/>
    <s v="No"/>
    <n v="273"/>
    <m/>
    <m/>
    <x v="0"/>
    <d v="2019-08-05T19:47:19.000"/>
    <s v="RT @exchangeclub: The July edition of the Member FYI email is now available:_x000a_https://t.co/dDQyIvcRjL Please read and share! #ExchangeStrongâ€¦"/>
    <s v="https://myemail.constantcontact.com/subject.html?soid=1102534231567&amp;aid=CFAAycNLB38"/>
    <s v="constantcontact.com"/>
    <x v="13"/>
    <m/>
    <s v="http://pbs.twimg.com/profile_images/859094363015663617/WFhz0keD_normal.jpg"/>
    <x v="106"/>
    <s v="https://twitter.com/#!/exchangeclublh/status/1158464522170130433"/>
    <m/>
    <m/>
    <s v="1158464522170130433"/>
    <m/>
    <b v="0"/>
    <n v="0"/>
    <s v=""/>
    <b v="0"/>
    <s v="en"/>
    <m/>
    <s v=""/>
    <b v="0"/>
    <n v="1"/>
    <s v="1157015289583800320"/>
    <s v="Twitter Web App"/>
    <b v="0"/>
    <s v="1157015289583800320"/>
    <s v="Tweet"/>
    <n v="0"/>
    <n v="0"/>
    <m/>
    <m/>
    <m/>
    <m/>
    <m/>
    <m/>
    <m/>
    <m/>
    <n v="12"/>
    <s v="2"/>
    <s v="1"/>
    <n v="1"/>
    <n v="5.555555555555555"/>
    <n v="0"/>
    <n v="0"/>
    <n v="0"/>
    <n v="0"/>
    <n v="17"/>
    <n v="94.44444444444444"/>
    <n v="18"/>
  </r>
  <r>
    <s v="nancywakeley"/>
    <s v="exchangeclub"/>
    <m/>
    <m/>
    <m/>
    <m/>
    <m/>
    <m/>
    <m/>
    <m/>
    <s v="No"/>
    <n v="274"/>
    <m/>
    <m/>
    <x v="0"/>
    <d v="2019-08-06T01:44:10.000"/>
    <s v="RT @exchangeclub: For all the victims, their families, and their other loved ones, we will continue working toward our Vision of a strong Aâ€¦"/>
    <m/>
    <m/>
    <x v="2"/>
    <m/>
    <s v="http://pbs.twimg.com/profile_images/889305169787277314/bOTcq8rx_normal.jpg"/>
    <x v="107"/>
    <s v="https://twitter.com/#!/nancywakeley/status/1158554322420064258"/>
    <m/>
    <m/>
    <s v="1158554322420064258"/>
    <m/>
    <b v="0"/>
    <n v="0"/>
    <s v=""/>
    <b v="0"/>
    <s v="en"/>
    <m/>
    <s v=""/>
    <b v="0"/>
    <n v="3"/>
    <s v="1158384194571112448"/>
    <s v="Twitter for iPhone"/>
    <b v="0"/>
    <s v="1158384194571112448"/>
    <s v="Tweet"/>
    <n v="0"/>
    <n v="0"/>
    <m/>
    <m/>
    <m/>
    <m/>
    <m/>
    <m/>
    <m/>
    <m/>
    <n v="1"/>
    <s v="1"/>
    <s v="1"/>
    <n v="2"/>
    <n v="8.333333333333334"/>
    <n v="0"/>
    <n v="0"/>
    <n v="0"/>
    <n v="0"/>
    <n v="22"/>
    <n v="91.66666666666667"/>
    <n v="24"/>
  </r>
  <r>
    <s v="docassar"/>
    <s v="norwalkctpd"/>
    <m/>
    <m/>
    <m/>
    <m/>
    <m/>
    <m/>
    <m/>
    <m/>
    <s v="No"/>
    <n v="275"/>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35"/>
    <m/>
    <s v="http://pbs.twimg.com/profile_images/993645134372798469/pAZy1Q6j_normal.jpg"/>
    <x v="108"/>
    <s v="https://twitter.com/#!/docassar/status/1135509491728945156"/>
    <m/>
    <m/>
    <s v="1135509491728945156"/>
    <m/>
    <b v="0"/>
    <n v="7"/>
    <s v=""/>
    <b v="0"/>
    <s v="en"/>
    <m/>
    <s v=""/>
    <b v="0"/>
    <n v="1"/>
    <s v=""/>
    <s v="Twitter Web Client"/>
    <b v="0"/>
    <s v="1135509491728945156"/>
    <s v="Tweet"/>
    <n v="0"/>
    <n v="0"/>
    <m/>
    <m/>
    <m/>
    <m/>
    <m/>
    <m/>
    <m/>
    <m/>
    <n v="14"/>
    <s v="2"/>
    <s v="2"/>
    <m/>
    <m/>
    <m/>
    <m/>
    <m/>
    <m/>
    <m/>
    <m/>
    <m/>
  </r>
  <r>
    <s v="docassar"/>
    <s v="norwalkctpd"/>
    <m/>
    <m/>
    <m/>
    <m/>
    <m/>
    <m/>
    <m/>
    <m/>
    <s v="No"/>
    <n v="276"/>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35"/>
    <m/>
    <s v="http://pbs.twimg.com/profile_images/993645134372798469/pAZy1Q6j_normal.jpg"/>
    <x v="109"/>
    <s v="https://twitter.com/#!/docassar/status/1135509539435012096"/>
    <m/>
    <m/>
    <s v="1135509539435012096"/>
    <m/>
    <b v="0"/>
    <n v="5"/>
    <s v=""/>
    <b v="0"/>
    <s v="en"/>
    <m/>
    <s v=""/>
    <b v="0"/>
    <n v="0"/>
    <s v=""/>
    <s v="Twitter Web Client"/>
    <b v="0"/>
    <s v="1135509539435012096"/>
    <s v="Tweet"/>
    <n v="0"/>
    <n v="0"/>
    <m/>
    <m/>
    <m/>
    <m/>
    <m/>
    <m/>
    <m/>
    <m/>
    <n v="14"/>
    <s v="2"/>
    <s v="2"/>
    <m/>
    <m/>
    <m/>
    <m/>
    <m/>
    <m/>
    <m/>
    <m/>
    <m/>
  </r>
  <r>
    <s v="docassar"/>
    <s v="norwalkctpd"/>
    <m/>
    <m/>
    <m/>
    <m/>
    <m/>
    <m/>
    <m/>
    <m/>
    <s v="No"/>
    <n v="277"/>
    <m/>
    <m/>
    <x v="0"/>
    <d v="2019-06-09T12:16:01.000"/>
    <s v="exchangeclub via NodeXL https://t.co/b5r7xRTXko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950"/>
    <s v="nodexlgraphgallery.org"/>
    <x v="35"/>
    <m/>
    <s v="http://pbs.twimg.com/profile_images/993645134372798469/pAZy1Q6j_normal.jpg"/>
    <x v="110"/>
    <s v="https://twitter.com/#!/docassar/status/1137694838399406081"/>
    <m/>
    <m/>
    <s v="1137694838399406081"/>
    <m/>
    <b v="0"/>
    <n v="1"/>
    <s v=""/>
    <b v="0"/>
    <s v="en"/>
    <m/>
    <s v=""/>
    <b v="0"/>
    <n v="0"/>
    <s v=""/>
    <s v="Twitter Web Client"/>
    <b v="0"/>
    <s v="1137694838399406081"/>
    <s v="Tweet"/>
    <n v="0"/>
    <n v="0"/>
    <m/>
    <m/>
    <m/>
    <m/>
    <m/>
    <m/>
    <m/>
    <m/>
    <n v="14"/>
    <s v="2"/>
    <s v="2"/>
    <m/>
    <m/>
    <m/>
    <m/>
    <m/>
    <m/>
    <m/>
    <m/>
    <m/>
  </r>
  <r>
    <s v="docassar"/>
    <s v="norwalkctpd"/>
    <m/>
    <m/>
    <m/>
    <m/>
    <m/>
    <m/>
    <m/>
    <m/>
    <s v="No"/>
    <n v="278"/>
    <m/>
    <m/>
    <x v="0"/>
    <d v="2019-06-11T02:32:01.000"/>
    <s v="exchangeclub via NodeXL https://t.co/0DPDzYmq9F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578"/>
    <s v="nodexlgraphgallery.org"/>
    <x v="36"/>
    <m/>
    <s v="http://pbs.twimg.com/profile_images/993645134372798469/pAZy1Q6j_normal.jpg"/>
    <x v="111"/>
    <s v="https://twitter.com/#!/docassar/status/1138272647022821376"/>
    <m/>
    <m/>
    <s v="1138272647022821376"/>
    <m/>
    <b v="0"/>
    <n v="0"/>
    <s v=""/>
    <b v="0"/>
    <s v="en"/>
    <m/>
    <s v=""/>
    <b v="0"/>
    <n v="1"/>
    <s v=""/>
    <s v="Twitter Web Client"/>
    <b v="0"/>
    <s v="1138272647022821376"/>
    <s v="Tweet"/>
    <n v="0"/>
    <n v="0"/>
    <m/>
    <m/>
    <m/>
    <m/>
    <m/>
    <m/>
    <m/>
    <m/>
    <n v="14"/>
    <s v="2"/>
    <s v="2"/>
    <m/>
    <m/>
    <m/>
    <m/>
    <m/>
    <m/>
    <m/>
    <m/>
    <m/>
  </r>
  <r>
    <s v="docassar"/>
    <s v="norwalkctpd"/>
    <m/>
    <m/>
    <m/>
    <m/>
    <m/>
    <m/>
    <m/>
    <m/>
    <s v="No"/>
    <n v="279"/>
    <m/>
    <m/>
    <x v="0"/>
    <d v="2019-06-12T00:19:25.000"/>
    <s v="exchangeclub via NodeXL https://t.co/a33R6g5b1g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12"/>
    <s v="nodexlgraphgallery.org"/>
    <x v="36"/>
    <m/>
    <s v="http://pbs.twimg.com/profile_images/993645134372798469/pAZy1Q6j_normal.jpg"/>
    <x v="112"/>
    <s v="https://twitter.com/#!/docassar/status/1138601664791945218"/>
    <m/>
    <m/>
    <s v="1138601664791945218"/>
    <m/>
    <b v="0"/>
    <n v="1"/>
    <s v=""/>
    <b v="0"/>
    <s v="en"/>
    <m/>
    <s v=""/>
    <b v="0"/>
    <n v="0"/>
    <s v=""/>
    <s v="Twitter Web Client"/>
    <b v="0"/>
    <s v="1138601664791945218"/>
    <s v="Tweet"/>
    <n v="0"/>
    <n v="0"/>
    <m/>
    <m/>
    <m/>
    <m/>
    <m/>
    <m/>
    <m/>
    <m/>
    <n v="14"/>
    <s v="2"/>
    <s v="2"/>
    <m/>
    <m/>
    <m/>
    <m/>
    <m/>
    <m/>
    <m/>
    <m/>
    <m/>
  </r>
  <r>
    <s v="docassar"/>
    <s v="norwalkctpd"/>
    <m/>
    <m/>
    <m/>
    <m/>
    <m/>
    <m/>
    <m/>
    <m/>
    <s v="No"/>
    <n v="280"/>
    <m/>
    <m/>
    <x v="0"/>
    <d v="2019-06-12T13:55:27.000"/>
    <s v="exchangeclub via NodeXL https://t.co/0nwixn8yiH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69"/>
    <s v="nodexlgraphgallery.org"/>
    <x v="36"/>
    <m/>
    <s v="http://pbs.twimg.com/profile_images/993645134372798469/pAZy1Q6j_normal.jpg"/>
    <x v="113"/>
    <s v="https://twitter.com/#!/docassar/status/1138807025834573825"/>
    <m/>
    <m/>
    <s v="1138807025834573825"/>
    <m/>
    <b v="0"/>
    <n v="5"/>
    <s v=""/>
    <b v="0"/>
    <s v="en"/>
    <m/>
    <s v=""/>
    <b v="0"/>
    <n v="1"/>
    <s v=""/>
    <s v="Twitter Web Client"/>
    <b v="0"/>
    <s v="1138807025834573825"/>
    <s v="Tweet"/>
    <n v="0"/>
    <n v="0"/>
    <m/>
    <m/>
    <m/>
    <m/>
    <m/>
    <m/>
    <m/>
    <m/>
    <n v="14"/>
    <s v="2"/>
    <s v="2"/>
    <m/>
    <m/>
    <m/>
    <m/>
    <m/>
    <m/>
    <m/>
    <m/>
    <m/>
  </r>
  <r>
    <s v="docassar"/>
    <s v="norwalkctpd"/>
    <m/>
    <m/>
    <m/>
    <m/>
    <m/>
    <m/>
    <m/>
    <m/>
    <s v="No"/>
    <n v="281"/>
    <m/>
    <m/>
    <x v="0"/>
    <d v="2019-06-14T14:22:34.000"/>
    <s v="exchangeclub via NodeXL https://t.co/VT0QOOO1ku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912"/>
    <s v="nodexlgraphgallery.org"/>
    <x v="36"/>
    <m/>
    <s v="http://pbs.twimg.com/profile_images/993645134372798469/pAZy1Q6j_normal.jpg"/>
    <x v="114"/>
    <s v="https://twitter.com/#!/docassar/status/1139538624226254848"/>
    <m/>
    <m/>
    <s v="1139538624226254848"/>
    <m/>
    <b v="0"/>
    <n v="7"/>
    <s v=""/>
    <b v="0"/>
    <s v="en"/>
    <m/>
    <s v=""/>
    <b v="0"/>
    <n v="1"/>
    <s v=""/>
    <s v="Twitter Web Client"/>
    <b v="0"/>
    <s v="1139538624226254848"/>
    <s v="Tweet"/>
    <n v="0"/>
    <n v="0"/>
    <m/>
    <m/>
    <m/>
    <m/>
    <m/>
    <m/>
    <m/>
    <m/>
    <n v="14"/>
    <s v="2"/>
    <s v="2"/>
    <m/>
    <m/>
    <m/>
    <m/>
    <m/>
    <m/>
    <m/>
    <m/>
    <m/>
  </r>
  <r>
    <s v="docassar"/>
    <s v="norwalkctpd"/>
    <m/>
    <m/>
    <m/>
    <m/>
    <m/>
    <m/>
    <m/>
    <m/>
    <s v="No"/>
    <n v="282"/>
    <m/>
    <m/>
    <x v="0"/>
    <d v="2019-06-18T02:00:20.000"/>
    <s v="exchangeclub via NodeXL https://t.co/ZhpillSry6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146"/>
    <s v="nodexlgraphgallery.org"/>
    <x v="36"/>
    <m/>
    <s v="http://pbs.twimg.com/profile_images/993645134372798469/pAZy1Q6j_normal.jpg"/>
    <x v="115"/>
    <s v="https://twitter.com/#!/docassar/status/1140801386155847685"/>
    <m/>
    <m/>
    <s v="1140801386155847685"/>
    <m/>
    <b v="0"/>
    <n v="2"/>
    <s v=""/>
    <b v="0"/>
    <s v="en"/>
    <m/>
    <s v=""/>
    <b v="0"/>
    <n v="1"/>
    <s v=""/>
    <s v="Twitter Web Client"/>
    <b v="0"/>
    <s v="1140801386155847685"/>
    <s v="Tweet"/>
    <n v="0"/>
    <n v="0"/>
    <m/>
    <m/>
    <m/>
    <m/>
    <m/>
    <m/>
    <m/>
    <m/>
    <n v="14"/>
    <s v="2"/>
    <s v="2"/>
    <m/>
    <m/>
    <m/>
    <m/>
    <m/>
    <m/>
    <m/>
    <m/>
    <m/>
  </r>
  <r>
    <s v="docassar"/>
    <s v="norwalkctpd"/>
    <m/>
    <m/>
    <m/>
    <m/>
    <m/>
    <m/>
    <m/>
    <m/>
    <s v="No"/>
    <n v="283"/>
    <m/>
    <m/>
    <x v="0"/>
    <d v="2019-06-18T02:00:38.000"/>
    <s v="exchangeclub via NodeXL https://t.co/U6a7402kxi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233"/>
    <s v="nodexlgraphgallery.org"/>
    <x v="36"/>
    <m/>
    <s v="http://pbs.twimg.com/profile_images/993645134372798469/pAZy1Q6j_normal.jpg"/>
    <x v="116"/>
    <s v="https://twitter.com/#!/docassar/status/1140801463238762499"/>
    <m/>
    <m/>
    <s v="1140801463238762499"/>
    <m/>
    <b v="0"/>
    <n v="3"/>
    <s v=""/>
    <b v="0"/>
    <s v="en"/>
    <m/>
    <s v=""/>
    <b v="0"/>
    <n v="1"/>
    <s v=""/>
    <s v="Twitter Web Client"/>
    <b v="0"/>
    <s v="1140801463238762499"/>
    <s v="Tweet"/>
    <n v="0"/>
    <n v="0"/>
    <m/>
    <m/>
    <m/>
    <m/>
    <m/>
    <m/>
    <m/>
    <m/>
    <n v="14"/>
    <s v="2"/>
    <s v="2"/>
    <m/>
    <m/>
    <m/>
    <m/>
    <m/>
    <m/>
    <m/>
    <m/>
    <m/>
  </r>
  <r>
    <s v="docassar"/>
    <s v="norwalkctpd"/>
    <m/>
    <m/>
    <m/>
    <m/>
    <m/>
    <m/>
    <m/>
    <m/>
    <s v="No"/>
    <n v="284"/>
    <m/>
    <m/>
    <x v="0"/>
    <d v="2019-06-18T22:31:53.000"/>
    <s v="exchangeclub via NodeXL https://t.co/Elhip0HFgy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341"/>
    <s v="nodexlgraphgallery.org"/>
    <x v="36"/>
    <m/>
    <s v="http://pbs.twimg.com/profile_images/993645134372798469/pAZy1Q6j_normal.jpg"/>
    <x v="117"/>
    <s v="https://twitter.com/#!/docassar/status/1141111318247874560"/>
    <m/>
    <m/>
    <s v="1141111318247874560"/>
    <m/>
    <b v="0"/>
    <n v="0"/>
    <s v=""/>
    <b v="0"/>
    <s v="en"/>
    <m/>
    <s v=""/>
    <b v="0"/>
    <n v="0"/>
    <s v=""/>
    <s v="Twitter Web Client"/>
    <b v="0"/>
    <s v="1141111318247874560"/>
    <s v="Tweet"/>
    <n v="0"/>
    <n v="0"/>
    <m/>
    <m/>
    <m/>
    <m/>
    <m/>
    <m/>
    <m/>
    <m/>
    <n v="14"/>
    <s v="2"/>
    <s v="2"/>
    <m/>
    <m/>
    <m/>
    <m/>
    <m/>
    <m/>
    <m/>
    <m/>
    <m/>
  </r>
  <r>
    <s v="docassar"/>
    <s v="norwalkctpd"/>
    <m/>
    <m/>
    <m/>
    <m/>
    <m/>
    <m/>
    <m/>
    <m/>
    <s v="No"/>
    <n v="285"/>
    <m/>
    <m/>
    <x v="0"/>
    <d v="2019-06-25T03:03:36.000"/>
    <s v="exchangeclub via NodeXL https://t.co/Ilg8xGlohB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0870"/>
    <s v="nodexlgraphgallery.org"/>
    <x v="36"/>
    <m/>
    <s v="http://pbs.twimg.com/profile_images/993645134372798469/pAZy1Q6j_normal.jpg"/>
    <x v="118"/>
    <s v="https://twitter.com/#!/docassar/status/1143354025062084609"/>
    <m/>
    <m/>
    <s v="1143354025062084609"/>
    <m/>
    <b v="0"/>
    <n v="6"/>
    <s v=""/>
    <b v="0"/>
    <s v="en"/>
    <m/>
    <s v=""/>
    <b v="0"/>
    <n v="0"/>
    <s v=""/>
    <s v="Twitter Web Client"/>
    <b v="0"/>
    <s v="1143354025062084609"/>
    <s v="Tweet"/>
    <n v="0"/>
    <n v="0"/>
    <m/>
    <m/>
    <m/>
    <m/>
    <m/>
    <m/>
    <m/>
    <m/>
    <n v="14"/>
    <s v="2"/>
    <s v="2"/>
    <n v="1"/>
    <n v="5"/>
    <n v="0"/>
    <n v="0"/>
    <n v="0"/>
    <n v="0"/>
    <n v="19"/>
    <n v="95"/>
    <n v="20"/>
  </r>
  <r>
    <s v="docassar"/>
    <s v="norwalkctpd"/>
    <m/>
    <m/>
    <m/>
    <m/>
    <m/>
    <m/>
    <m/>
    <m/>
    <s v="No"/>
    <n v="286"/>
    <m/>
    <m/>
    <x v="0"/>
    <d v="2019-06-25T22:45:46.000"/>
    <s v="exchangeclub via NodeXL https://t.co/2JvyKVOPeY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011"/>
    <s v="nodexlgraphgallery.org"/>
    <x v="36"/>
    <m/>
    <s v="http://pbs.twimg.com/profile_images/993645134372798469/pAZy1Q6j_normal.jpg"/>
    <x v="119"/>
    <s v="https://twitter.com/#!/docassar/status/1143651525681733642"/>
    <m/>
    <m/>
    <s v="1143651525681733642"/>
    <m/>
    <b v="0"/>
    <n v="1"/>
    <s v=""/>
    <b v="0"/>
    <s v="en"/>
    <m/>
    <s v=""/>
    <b v="0"/>
    <n v="0"/>
    <s v=""/>
    <s v="Twitter Web Client"/>
    <b v="0"/>
    <s v="1143651525681733642"/>
    <s v="Tweet"/>
    <n v="0"/>
    <n v="0"/>
    <m/>
    <m/>
    <m/>
    <m/>
    <m/>
    <m/>
    <m/>
    <m/>
    <n v="14"/>
    <s v="2"/>
    <s v="2"/>
    <n v="1"/>
    <n v="5"/>
    <n v="0"/>
    <n v="0"/>
    <n v="0"/>
    <n v="0"/>
    <n v="19"/>
    <n v="95"/>
    <n v="20"/>
  </r>
  <r>
    <s v="docassar"/>
    <s v="norwalkctpd"/>
    <m/>
    <m/>
    <m/>
    <m/>
    <m/>
    <m/>
    <m/>
    <m/>
    <s v="No"/>
    <n v="287"/>
    <m/>
    <m/>
    <x v="0"/>
    <d v="2019-06-26T14:21:12.000"/>
    <s v="exchangeclub via NodeXL https://t.co/zyhn2Os3Ak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106"/>
    <s v="nodexlgraphgallery.org"/>
    <x v="36"/>
    <m/>
    <s v="http://pbs.twimg.com/profile_images/993645134372798469/pAZy1Q6j_normal.jpg"/>
    <x v="120"/>
    <s v="https://twitter.com/#!/docassar/status/1143886936106516481"/>
    <m/>
    <m/>
    <s v="1143886936106516481"/>
    <m/>
    <b v="0"/>
    <n v="6"/>
    <s v=""/>
    <b v="0"/>
    <s v="en"/>
    <m/>
    <s v=""/>
    <b v="0"/>
    <n v="0"/>
    <s v=""/>
    <s v="Twitter Web Client"/>
    <b v="0"/>
    <s v="1143886936106516481"/>
    <s v="Tweet"/>
    <n v="0"/>
    <n v="0"/>
    <m/>
    <m/>
    <m/>
    <m/>
    <m/>
    <m/>
    <m/>
    <m/>
    <n v="14"/>
    <s v="2"/>
    <s v="2"/>
    <n v="1"/>
    <n v="5"/>
    <n v="0"/>
    <n v="0"/>
    <n v="0"/>
    <n v="0"/>
    <n v="19"/>
    <n v="95"/>
    <n v="20"/>
  </r>
  <r>
    <s v="docassar"/>
    <s v="norwalkctpd"/>
    <m/>
    <m/>
    <m/>
    <m/>
    <m/>
    <m/>
    <m/>
    <m/>
    <s v="No"/>
    <n v="288"/>
    <m/>
    <m/>
    <x v="0"/>
    <d v="2019-06-27T15:13:29.000"/>
    <s v="exchangeclub via NodeXL https://t.co/C9tZ8vpm9j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252"/>
    <s v="nodexlgraphgallery.org"/>
    <x v="36"/>
    <m/>
    <s v="http://pbs.twimg.com/profile_images/993645134372798469/pAZy1Q6j_normal.jpg"/>
    <x v="121"/>
    <s v="https://twitter.com/#!/docassar/status/1144262478995570690"/>
    <m/>
    <m/>
    <s v="1144262478995570690"/>
    <m/>
    <b v="0"/>
    <n v="7"/>
    <s v=""/>
    <b v="0"/>
    <s v="en"/>
    <m/>
    <s v=""/>
    <b v="0"/>
    <n v="1"/>
    <s v=""/>
    <s v="Twitter Web Client"/>
    <b v="0"/>
    <s v="1144262478995570690"/>
    <s v="Tweet"/>
    <n v="0"/>
    <n v="0"/>
    <m/>
    <m/>
    <m/>
    <m/>
    <m/>
    <m/>
    <m/>
    <m/>
    <n v="14"/>
    <s v="2"/>
    <s v="2"/>
    <n v="1"/>
    <n v="5"/>
    <n v="0"/>
    <n v="0"/>
    <n v="0"/>
    <n v="0"/>
    <n v="19"/>
    <n v="95"/>
    <n v="20"/>
  </r>
  <r>
    <s v="docassar"/>
    <s v="chiefzuidema"/>
    <m/>
    <m/>
    <m/>
    <m/>
    <m/>
    <m/>
    <m/>
    <m/>
    <s v="No"/>
    <n v="303"/>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35"/>
    <m/>
    <s v="http://pbs.twimg.com/profile_images/993645134372798469/pAZy1Q6j_normal.jpg"/>
    <x v="122"/>
    <s v="https://twitter.com/#!/docassar/status/1145864482578751490"/>
    <m/>
    <m/>
    <s v="1145864482578751490"/>
    <m/>
    <b v="0"/>
    <n v="1"/>
    <s v=""/>
    <b v="0"/>
    <s v="en"/>
    <m/>
    <s v=""/>
    <b v="0"/>
    <n v="0"/>
    <s v=""/>
    <s v="Twitter Web Client"/>
    <b v="0"/>
    <s v="1145864482578751490"/>
    <s v="Tweet"/>
    <n v="0"/>
    <n v="0"/>
    <m/>
    <m/>
    <m/>
    <m/>
    <m/>
    <m/>
    <m/>
    <m/>
    <n v="18"/>
    <s v="2"/>
    <s v="2"/>
    <m/>
    <m/>
    <m/>
    <m/>
    <m/>
    <m/>
    <m/>
    <m/>
    <m/>
  </r>
  <r>
    <s v="docassar"/>
    <s v="chiefzuidema"/>
    <m/>
    <m/>
    <m/>
    <m/>
    <m/>
    <m/>
    <m/>
    <m/>
    <s v="No"/>
    <n v="304"/>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35"/>
    <m/>
    <s v="http://pbs.twimg.com/profile_images/993645134372798469/pAZy1Q6j_normal.jpg"/>
    <x v="123"/>
    <s v="https://twitter.com/#!/docassar/status/1145864525171843072"/>
    <m/>
    <m/>
    <s v="1145864525171843072"/>
    <m/>
    <b v="0"/>
    <n v="1"/>
    <s v=""/>
    <b v="0"/>
    <s v="en"/>
    <m/>
    <s v=""/>
    <b v="0"/>
    <n v="0"/>
    <s v=""/>
    <s v="Twitter Web Client"/>
    <b v="0"/>
    <s v="1145864525171843072"/>
    <s v="Tweet"/>
    <n v="0"/>
    <n v="0"/>
    <m/>
    <m/>
    <m/>
    <m/>
    <m/>
    <m/>
    <m/>
    <m/>
    <n v="18"/>
    <s v="2"/>
    <s v="2"/>
    <m/>
    <m/>
    <m/>
    <m/>
    <m/>
    <m/>
    <m/>
    <m/>
    <m/>
  </r>
  <r>
    <s v="docassar"/>
    <s v="chiefzuidema"/>
    <m/>
    <m/>
    <m/>
    <m/>
    <m/>
    <m/>
    <m/>
    <m/>
    <s v="No"/>
    <n v="305"/>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35"/>
    <m/>
    <s v="http://pbs.twimg.com/profile_images/993645134372798469/pAZy1Q6j_normal.jpg"/>
    <x v="124"/>
    <s v="https://twitter.com/#!/docassar/status/1146099255314210816"/>
    <m/>
    <m/>
    <s v="1146099255314210816"/>
    <m/>
    <b v="0"/>
    <n v="2"/>
    <s v=""/>
    <b v="0"/>
    <s v="en"/>
    <m/>
    <s v=""/>
    <b v="0"/>
    <n v="0"/>
    <s v=""/>
    <s v="Twitter Web Client"/>
    <b v="0"/>
    <s v="1146099255314210816"/>
    <s v="Tweet"/>
    <n v="0"/>
    <n v="0"/>
    <m/>
    <m/>
    <m/>
    <m/>
    <m/>
    <m/>
    <m/>
    <m/>
    <n v="18"/>
    <s v="2"/>
    <s v="2"/>
    <m/>
    <m/>
    <m/>
    <m/>
    <m/>
    <m/>
    <m/>
    <m/>
    <m/>
  </r>
  <r>
    <s v="docassar"/>
    <s v="chiefzuidema"/>
    <m/>
    <m/>
    <m/>
    <m/>
    <m/>
    <m/>
    <m/>
    <m/>
    <s v="No"/>
    <n v="306"/>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35"/>
    <m/>
    <s v="http://pbs.twimg.com/profile_images/993645134372798469/pAZy1Q6j_normal.jpg"/>
    <x v="125"/>
    <s v="https://twitter.com/#!/docassar/status/1146388110214909952"/>
    <m/>
    <m/>
    <s v="1146388110214909952"/>
    <m/>
    <b v="0"/>
    <n v="3"/>
    <s v=""/>
    <b v="0"/>
    <s v="en"/>
    <m/>
    <s v=""/>
    <b v="0"/>
    <n v="0"/>
    <s v=""/>
    <s v="Twitter Web Client"/>
    <b v="0"/>
    <s v="1146388110214909952"/>
    <s v="Tweet"/>
    <n v="0"/>
    <n v="0"/>
    <m/>
    <m/>
    <m/>
    <m/>
    <m/>
    <m/>
    <m/>
    <m/>
    <n v="18"/>
    <s v="2"/>
    <s v="2"/>
    <m/>
    <m/>
    <m/>
    <m/>
    <m/>
    <m/>
    <m/>
    <m/>
    <m/>
  </r>
  <r>
    <s v="bsolder"/>
    <s v="dudekj"/>
    <m/>
    <m/>
    <m/>
    <m/>
    <m/>
    <m/>
    <m/>
    <m/>
    <s v="No"/>
    <n v="307"/>
    <m/>
    <m/>
    <x v="0"/>
    <d v="2019-06-11T21:12:35.000"/>
    <s v="@exchangeclub I got mine! Thanks @DudekJ for hooking a brother up. #ExchangeStrong"/>
    <m/>
    <m/>
    <x v="13"/>
    <m/>
    <s v="http://pbs.twimg.com/profile_images/570658932726861824/MSzOYUtx_normal.jpeg"/>
    <x v="126"/>
    <s v="https://twitter.com/#!/bsolder/status/1138554646514085888"/>
    <m/>
    <m/>
    <s v="1138554646514085888"/>
    <s v="1138523464376229889"/>
    <b v="0"/>
    <n v="0"/>
    <s v="22968469"/>
    <b v="0"/>
    <s v="en"/>
    <m/>
    <s v=""/>
    <b v="0"/>
    <n v="0"/>
    <s v=""/>
    <s v="Twitter for iPhone"/>
    <b v="0"/>
    <s v="1138523464376229889"/>
    <s v="Tweet"/>
    <n v="0"/>
    <n v="0"/>
    <m/>
    <m/>
    <m/>
    <m/>
    <m/>
    <m/>
    <m/>
    <m/>
    <n v="1"/>
    <s v="2"/>
    <s v="2"/>
    <m/>
    <m/>
    <m/>
    <m/>
    <m/>
    <m/>
    <m/>
    <m/>
    <m/>
  </r>
  <r>
    <s v="aaronleehammer"/>
    <s v="exchangeclub"/>
    <m/>
    <m/>
    <m/>
    <m/>
    <m/>
    <m/>
    <m/>
    <m/>
    <s v="No"/>
    <n v="327"/>
    <m/>
    <m/>
    <x v="0"/>
    <d v="2019-07-24T18:17:17.000"/>
    <s v="Great presentation from CeCe of the Terebinth Refuge at today’s @exchangeclub of St Cloud meeting"/>
    <m/>
    <m/>
    <x v="2"/>
    <m/>
    <s v="http://pbs.twimg.com/profile_images/461582286970843136/Hb5GbLpr_normal.jpeg"/>
    <x v="127"/>
    <s v="https://twitter.com/#!/aaronleehammer/status/1154093208751812608"/>
    <m/>
    <m/>
    <s v="1154093208751812608"/>
    <m/>
    <b v="0"/>
    <n v="0"/>
    <s v=""/>
    <b v="0"/>
    <s v="en"/>
    <m/>
    <s v=""/>
    <b v="0"/>
    <n v="0"/>
    <s v=""/>
    <s v="Twitter for iPhone"/>
    <b v="0"/>
    <s v="1154093208751812608"/>
    <s v="Tweet"/>
    <n v="0"/>
    <n v="0"/>
    <m/>
    <m/>
    <m/>
    <m/>
    <m/>
    <m/>
    <m/>
    <m/>
    <n v="1"/>
    <s v="1"/>
    <s v="1"/>
    <n v="1"/>
    <n v="6.25"/>
    <n v="1"/>
    <n v="6.25"/>
    <n v="0"/>
    <n v="0"/>
    <n v="14"/>
    <n v="87.5"/>
    <n v="16"/>
  </r>
  <r>
    <s v="docassar"/>
    <s v="aaronleehammer"/>
    <m/>
    <m/>
    <m/>
    <m/>
    <m/>
    <m/>
    <m/>
    <m/>
    <s v="No"/>
    <n v="328"/>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37"/>
    <m/>
    <s v="http://pbs.twimg.com/profile_images/993645134372798469/pAZy1Q6j_normal.jpg"/>
    <x v="128"/>
    <s v="https://twitter.com/#!/docassar/status/1147834749525864448"/>
    <m/>
    <m/>
    <s v="1147834749525864448"/>
    <m/>
    <b v="0"/>
    <n v="1"/>
    <s v=""/>
    <b v="0"/>
    <s v="en"/>
    <m/>
    <s v=""/>
    <b v="0"/>
    <n v="0"/>
    <s v=""/>
    <s v="Twitter Web Client"/>
    <b v="0"/>
    <s v="1147834749525864448"/>
    <s v="Tweet"/>
    <n v="0"/>
    <n v="0"/>
    <m/>
    <m/>
    <m/>
    <m/>
    <m/>
    <m/>
    <m/>
    <m/>
    <n v="9"/>
    <s v="2"/>
    <s v="1"/>
    <m/>
    <m/>
    <m/>
    <m/>
    <m/>
    <m/>
    <m/>
    <m/>
    <m/>
  </r>
  <r>
    <s v="docassar"/>
    <s v="aaronleehammer"/>
    <m/>
    <m/>
    <m/>
    <m/>
    <m/>
    <m/>
    <m/>
    <m/>
    <s v="No"/>
    <n v="329"/>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37"/>
    <m/>
    <s v="http://pbs.twimg.com/profile_images/993645134372798469/pAZy1Q6j_normal.jpg"/>
    <x v="129"/>
    <s v="https://twitter.com/#!/docassar/status/1148565798337896449"/>
    <m/>
    <m/>
    <s v="1148565798337896449"/>
    <m/>
    <b v="0"/>
    <n v="8"/>
    <s v=""/>
    <b v="0"/>
    <s v="en"/>
    <m/>
    <s v=""/>
    <b v="0"/>
    <n v="0"/>
    <s v=""/>
    <s v="Twitter Web Client"/>
    <b v="0"/>
    <s v="1148565798337896449"/>
    <s v="Tweet"/>
    <n v="0"/>
    <n v="0"/>
    <m/>
    <m/>
    <m/>
    <m/>
    <m/>
    <m/>
    <m/>
    <m/>
    <n v="9"/>
    <s v="2"/>
    <s v="1"/>
    <m/>
    <m/>
    <m/>
    <m/>
    <m/>
    <m/>
    <m/>
    <m/>
    <m/>
  </r>
  <r>
    <s v="docassar"/>
    <s v="aaronleehammer"/>
    <m/>
    <m/>
    <m/>
    <m/>
    <m/>
    <m/>
    <m/>
    <m/>
    <s v="No"/>
    <n v="330"/>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37"/>
    <m/>
    <s v="http://pbs.twimg.com/profile_images/993645134372798469/pAZy1Q6j_normal.jpg"/>
    <x v="130"/>
    <s v="https://twitter.com/#!/docassar/status/1148565848841494529"/>
    <m/>
    <m/>
    <s v="1148565848841494529"/>
    <m/>
    <b v="0"/>
    <n v="5"/>
    <s v=""/>
    <b v="0"/>
    <s v="en"/>
    <m/>
    <s v=""/>
    <b v="0"/>
    <n v="0"/>
    <s v=""/>
    <s v="Twitter Web Client"/>
    <b v="0"/>
    <s v="1148565848841494529"/>
    <s v="Tweet"/>
    <n v="0"/>
    <n v="0"/>
    <m/>
    <m/>
    <m/>
    <m/>
    <m/>
    <m/>
    <m/>
    <m/>
    <n v="9"/>
    <s v="2"/>
    <s v="1"/>
    <m/>
    <m/>
    <m/>
    <m/>
    <m/>
    <m/>
    <m/>
    <m/>
    <m/>
  </r>
  <r>
    <s v="docassar"/>
    <s v="aaronleehammer"/>
    <m/>
    <m/>
    <m/>
    <m/>
    <m/>
    <m/>
    <m/>
    <m/>
    <s v="No"/>
    <n v="331"/>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37"/>
    <m/>
    <s v="http://pbs.twimg.com/profile_images/993645134372798469/pAZy1Q6j_normal.jpg"/>
    <x v="131"/>
    <s v="https://twitter.com/#!/docassar/status/1148925496081752065"/>
    <m/>
    <m/>
    <s v="1148925496081752065"/>
    <m/>
    <b v="0"/>
    <n v="8"/>
    <s v=""/>
    <b v="0"/>
    <s v="en"/>
    <m/>
    <s v=""/>
    <b v="0"/>
    <n v="3"/>
    <s v=""/>
    <s v="Twitter Web Client"/>
    <b v="0"/>
    <s v="1148925496081752065"/>
    <s v="Tweet"/>
    <n v="0"/>
    <n v="0"/>
    <m/>
    <m/>
    <m/>
    <m/>
    <m/>
    <m/>
    <m/>
    <m/>
    <n v="9"/>
    <s v="2"/>
    <s v="1"/>
    <m/>
    <m/>
    <m/>
    <m/>
    <m/>
    <m/>
    <m/>
    <m/>
    <m/>
  </r>
  <r>
    <s v="docassar"/>
    <s v="aaronleehammer"/>
    <m/>
    <m/>
    <m/>
    <m/>
    <m/>
    <m/>
    <m/>
    <m/>
    <s v="No"/>
    <n v="332"/>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37"/>
    <m/>
    <s v="http://pbs.twimg.com/profile_images/993645134372798469/pAZy1Q6j_normal.jpg"/>
    <x v="132"/>
    <s v="https://twitter.com/#!/docassar/status/1152720304835375105"/>
    <m/>
    <m/>
    <s v="1152720304835375105"/>
    <m/>
    <b v="0"/>
    <n v="0"/>
    <s v=""/>
    <b v="0"/>
    <s v="en"/>
    <m/>
    <s v=""/>
    <b v="0"/>
    <n v="0"/>
    <s v=""/>
    <s v="Twitter Web Client"/>
    <b v="0"/>
    <s v="1152720304835375105"/>
    <s v="Tweet"/>
    <n v="0"/>
    <n v="0"/>
    <m/>
    <m/>
    <m/>
    <m/>
    <m/>
    <m/>
    <m/>
    <m/>
    <n v="9"/>
    <s v="2"/>
    <s v="1"/>
    <m/>
    <m/>
    <m/>
    <m/>
    <m/>
    <m/>
    <m/>
    <m/>
    <m/>
  </r>
  <r>
    <s v="docassar"/>
    <s v="aaronleehammer"/>
    <m/>
    <m/>
    <m/>
    <m/>
    <m/>
    <m/>
    <m/>
    <m/>
    <s v="No"/>
    <n v="333"/>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38"/>
    <m/>
    <s v="http://pbs.twimg.com/profile_images/993645134372798469/pAZy1Q6j_normal.jpg"/>
    <x v="133"/>
    <s v="https://twitter.com/#!/docassar/status/1153099271899668481"/>
    <m/>
    <m/>
    <s v="1153099271899668481"/>
    <m/>
    <b v="0"/>
    <n v="0"/>
    <s v=""/>
    <b v="0"/>
    <s v="en"/>
    <m/>
    <s v=""/>
    <b v="0"/>
    <n v="0"/>
    <s v=""/>
    <s v="Twitter Web Client"/>
    <b v="0"/>
    <s v="1153099271899668481"/>
    <s v="Tweet"/>
    <n v="0"/>
    <n v="0"/>
    <m/>
    <m/>
    <m/>
    <m/>
    <m/>
    <m/>
    <m/>
    <m/>
    <n v="9"/>
    <s v="2"/>
    <s v="1"/>
    <m/>
    <m/>
    <m/>
    <m/>
    <m/>
    <m/>
    <m/>
    <m/>
    <m/>
  </r>
  <r>
    <s v="docassar"/>
    <s v="aaronleehammer"/>
    <m/>
    <m/>
    <m/>
    <m/>
    <m/>
    <m/>
    <m/>
    <m/>
    <s v="No"/>
    <n v="334"/>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39"/>
    <m/>
    <s v="http://pbs.twimg.com/profile_images/993645134372798469/pAZy1Q6j_normal.jpg"/>
    <x v="134"/>
    <s v="https://twitter.com/#!/docassar/status/1153555695033364481"/>
    <m/>
    <m/>
    <s v="1153555695033364481"/>
    <m/>
    <b v="0"/>
    <n v="6"/>
    <s v=""/>
    <b v="0"/>
    <s v="en"/>
    <m/>
    <s v=""/>
    <b v="0"/>
    <n v="1"/>
    <s v=""/>
    <s v="Twitter Web Client"/>
    <b v="0"/>
    <s v="1153555695033364481"/>
    <s v="Tweet"/>
    <n v="0"/>
    <n v="0"/>
    <m/>
    <m/>
    <m/>
    <m/>
    <m/>
    <m/>
    <m/>
    <m/>
    <n v="9"/>
    <s v="2"/>
    <s v="1"/>
    <m/>
    <m/>
    <m/>
    <m/>
    <m/>
    <m/>
    <m/>
    <m/>
    <m/>
  </r>
  <r>
    <s v="docassar"/>
    <s v="aaronleehammer"/>
    <m/>
    <m/>
    <m/>
    <m/>
    <m/>
    <m/>
    <m/>
    <m/>
    <s v="No"/>
    <n v="335"/>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39"/>
    <m/>
    <s v="http://pbs.twimg.com/profile_images/993645134372798469/pAZy1Q6j_normal.jpg"/>
    <x v="135"/>
    <s v="https://twitter.com/#!/docassar/status/1153991442244624388"/>
    <m/>
    <m/>
    <s v="1153991442244624388"/>
    <m/>
    <b v="0"/>
    <n v="8"/>
    <s v=""/>
    <b v="0"/>
    <s v="en"/>
    <m/>
    <s v=""/>
    <b v="0"/>
    <n v="2"/>
    <s v=""/>
    <s v="Twitter Web Client"/>
    <b v="0"/>
    <s v="1153991442244624388"/>
    <s v="Tweet"/>
    <n v="0"/>
    <n v="0"/>
    <m/>
    <m/>
    <m/>
    <m/>
    <m/>
    <m/>
    <m/>
    <m/>
    <n v="9"/>
    <s v="2"/>
    <s v="1"/>
    <m/>
    <m/>
    <m/>
    <m/>
    <m/>
    <m/>
    <m/>
    <m/>
    <m/>
  </r>
  <r>
    <s v="docassar"/>
    <s v="aaronleehammer"/>
    <m/>
    <m/>
    <m/>
    <m/>
    <m/>
    <m/>
    <m/>
    <m/>
    <s v="No"/>
    <n v="336"/>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39"/>
    <m/>
    <s v="http://pbs.twimg.com/profile_images/993645134372798469/pAZy1Q6j_normal.jpg"/>
    <x v="136"/>
    <s v="https://twitter.com/#!/docassar/status/1154202359788187648"/>
    <m/>
    <m/>
    <s v="1154202359788187648"/>
    <m/>
    <b v="0"/>
    <n v="1"/>
    <s v=""/>
    <b v="0"/>
    <s v="en"/>
    <m/>
    <s v=""/>
    <b v="0"/>
    <n v="0"/>
    <s v=""/>
    <s v="Twitter Web Client"/>
    <b v="0"/>
    <s v="1154202359788187648"/>
    <s v="Tweet"/>
    <n v="0"/>
    <n v="0"/>
    <m/>
    <m/>
    <m/>
    <m/>
    <m/>
    <m/>
    <m/>
    <m/>
    <n v="9"/>
    <s v="2"/>
    <s v="1"/>
    <m/>
    <m/>
    <m/>
    <m/>
    <m/>
    <m/>
    <m/>
    <m/>
    <m/>
  </r>
  <r>
    <s v="docassar"/>
    <s v="wacorrections"/>
    <m/>
    <m/>
    <m/>
    <m/>
    <m/>
    <m/>
    <m/>
    <m/>
    <s v="No"/>
    <n v="356"/>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38"/>
    <m/>
    <s v="http://pbs.twimg.com/profile_images/993645134372798469/pAZy1Q6j_normal.jpg"/>
    <x v="137"/>
    <s v="https://twitter.com/#!/docassar/status/1157976900842786816"/>
    <m/>
    <m/>
    <s v="1157976900842786816"/>
    <m/>
    <b v="0"/>
    <n v="2"/>
    <s v=""/>
    <b v="0"/>
    <s v="en"/>
    <m/>
    <s v=""/>
    <b v="0"/>
    <n v="0"/>
    <s v=""/>
    <s v="Twitter Web Client"/>
    <b v="0"/>
    <s v="1157976900842786816"/>
    <s v="Tweet"/>
    <n v="0"/>
    <n v="0"/>
    <m/>
    <m/>
    <m/>
    <m/>
    <m/>
    <m/>
    <m/>
    <m/>
    <n v="23"/>
    <s v="2"/>
    <s v="2"/>
    <n v="1"/>
    <n v="5"/>
    <n v="0"/>
    <n v="0"/>
    <n v="0"/>
    <n v="0"/>
    <n v="19"/>
    <n v="95"/>
    <n v="20"/>
  </r>
  <r>
    <s v="docassar"/>
    <s v="wacorrections"/>
    <m/>
    <m/>
    <m/>
    <m/>
    <m/>
    <m/>
    <m/>
    <m/>
    <s v="No"/>
    <n v="357"/>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38"/>
    <m/>
    <s v="http://pbs.twimg.com/profile_images/993645134372798469/pAZy1Q6j_normal.jpg"/>
    <x v="138"/>
    <s v="https://twitter.com/#!/docassar/status/1158361705275101184"/>
    <m/>
    <m/>
    <s v="1158361705275101184"/>
    <m/>
    <b v="0"/>
    <n v="7"/>
    <s v=""/>
    <b v="0"/>
    <s v="en"/>
    <m/>
    <s v=""/>
    <b v="0"/>
    <n v="0"/>
    <s v=""/>
    <s v="Twitter Web Client"/>
    <b v="0"/>
    <s v="1158361705275101184"/>
    <s v="Tweet"/>
    <n v="0"/>
    <n v="0"/>
    <m/>
    <m/>
    <m/>
    <m/>
    <m/>
    <m/>
    <m/>
    <m/>
    <n v="23"/>
    <s v="2"/>
    <s v="2"/>
    <n v="1"/>
    <n v="5"/>
    <n v="0"/>
    <n v="0"/>
    <n v="0"/>
    <n v="0"/>
    <n v="19"/>
    <n v="95"/>
    <n v="20"/>
  </r>
  <r>
    <s v="docassar"/>
    <s v="wacorrections"/>
    <m/>
    <m/>
    <m/>
    <m/>
    <m/>
    <m/>
    <m/>
    <m/>
    <s v="No"/>
    <n v="358"/>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38"/>
    <m/>
    <s v="http://pbs.twimg.com/profile_images/993645134372798469/pAZy1Q6j_normal.jpg"/>
    <x v="139"/>
    <s v="https://twitter.com/#!/docassar/status/1159133461531246592"/>
    <m/>
    <m/>
    <s v="1159133461531246592"/>
    <m/>
    <b v="0"/>
    <n v="4"/>
    <s v=""/>
    <b v="0"/>
    <s v="en"/>
    <m/>
    <s v=""/>
    <b v="0"/>
    <n v="0"/>
    <s v=""/>
    <s v="Twitter Web Client"/>
    <b v="0"/>
    <s v="1159133461531246592"/>
    <s v="Tweet"/>
    <n v="0"/>
    <n v="0"/>
    <m/>
    <m/>
    <m/>
    <m/>
    <m/>
    <m/>
    <m/>
    <m/>
    <n v="23"/>
    <s v="2"/>
    <s v="2"/>
    <n v="1"/>
    <n v="5"/>
    <n v="0"/>
    <n v="0"/>
    <n v="0"/>
    <n v="0"/>
    <n v="19"/>
    <n v="95"/>
    <n v="20"/>
  </r>
  <r>
    <s v="docassar"/>
    <s v="wacorrections"/>
    <m/>
    <m/>
    <m/>
    <m/>
    <m/>
    <m/>
    <m/>
    <m/>
    <s v="No"/>
    <n v="359"/>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38"/>
    <m/>
    <s v="http://pbs.twimg.com/profile_images/993645134372798469/pAZy1Q6j_normal.jpg"/>
    <x v="140"/>
    <s v="https://twitter.com/#!/docassar/status/1159133532142354433"/>
    <m/>
    <m/>
    <s v="1159133532142354433"/>
    <m/>
    <b v="0"/>
    <n v="4"/>
    <s v=""/>
    <b v="0"/>
    <s v="en"/>
    <m/>
    <s v=""/>
    <b v="0"/>
    <n v="0"/>
    <s v=""/>
    <s v="Twitter Web Client"/>
    <b v="0"/>
    <s v="1159133532142354433"/>
    <s v="Tweet"/>
    <n v="0"/>
    <n v="0"/>
    <m/>
    <m/>
    <m/>
    <m/>
    <m/>
    <m/>
    <m/>
    <m/>
    <n v="23"/>
    <s v="2"/>
    <s v="2"/>
    <n v="1"/>
    <n v="5"/>
    <n v="0"/>
    <n v="0"/>
    <n v="0"/>
    <n v="0"/>
    <n v="19"/>
    <n v="95"/>
    <n v="20"/>
  </r>
  <r>
    <s v="bsolder"/>
    <s v="exchangeclub"/>
    <m/>
    <m/>
    <m/>
    <m/>
    <m/>
    <m/>
    <m/>
    <m/>
    <s v="No"/>
    <n v="427"/>
    <m/>
    <m/>
    <x v="1"/>
    <d v="2019-06-10T21:00:02.000"/>
    <s v="@exchangeclub Now I something to do when I get home! #ExchangeStrong"/>
    <m/>
    <m/>
    <x v="13"/>
    <m/>
    <s v="http://pbs.twimg.com/profile_images/570658932726861824/MSzOYUtx_normal.jpeg"/>
    <x v="141"/>
    <s v="https://twitter.com/#!/bsolder/status/1138189097405730816"/>
    <m/>
    <m/>
    <s v="1138189097405730816"/>
    <s v="1138160678156537856"/>
    <b v="0"/>
    <n v="0"/>
    <s v="22968469"/>
    <b v="0"/>
    <s v="en"/>
    <m/>
    <s v=""/>
    <b v="0"/>
    <n v="0"/>
    <s v=""/>
    <s v="Twitter for iPhone"/>
    <b v="0"/>
    <s v="1138160678156537856"/>
    <s v="Tweet"/>
    <n v="0"/>
    <n v="0"/>
    <m/>
    <m/>
    <m/>
    <m/>
    <m/>
    <m/>
    <m/>
    <m/>
    <n v="7"/>
    <s v="2"/>
    <s v="1"/>
    <n v="0"/>
    <n v="0"/>
    <n v="0"/>
    <n v="0"/>
    <n v="0"/>
    <n v="0"/>
    <n v="11"/>
    <n v="100"/>
    <n v="11"/>
  </r>
  <r>
    <s v="bsolder"/>
    <s v="exchangeclub"/>
    <m/>
    <m/>
    <m/>
    <m/>
    <m/>
    <m/>
    <m/>
    <m/>
    <s v="No"/>
    <n v="431"/>
    <m/>
    <m/>
    <x v="1"/>
    <d v="2019-07-02T13:44:15.000"/>
    <s v="@exchangeclub #rtg ready to go #XCVA ? #ExchangeStrong"/>
    <m/>
    <m/>
    <x v="40"/>
    <m/>
    <s v="http://pbs.twimg.com/profile_images/570658932726861824/MSzOYUtx_normal.jpeg"/>
    <x v="142"/>
    <s v="https://twitter.com/#!/bsolder/status/1146051962699485184"/>
    <m/>
    <m/>
    <s v="1146051962699485184"/>
    <s v="1145788523867508741"/>
    <b v="0"/>
    <n v="1"/>
    <s v="22968469"/>
    <b v="0"/>
    <s v="en"/>
    <m/>
    <s v=""/>
    <b v="0"/>
    <n v="0"/>
    <s v=""/>
    <s v="Twitter for iPhone"/>
    <b v="0"/>
    <s v="1145788523867508741"/>
    <s v="Tweet"/>
    <n v="0"/>
    <n v="0"/>
    <m/>
    <m/>
    <m/>
    <m/>
    <m/>
    <m/>
    <m/>
    <m/>
    <n v="7"/>
    <s v="2"/>
    <s v="1"/>
    <n v="1"/>
    <n v="14.285714285714286"/>
    <n v="0"/>
    <n v="0"/>
    <n v="0"/>
    <n v="0"/>
    <n v="6"/>
    <n v="85.71428571428571"/>
    <n v="7"/>
  </r>
  <r>
    <s v="bsolder"/>
    <s v="exchangeclub"/>
    <m/>
    <m/>
    <m/>
    <m/>
    <m/>
    <m/>
    <m/>
    <m/>
    <s v="No"/>
    <n v="433"/>
    <m/>
    <m/>
    <x v="1"/>
    <d v="2019-07-14T16:54:40.000"/>
    <s v="@exchangeclub On my way!"/>
    <m/>
    <m/>
    <x v="2"/>
    <m/>
    <s v="http://pbs.twimg.com/profile_images/570658932726861824/MSzOYUtx_normal.jpeg"/>
    <x v="143"/>
    <s v="https://twitter.com/#!/bsolder/status/1150448538972839937"/>
    <m/>
    <m/>
    <s v="1150448538972839937"/>
    <s v="1150401312045096960"/>
    <b v="0"/>
    <n v="0"/>
    <s v="22968469"/>
    <b v="0"/>
    <s v="en"/>
    <m/>
    <s v=""/>
    <b v="0"/>
    <n v="0"/>
    <s v=""/>
    <s v="Twitter for iPhone"/>
    <b v="0"/>
    <s v="1150401312045096960"/>
    <s v="Tweet"/>
    <n v="0"/>
    <n v="0"/>
    <m/>
    <m/>
    <m/>
    <m/>
    <m/>
    <m/>
    <m/>
    <m/>
    <n v="7"/>
    <s v="2"/>
    <s v="1"/>
    <n v="0"/>
    <n v="0"/>
    <n v="0"/>
    <n v="0"/>
    <n v="0"/>
    <n v="0"/>
    <n v="4"/>
    <n v="100"/>
    <n v="4"/>
  </r>
  <r>
    <s v="bsolder"/>
    <s v="exchangeclub"/>
    <m/>
    <m/>
    <m/>
    <m/>
    <m/>
    <m/>
    <m/>
    <m/>
    <s v="No"/>
    <n v="434"/>
    <m/>
    <m/>
    <x v="0"/>
    <d v="2019-07-14T22:55:47.000"/>
    <s v="At the @exchangeclub convention in #NorfolkVA #exchangestrong #xcnorfolk @ Sheraton Norfolk Waterside Hotel https://t.co/JcmiydaQEh"/>
    <s v="https://www.instagram.com/p/Bz6inNql8fA/?igshid=1lxpg96a2ld6i"/>
    <s v="instagram.com"/>
    <x v="41"/>
    <m/>
    <s v="http://pbs.twimg.com/profile_images/570658932726861824/MSzOYUtx_normal.jpeg"/>
    <x v="144"/>
    <s v="https://twitter.com/#!/bsolder/status/1150539418069065728"/>
    <m/>
    <m/>
    <s v="1150539418069065728"/>
    <m/>
    <b v="0"/>
    <n v="0"/>
    <s v=""/>
    <b v="0"/>
    <s v="en"/>
    <m/>
    <s v=""/>
    <b v="0"/>
    <n v="0"/>
    <s v=""/>
    <s v="Instagram"/>
    <b v="0"/>
    <s v="1150539418069065728"/>
    <s v="Tweet"/>
    <n v="0"/>
    <n v="0"/>
    <m/>
    <m/>
    <m/>
    <m/>
    <m/>
    <m/>
    <m/>
    <m/>
    <n v="8"/>
    <s v="2"/>
    <s v="1"/>
    <n v="0"/>
    <n v="0"/>
    <n v="0"/>
    <n v="0"/>
    <n v="0"/>
    <n v="0"/>
    <n v="12"/>
    <n v="100"/>
    <n v="12"/>
  </r>
  <r>
    <s v="bsolder"/>
    <s v="exchangeclub"/>
    <m/>
    <m/>
    <m/>
    <m/>
    <m/>
    <m/>
    <m/>
    <m/>
    <s v="No"/>
    <n v="435"/>
    <m/>
    <m/>
    <x v="1"/>
    <d v="2019-07-17T15:29:15.000"/>
    <s v="@exchangeclub I will be on the lookout 👀"/>
    <m/>
    <m/>
    <x v="2"/>
    <m/>
    <s v="http://pbs.twimg.com/profile_images/570658932726861824/MSzOYUtx_normal.jpeg"/>
    <x v="145"/>
    <s v="https://twitter.com/#!/bsolder/status/1151514204383432704"/>
    <m/>
    <m/>
    <s v="1151514204383432704"/>
    <s v="1151458336421924864"/>
    <b v="0"/>
    <n v="0"/>
    <s v="22968469"/>
    <b v="0"/>
    <s v="en"/>
    <m/>
    <s v=""/>
    <b v="0"/>
    <n v="0"/>
    <s v=""/>
    <s v="Twitter for iPhone"/>
    <b v="0"/>
    <s v="1151458336421924864"/>
    <s v="Tweet"/>
    <n v="0"/>
    <n v="0"/>
    <m/>
    <m/>
    <m/>
    <m/>
    <m/>
    <m/>
    <m/>
    <m/>
    <n v="7"/>
    <s v="2"/>
    <s v="1"/>
    <n v="0"/>
    <n v="0"/>
    <n v="0"/>
    <n v="0"/>
    <n v="0"/>
    <n v="0"/>
    <n v="7"/>
    <n v="100"/>
    <n v="7"/>
  </r>
  <r>
    <s v="bsolder"/>
    <s v="exchangeclub"/>
    <m/>
    <m/>
    <m/>
    <m/>
    <m/>
    <m/>
    <m/>
    <m/>
    <s v="No"/>
    <n v="437"/>
    <m/>
    <m/>
    <x v="0"/>
    <d v="2019-07-18T19:04:33.000"/>
    <s v="Thank you Jim Ruzon for your four years as National Treasurer!  You are truly #ExchangeStrong @exchangeclub #exNORFOLK https://t.co/7XB1ZAFlzP"/>
    <m/>
    <m/>
    <x v="42"/>
    <s v="https://pbs.twimg.com/media/D_x67CEXUAgoQh9.jpg"/>
    <s v="https://pbs.twimg.com/media/D_x67CEXUAgoQh9.jpg"/>
    <x v="146"/>
    <s v="https://twitter.com/#!/bsolder/status/1151930775698366471"/>
    <m/>
    <m/>
    <s v="1151930775698366471"/>
    <m/>
    <b v="0"/>
    <n v="2"/>
    <s v=""/>
    <b v="0"/>
    <s v="en"/>
    <m/>
    <s v=""/>
    <b v="0"/>
    <n v="0"/>
    <s v=""/>
    <s v="Twitter for iPhone"/>
    <b v="0"/>
    <s v="1151930775698366471"/>
    <s v="Tweet"/>
    <n v="0"/>
    <n v="0"/>
    <m/>
    <m/>
    <m/>
    <m/>
    <m/>
    <m/>
    <m/>
    <m/>
    <n v="8"/>
    <s v="2"/>
    <s v="1"/>
    <n v="1"/>
    <n v="5.882352941176471"/>
    <n v="0"/>
    <n v="0"/>
    <n v="0"/>
    <n v="0"/>
    <n v="16"/>
    <n v="94.11764705882354"/>
    <n v="17"/>
  </r>
  <r>
    <s v="bsolder"/>
    <s v="exchangeclub"/>
    <m/>
    <m/>
    <m/>
    <m/>
    <m/>
    <m/>
    <m/>
    <m/>
    <s v="No"/>
    <n v="438"/>
    <m/>
    <m/>
    <x v="0"/>
    <d v="2019-07-20T00:51:40.000"/>
    <s v="#berkeyfellows the @exchangeclub is celebrating the members, Clubs, and Districts that support the National Exchange Club Foundation #ExchangeStrong #xcNORFOLK https://t.co/HhDiuseOST"/>
    <m/>
    <m/>
    <x v="43"/>
    <s v="https://pbs.twimg.com/media/D_4T95GXYAEALbZ.jpg"/>
    <s v="https://pbs.twimg.com/media/D_4T95GXYAEALbZ.jpg"/>
    <x v="147"/>
    <s v="https://twitter.com/#!/bsolder/status/1152380518425616384"/>
    <m/>
    <m/>
    <s v="1152380518425616384"/>
    <m/>
    <b v="0"/>
    <n v="0"/>
    <s v=""/>
    <b v="0"/>
    <s v="en"/>
    <m/>
    <s v=""/>
    <b v="0"/>
    <n v="0"/>
    <s v=""/>
    <s v="Twitter for iPhone"/>
    <b v="0"/>
    <s v="1152380518425616384"/>
    <s v="Tweet"/>
    <n v="0"/>
    <n v="0"/>
    <m/>
    <m/>
    <m/>
    <m/>
    <m/>
    <m/>
    <m/>
    <m/>
    <n v="8"/>
    <s v="2"/>
    <s v="1"/>
    <n v="1"/>
    <n v="5.2631578947368425"/>
    <n v="0"/>
    <n v="0"/>
    <n v="0"/>
    <n v="0"/>
    <n v="18"/>
    <n v="94.73684210526316"/>
    <n v="19"/>
  </r>
  <r>
    <s v="bsolder"/>
    <s v="exchangeclub"/>
    <m/>
    <m/>
    <m/>
    <m/>
    <m/>
    <m/>
    <m/>
    <m/>
    <s v="No"/>
    <n v="439"/>
    <m/>
    <m/>
    <x v="0"/>
    <d v="2019-07-21T02:56:02.000"/>
    <s v="RT @exchangeclub: Just announced, the 2019 #ACEoftheYear Award winner is Makayla Infanzon! Makayla is sponsored by the Breakfast Exchange C…"/>
    <m/>
    <m/>
    <x v="17"/>
    <m/>
    <s v="http://pbs.twimg.com/profile_images/570658932726861824/MSzOYUtx_normal.jpeg"/>
    <x v="148"/>
    <s v="https://twitter.com/#!/bsolder/status/1152774204791693312"/>
    <m/>
    <m/>
    <s v="1152774204791693312"/>
    <m/>
    <b v="0"/>
    <n v="0"/>
    <s v=""/>
    <b v="0"/>
    <s v="en"/>
    <m/>
    <s v=""/>
    <b v="0"/>
    <n v="2"/>
    <s v="1152602827316969473"/>
    <s v="Twitter for iPhone"/>
    <b v="0"/>
    <s v="1152602827316969473"/>
    <s v="Tweet"/>
    <n v="0"/>
    <n v="0"/>
    <m/>
    <m/>
    <m/>
    <m/>
    <m/>
    <m/>
    <m/>
    <m/>
    <n v="8"/>
    <s v="2"/>
    <s v="1"/>
    <n v="2"/>
    <n v="10"/>
    <n v="0"/>
    <n v="0"/>
    <n v="0"/>
    <n v="0"/>
    <n v="18"/>
    <n v="90"/>
    <n v="20"/>
  </r>
  <r>
    <s v="bsolder"/>
    <s v="exchangeclub"/>
    <m/>
    <m/>
    <m/>
    <m/>
    <m/>
    <m/>
    <m/>
    <m/>
    <s v="No"/>
    <n v="440"/>
    <m/>
    <m/>
    <x v="0"/>
    <d v="2019-07-21T02:56:50.000"/>
    <s v="RT @exchangeclub: Please join us in welcoming Russ Finney as Exchange’s new National President! We are looking forward to an exciting year…"/>
    <m/>
    <m/>
    <x v="2"/>
    <m/>
    <s v="http://pbs.twimg.com/profile_images/570658932726861824/MSzOYUtx_normal.jpeg"/>
    <x v="149"/>
    <s v="https://twitter.com/#!/bsolder/status/1152774404364996611"/>
    <m/>
    <m/>
    <s v="1152774404364996611"/>
    <m/>
    <b v="0"/>
    <n v="0"/>
    <s v=""/>
    <b v="0"/>
    <s v="en"/>
    <m/>
    <s v=""/>
    <b v="0"/>
    <n v="2"/>
    <s v="1152761112758280195"/>
    <s v="Twitter for iPhone"/>
    <b v="0"/>
    <s v="1152761112758280195"/>
    <s v="Tweet"/>
    <n v="0"/>
    <n v="0"/>
    <m/>
    <m/>
    <m/>
    <m/>
    <m/>
    <m/>
    <m/>
    <m/>
    <n v="8"/>
    <s v="2"/>
    <s v="1"/>
    <n v="1"/>
    <n v="4.3478260869565215"/>
    <n v="0"/>
    <n v="0"/>
    <n v="0"/>
    <n v="0"/>
    <n v="22"/>
    <n v="95.65217391304348"/>
    <n v="23"/>
  </r>
  <r>
    <s v="bsolder"/>
    <s v="exchangeclub"/>
    <m/>
    <m/>
    <m/>
    <m/>
    <m/>
    <m/>
    <m/>
    <m/>
    <s v="No"/>
    <n v="441"/>
    <m/>
    <m/>
    <x v="1"/>
    <d v="2019-07-21T15:19:16.000"/>
    <s v="@exchangeclub Thank you for being a fabulous host! Off to the beach, I hope it’s sunny and warm 🥵#exchangehot #exchangestrong #xcNORFOLK"/>
    <m/>
    <m/>
    <x v="44"/>
    <m/>
    <s v="http://pbs.twimg.com/profile_images/570658932726861824/MSzOYUtx_normal.jpeg"/>
    <x v="150"/>
    <s v="https://twitter.com/#!/bsolder/status/1152961245781401604"/>
    <m/>
    <m/>
    <s v="1152961245781401604"/>
    <s v="1152697445593354240"/>
    <b v="0"/>
    <n v="0"/>
    <s v="22968469"/>
    <b v="0"/>
    <s v="en"/>
    <m/>
    <s v=""/>
    <b v="0"/>
    <n v="0"/>
    <s v=""/>
    <s v="Twitter for iPhone"/>
    <b v="0"/>
    <s v="1152697445593354240"/>
    <s v="Tweet"/>
    <n v="0"/>
    <n v="0"/>
    <m/>
    <m/>
    <m/>
    <m/>
    <m/>
    <m/>
    <m/>
    <m/>
    <n v="7"/>
    <s v="2"/>
    <s v="1"/>
    <n v="3"/>
    <n v="13.636363636363637"/>
    <n v="0"/>
    <n v="0"/>
    <n v="0"/>
    <n v="0"/>
    <n v="19"/>
    <n v="86.36363636363636"/>
    <n v="22"/>
  </r>
  <r>
    <s v="shgtus"/>
    <s v="exchangeclub"/>
    <m/>
    <m/>
    <m/>
    <m/>
    <m/>
    <m/>
    <m/>
    <m/>
    <s v="No"/>
    <n v="496"/>
    <m/>
    <m/>
    <x v="0"/>
    <d v="2019-07-24T23:35:05.000"/>
    <s v="RT @exchangeclub: Please join us in welcoming Russ Finney as Exchange’s new National President! We are looking forward to an exciting year…"/>
    <m/>
    <m/>
    <x v="2"/>
    <m/>
    <s v="http://pbs.twimg.com/profile_images/586198613899915264/LVWslvy1_normal.jpg"/>
    <x v="151"/>
    <s v="https://twitter.com/#!/shgtus/status/1154173186407194624"/>
    <m/>
    <m/>
    <s v="1154173186407194624"/>
    <m/>
    <b v="0"/>
    <n v="0"/>
    <s v=""/>
    <b v="0"/>
    <s v="en"/>
    <m/>
    <s v=""/>
    <b v="0"/>
    <n v="6"/>
    <s v="1152761112758280195"/>
    <s v="Twitter for iPhone"/>
    <b v="0"/>
    <s v="1152761112758280195"/>
    <s v="Tweet"/>
    <n v="0"/>
    <n v="0"/>
    <m/>
    <m/>
    <m/>
    <m/>
    <m/>
    <m/>
    <m/>
    <m/>
    <n v="3"/>
    <s v="4"/>
    <s v="1"/>
    <n v="1"/>
    <n v="4.3478260869565215"/>
    <n v="0"/>
    <n v="0"/>
    <n v="0"/>
    <n v="0"/>
    <n v="22"/>
    <n v="95.65217391304348"/>
    <n v="23"/>
  </r>
  <r>
    <s v="exchangeclub"/>
    <s v="exchangeclub"/>
    <m/>
    <m/>
    <m/>
    <m/>
    <m/>
    <m/>
    <m/>
    <m/>
    <s v="No"/>
    <n v="549"/>
    <m/>
    <m/>
    <x v="2"/>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45"/>
    <s v="https://pbs.twimg.com/media/D7-nS39XoAIqaIz.jpg"/>
    <s v="https://pbs.twimg.com/media/D7-nS39XoAIqaIz.jpg"/>
    <x v="152"/>
    <s v="https://twitter.com/#!/exchangeclub/status/1134809576107388928"/>
    <m/>
    <m/>
    <s v="1134809576107388928"/>
    <m/>
    <b v="0"/>
    <n v="4"/>
    <s v=""/>
    <b v="0"/>
    <s v="en"/>
    <m/>
    <s v=""/>
    <b v="0"/>
    <n v="2"/>
    <s v=""/>
    <s v="Buffer"/>
    <b v="0"/>
    <s v="1134809576107388928"/>
    <s v="Tweet"/>
    <n v="0"/>
    <n v="0"/>
    <m/>
    <m/>
    <m/>
    <m/>
    <m/>
    <m/>
    <m/>
    <m/>
    <n v="57"/>
    <s v="1"/>
    <s v="1"/>
    <n v="0"/>
    <n v="0"/>
    <n v="0"/>
    <n v="0"/>
    <n v="0"/>
    <n v="0"/>
    <n v="26"/>
    <n v="100"/>
    <n v="26"/>
  </r>
  <r>
    <s v="exchangeclub"/>
    <s v="exchangeclub"/>
    <m/>
    <m/>
    <m/>
    <m/>
    <m/>
    <m/>
    <m/>
    <m/>
    <s v="No"/>
    <n v="550"/>
    <m/>
    <m/>
    <x v="2"/>
    <d v="2019-06-04T15:39:10.000"/>
    <s v="The June #ExchangeStrong #ExchangeFit challenge is to invite a dad - any dad - to a club meeting and snap a pic. Be sure to share that photo on social media using the hashtags - WIN prizes for participating! https://t.co/7wuoD9qaLB"/>
    <m/>
    <m/>
    <x v="25"/>
    <s v="https://pbs.twimg.com/media/D8Ol9_hXsAAsNsi.jpg"/>
    <s v="https://pbs.twimg.com/media/D8Ol9_hXsAAsNsi.jpg"/>
    <x v="153"/>
    <s v="https://twitter.com/#!/exchangeclub/status/1135934022499086336"/>
    <m/>
    <m/>
    <s v="1135934022499086336"/>
    <m/>
    <b v="0"/>
    <n v="0"/>
    <s v=""/>
    <b v="0"/>
    <s v="en"/>
    <m/>
    <s v=""/>
    <b v="0"/>
    <n v="0"/>
    <s v=""/>
    <s v="Twitter Web Client"/>
    <b v="0"/>
    <s v="1135934022499086336"/>
    <s v="Tweet"/>
    <n v="0"/>
    <n v="0"/>
    <m/>
    <m/>
    <m/>
    <m/>
    <m/>
    <m/>
    <m/>
    <m/>
    <n v="57"/>
    <s v="1"/>
    <s v="1"/>
    <n v="1"/>
    <n v="2.7777777777777777"/>
    <n v="0"/>
    <n v="0"/>
    <n v="0"/>
    <n v="0"/>
    <n v="35"/>
    <n v="97.22222222222223"/>
    <n v="36"/>
  </r>
  <r>
    <s v="exchangeclub"/>
    <s v="exchangeclub"/>
    <m/>
    <m/>
    <m/>
    <m/>
    <m/>
    <m/>
    <m/>
    <m/>
    <s v="No"/>
    <n v="551"/>
    <m/>
    <m/>
    <x v="2"/>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46"/>
    <s v="https://pbs.twimg.com/media/D8UlHgbUIAAj1GC.jpg"/>
    <s v="https://pbs.twimg.com/media/D8UlHgbUIAAj1GC.jpg"/>
    <x v="154"/>
    <s v="https://twitter.com/#!/exchangeclub/status/1136355306173321216"/>
    <m/>
    <m/>
    <s v="1136355306173321216"/>
    <m/>
    <b v="0"/>
    <n v="2"/>
    <s v=""/>
    <b v="0"/>
    <s v="en"/>
    <m/>
    <s v=""/>
    <b v="0"/>
    <n v="1"/>
    <s v=""/>
    <s v="Twitter Web Client"/>
    <b v="0"/>
    <s v="1136355306173321216"/>
    <s v="Tweet"/>
    <n v="0"/>
    <n v="0"/>
    <m/>
    <m/>
    <m/>
    <m/>
    <m/>
    <m/>
    <m/>
    <m/>
    <n v="57"/>
    <s v="1"/>
    <s v="1"/>
    <n v="1"/>
    <n v="2.7027027027027026"/>
    <n v="1"/>
    <n v="2.7027027027027026"/>
    <n v="0"/>
    <n v="0"/>
    <n v="35"/>
    <n v="94.5945945945946"/>
    <n v="37"/>
  </r>
  <r>
    <s v="exchangeclub"/>
    <s v="exchangeclub"/>
    <m/>
    <m/>
    <m/>
    <m/>
    <m/>
    <m/>
    <m/>
    <m/>
    <s v="No"/>
    <n v="552"/>
    <m/>
    <m/>
    <x v="2"/>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32"/>
    <s v="https://pbs.twimg.com/media/D8ZWBO5X4AAY1aT.jpg"/>
    <s v="https://pbs.twimg.com/media/D8ZWBO5X4AAY1aT.jpg"/>
    <x v="155"/>
    <s v="https://twitter.com/#!/exchangeclub/status/1136690544548208640"/>
    <m/>
    <m/>
    <s v="1136690544548208640"/>
    <m/>
    <b v="0"/>
    <n v="6"/>
    <s v=""/>
    <b v="0"/>
    <s v="en"/>
    <m/>
    <s v=""/>
    <b v="0"/>
    <n v="1"/>
    <s v=""/>
    <s v="Twitter Web Client"/>
    <b v="0"/>
    <s v="1136690544548208640"/>
    <s v="Tweet"/>
    <n v="0"/>
    <n v="0"/>
    <m/>
    <m/>
    <m/>
    <m/>
    <m/>
    <m/>
    <m/>
    <m/>
    <n v="57"/>
    <s v="1"/>
    <s v="1"/>
    <n v="0"/>
    <n v="0"/>
    <n v="0"/>
    <n v="0"/>
    <n v="0"/>
    <n v="0"/>
    <n v="19"/>
    <n v="100"/>
    <n v="19"/>
  </r>
  <r>
    <s v="exchangeclub"/>
    <s v="exchangeclub"/>
    <m/>
    <m/>
    <m/>
    <m/>
    <m/>
    <m/>
    <m/>
    <m/>
    <s v="No"/>
    <n v="553"/>
    <m/>
    <m/>
    <x v="2"/>
    <d v="2019-06-08T13:03:03.000"/>
    <s v="Congratulations to these clubs! #ExchangeStrong #ExchangeFit https://t.co/GpenLwnrCL"/>
    <m/>
    <m/>
    <x v="25"/>
    <s v="https://pbs.twimg.com/media/D8iomX5XUAAtKkz.jpg"/>
    <s v="https://pbs.twimg.com/media/D8iomX5XUAAtKkz.jpg"/>
    <x v="156"/>
    <s v="https://twitter.com/#!/exchangeclub/status/1137344285613940741"/>
    <m/>
    <m/>
    <s v="1137344285613940741"/>
    <m/>
    <b v="0"/>
    <n v="2"/>
    <s v=""/>
    <b v="0"/>
    <s v="en"/>
    <m/>
    <s v=""/>
    <b v="0"/>
    <n v="0"/>
    <s v=""/>
    <s v="Buffer"/>
    <b v="0"/>
    <s v="1137344285613940741"/>
    <s v="Tweet"/>
    <n v="0"/>
    <n v="0"/>
    <m/>
    <m/>
    <m/>
    <m/>
    <m/>
    <m/>
    <m/>
    <m/>
    <n v="57"/>
    <s v="1"/>
    <s v="1"/>
    <n v="1"/>
    <n v="16.666666666666668"/>
    <n v="0"/>
    <n v="0"/>
    <n v="0"/>
    <n v="0"/>
    <n v="5"/>
    <n v="83.33333333333333"/>
    <n v="6"/>
  </r>
  <r>
    <s v="exchangeclub"/>
    <s v="exchangeclub"/>
    <m/>
    <m/>
    <m/>
    <m/>
    <m/>
    <m/>
    <m/>
    <m/>
    <s v="No"/>
    <n v="554"/>
    <m/>
    <m/>
    <x v="2"/>
    <d v="2019-06-10T15:42:16.000"/>
    <s v="101st National Convention will offer tours for guests coming Tues/Wed. Experienc area around #xcNorfolk in many ways. Think Virginia Beach - dolphin watching and the boardwalk! https://t.co/EMIB4UH3cF  Register here: https://t.co/5DEBvTvxmV"/>
    <s v="https://vimeo.com/294437590/458a8cd907 https://www.nationalexchangeclub.org/wp-content/uploads/2019/03/National-Exchange-Club-Tour-Registration-Form.pdf"/>
    <s v="vimeo.com nationalexchangeclub.org"/>
    <x v="26"/>
    <m/>
    <s v="http://pbs.twimg.com/profile_images/1123576928001306627/7zA4OAug_normal.png"/>
    <x v="157"/>
    <s v="https://twitter.com/#!/exchangeclub/status/1138109128939905026"/>
    <m/>
    <m/>
    <s v="1138109128939905026"/>
    <m/>
    <b v="0"/>
    <n v="1"/>
    <s v=""/>
    <b v="0"/>
    <s v="en"/>
    <m/>
    <s v=""/>
    <b v="0"/>
    <n v="0"/>
    <s v=""/>
    <s v="Twitter Web Client"/>
    <b v="0"/>
    <s v="1138109128939905026"/>
    <s v="Tweet"/>
    <n v="0"/>
    <n v="0"/>
    <m/>
    <m/>
    <m/>
    <m/>
    <m/>
    <m/>
    <m/>
    <m/>
    <n v="57"/>
    <s v="1"/>
    <s v="1"/>
    <n v="0"/>
    <n v="0"/>
    <n v="0"/>
    <n v="0"/>
    <n v="0"/>
    <n v="0"/>
    <n v="28"/>
    <n v="100"/>
    <n v="28"/>
  </r>
  <r>
    <s v="exchangeclub"/>
    <s v="exchangeclub"/>
    <m/>
    <m/>
    <m/>
    <m/>
    <m/>
    <m/>
    <m/>
    <m/>
    <s v="No"/>
    <n v="555"/>
    <m/>
    <m/>
    <x v="2"/>
    <d v="2019-06-10T19:07:06.000"/>
    <s v="Special discounted group hotel rates for the 2019 National Convention at the Sheraton Norfolk Waterside expire tomorrow ... don't miss this opportunity! #xcNORFOLK_x000a__x000a_https://t.co/4TVvXjUKmB https://t.co/oHmvOVM6Eg"/>
    <s v="https://www.marriott.com/event-reservations/reservation-link.mi?id=1548174634531&amp;key=GRP&amp;app=resvlink"/>
    <s v="marriott.com"/>
    <x v="26"/>
    <s v="https://pbs.twimg.com/tweet_video_thumb/D8uPGcCXUAAs3oY.jpg"/>
    <s v="https://pbs.twimg.com/tweet_video_thumb/D8uPGcCXUAAs3oY.jpg"/>
    <x v="158"/>
    <s v="https://twitter.com/#!/exchangeclub/status/1138160678156537856"/>
    <m/>
    <m/>
    <s v="1138160678156537856"/>
    <m/>
    <b v="0"/>
    <n v="2"/>
    <s v=""/>
    <b v="0"/>
    <s v="en"/>
    <m/>
    <s v=""/>
    <b v="0"/>
    <n v="0"/>
    <s v=""/>
    <s v="Twitter for Android"/>
    <b v="0"/>
    <s v="1138160678156537856"/>
    <s v="Tweet"/>
    <n v="0"/>
    <n v="0"/>
    <m/>
    <m/>
    <m/>
    <m/>
    <m/>
    <m/>
    <m/>
    <m/>
    <n v="57"/>
    <s v="1"/>
    <s v="1"/>
    <n v="0"/>
    <n v="0"/>
    <n v="2"/>
    <n v="9.090909090909092"/>
    <n v="0"/>
    <n v="0"/>
    <n v="20"/>
    <n v="90.9090909090909"/>
    <n v="22"/>
  </r>
  <r>
    <s v="exchangeclub"/>
    <s v="exchangeclub"/>
    <m/>
    <m/>
    <m/>
    <m/>
    <m/>
    <m/>
    <m/>
    <m/>
    <s v="No"/>
    <n v="556"/>
    <m/>
    <m/>
    <x v="2"/>
    <d v="2019-06-11T19:08:41.000"/>
    <s v="TODAY is the last day to get discounted group hotel rates for the National Convention in Norfolk, VA. Make your reservations at https://t.co/4TVvXjUKmB_x000a_ _x000a_We'll see you in #xcNORFOLK!"/>
    <s v="https://www.marriott.com/event-reservations/reservation-link.mi?id=1548174634531&amp;key=GRP&amp;app=resvlink"/>
    <s v="marriott.com"/>
    <x v="26"/>
    <m/>
    <s v="http://pbs.twimg.com/profile_images/1123576928001306627/7zA4OAug_normal.png"/>
    <x v="159"/>
    <s v="https://twitter.com/#!/exchangeclub/status/1138523464376229889"/>
    <m/>
    <m/>
    <s v="1138523464376229889"/>
    <m/>
    <b v="0"/>
    <n v="1"/>
    <s v=""/>
    <b v="0"/>
    <s v="en"/>
    <m/>
    <s v=""/>
    <b v="0"/>
    <n v="0"/>
    <s v=""/>
    <s v="Twitter Web Client"/>
    <b v="0"/>
    <s v="1138523464376229889"/>
    <s v="Tweet"/>
    <n v="0"/>
    <n v="0"/>
    <m/>
    <m/>
    <m/>
    <m/>
    <m/>
    <m/>
    <m/>
    <m/>
    <n v="57"/>
    <s v="1"/>
    <s v="1"/>
    <n v="0"/>
    <n v="0"/>
    <n v="0"/>
    <n v="0"/>
    <n v="0"/>
    <n v="0"/>
    <n v="27"/>
    <n v="100"/>
    <n v="27"/>
  </r>
  <r>
    <s v="exchangeclub"/>
    <s v="exchangeclub"/>
    <m/>
    <m/>
    <m/>
    <m/>
    <m/>
    <m/>
    <m/>
    <m/>
    <s v="No"/>
    <n v="557"/>
    <m/>
    <m/>
    <x v="2"/>
    <d v="2019-06-11T19:22:00.000"/>
    <s v="A second optional tour for National Convention attendees: tour Colonial Williamsburg! https://t.co/ccTIQZoOuP Learn more/register at https://t.co/c9l20RuHYC. #xcNORFOLK will be one to remember!"/>
    <s v="https://www.history.org/media/videoPlayer/index.cfm?sort=aboutcw https://www.nationalexchangeclub.org/wp-content/uploads/2019/03/National-Exchange-Club-Tour-Registration-Form.pdf"/>
    <s v="history.org nationalexchangeclub.org"/>
    <x v="26"/>
    <m/>
    <s v="http://pbs.twimg.com/profile_images/1123576928001306627/7zA4OAug_normal.png"/>
    <x v="160"/>
    <s v="https://twitter.com/#!/exchangeclub/status/1138526817978114048"/>
    <m/>
    <m/>
    <s v="1138526817978114048"/>
    <m/>
    <b v="0"/>
    <n v="0"/>
    <s v=""/>
    <b v="0"/>
    <s v="en"/>
    <m/>
    <s v=""/>
    <b v="0"/>
    <n v="0"/>
    <s v=""/>
    <s v="Buffer"/>
    <b v="0"/>
    <s v="1138526817978114048"/>
    <s v="Tweet"/>
    <n v="0"/>
    <n v="0"/>
    <m/>
    <m/>
    <m/>
    <m/>
    <m/>
    <m/>
    <m/>
    <m/>
    <n v="57"/>
    <s v="1"/>
    <s v="1"/>
    <n v="0"/>
    <n v="0"/>
    <n v="0"/>
    <n v="0"/>
    <n v="0"/>
    <n v="0"/>
    <n v="21"/>
    <n v="100"/>
    <n v="21"/>
  </r>
  <r>
    <s v="exchangeclub"/>
    <s v="exchangeclub"/>
    <m/>
    <m/>
    <m/>
    <m/>
    <m/>
    <m/>
    <m/>
    <m/>
    <s v="No"/>
    <n v="558"/>
    <m/>
    <m/>
    <x v="2"/>
    <d v="2019-06-12T15:47:21.000"/>
    <s v="Today is the day ... judges for the National A.C.E. and Youth of the Year Scholarship Awards are at National Headquarters! The appropriate Exchange Club Districts will be contacted soon! #YouthPrograms #YouthOfTheYear #AcceptingTheChallengeOfExcellence #ExchangeStrong"/>
    <m/>
    <m/>
    <x v="47"/>
    <m/>
    <s v="http://pbs.twimg.com/profile_images/1123576928001306627/7zA4OAug_normal.png"/>
    <x v="161"/>
    <s v="https://twitter.com/#!/exchangeclub/status/1138835185330466816"/>
    <m/>
    <m/>
    <s v="1138835185330466816"/>
    <m/>
    <b v="0"/>
    <n v="1"/>
    <s v=""/>
    <b v="0"/>
    <s v="en"/>
    <m/>
    <s v=""/>
    <b v="0"/>
    <n v="0"/>
    <s v=""/>
    <s v="Twitter Web Client"/>
    <b v="0"/>
    <s v="1138835185330466816"/>
    <s v="Tweet"/>
    <n v="0"/>
    <n v="0"/>
    <m/>
    <m/>
    <m/>
    <m/>
    <m/>
    <m/>
    <m/>
    <m/>
    <n v="57"/>
    <s v="1"/>
    <s v="1"/>
    <n v="2"/>
    <n v="5.714285714285714"/>
    <n v="0"/>
    <n v="0"/>
    <n v="0"/>
    <n v="0"/>
    <n v="33"/>
    <n v="94.28571428571429"/>
    <n v="35"/>
  </r>
  <r>
    <s v="exchangeclub"/>
    <s v="exchangeclub"/>
    <m/>
    <m/>
    <m/>
    <m/>
    <m/>
    <m/>
    <m/>
    <m/>
    <s v="No"/>
    <n v="559"/>
    <m/>
    <m/>
    <x v="2"/>
    <d v="2019-06-12T20:41:09.000"/>
    <s v="Turn your Father's Day shopping into a force for good. Shop at https://t.co/XXbQvjL2km and Amazon donates to National Exchange Club Foundation, Inc. _x000a_#ExchangeStrong! https://t.co/kx2JUQ5IeB"/>
    <s v="https://smile.amazon.com/ch/34-6571404"/>
    <s v="amazon.com"/>
    <x v="13"/>
    <s v="https://pbs.twimg.com/media/D843zjcWkAAg7ue.png"/>
    <s v="https://pbs.twimg.com/media/D843zjcWkAAg7ue.png"/>
    <x v="162"/>
    <s v="https://twitter.com/#!/exchangeclub/status/1138909122064211974"/>
    <m/>
    <m/>
    <s v="1138909122064211974"/>
    <m/>
    <b v="0"/>
    <n v="0"/>
    <s v=""/>
    <b v="0"/>
    <s v="en"/>
    <m/>
    <s v=""/>
    <b v="0"/>
    <n v="0"/>
    <s v=""/>
    <s v="Twitter Web Client"/>
    <b v="0"/>
    <s v="1138909122064211974"/>
    <s v="Tweet"/>
    <n v="0"/>
    <n v="0"/>
    <m/>
    <m/>
    <m/>
    <m/>
    <m/>
    <m/>
    <m/>
    <m/>
    <n v="57"/>
    <s v="1"/>
    <s v="1"/>
    <n v="1"/>
    <n v="4.545454545454546"/>
    <n v="0"/>
    <n v="0"/>
    <n v="0"/>
    <n v="0"/>
    <n v="21"/>
    <n v="95.45454545454545"/>
    <n v="22"/>
  </r>
  <r>
    <s v="exchangeclub"/>
    <s v="exchangeclub"/>
    <m/>
    <m/>
    <m/>
    <m/>
    <m/>
    <m/>
    <m/>
    <m/>
    <s v="No"/>
    <n v="560"/>
    <m/>
    <m/>
    <x v="2"/>
    <d v="2019-06-13T18:20:16.000"/>
    <s v="The third tour being offered on the Tuesday and Wednesday of National Convention week is &quot;Welcome to Norfolk&quot;. Get to know our host city is the most spectacular fashion! https://t.co/byvbzXrJB3 We'll see you there! #xcNORFOLK Register at: https://t.co/zkildQDdtW"/>
    <s v="https://www.youtube.com/watch?v=iYgzKiMfhK0 https://www.nationalexchangeclub.org/wp-content/uploads/2019/03/National-Exchange-Club-Tour-Registration-Form.pdf?fbclid=IwAR2hXw6GOX9R5AXbivruW4Tzio8_HFnCcWRAD4mAz8gARt8rgzf_jPjFv9Y"/>
    <s v="youtube.com nationalexchangeclub.org"/>
    <x v="26"/>
    <m/>
    <s v="http://pbs.twimg.com/profile_images/1123576928001306627/7zA4OAug_normal.png"/>
    <x v="163"/>
    <s v="https://twitter.com/#!/exchangeclub/status/1139236057189367808"/>
    <m/>
    <m/>
    <s v="1139236057189367808"/>
    <m/>
    <b v="0"/>
    <n v="0"/>
    <s v=""/>
    <b v="0"/>
    <s v="en"/>
    <m/>
    <s v=""/>
    <b v="0"/>
    <n v="0"/>
    <s v=""/>
    <s v="Twitter Web Client"/>
    <b v="0"/>
    <s v="1139236057189367808"/>
    <s v="Tweet"/>
    <n v="0"/>
    <n v="0"/>
    <m/>
    <m/>
    <m/>
    <m/>
    <m/>
    <m/>
    <m/>
    <m/>
    <n v="57"/>
    <s v="1"/>
    <s v="1"/>
    <n v="2"/>
    <n v="5.555555555555555"/>
    <n v="0"/>
    <n v="0"/>
    <n v="0"/>
    <n v="0"/>
    <n v="34"/>
    <n v="94.44444444444444"/>
    <n v="36"/>
  </r>
  <r>
    <s v="exchangeclub"/>
    <s v="exchangeclub"/>
    <m/>
    <m/>
    <m/>
    <m/>
    <m/>
    <m/>
    <m/>
    <m/>
    <s v="No"/>
    <n v="561"/>
    <m/>
    <m/>
    <x v="2"/>
    <d v="2019-06-14T13:38:00.000"/>
    <s v="The Summer 2019 issue of #ExchangeToday is now available online ... check it out here: https://t.co/csQUw87s6J"/>
    <s v="https://www.mydigitalpublication.com/publication/?i=593351&amp;p=&amp;pn="/>
    <s v="mydigitalpublication.com"/>
    <x v="48"/>
    <m/>
    <s v="http://pbs.twimg.com/profile_images/1123576928001306627/7zA4OAug_normal.png"/>
    <x v="164"/>
    <s v="https://twitter.com/#!/exchangeclub/status/1139527410255310848"/>
    <m/>
    <m/>
    <s v="1139527410255310848"/>
    <m/>
    <b v="0"/>
    <n v="4"/>
    <s v=""/>
    <b v="0"/>
    <s v="en"/>
    <m/>
    <s v=""/>
    <b v="0"/>
    <n v="1"/>
    <s v=""/>
    <s v="Buffer"/>
    <b v="0"/>
    <s v="1139527410255310848"/>
    <s v="Tweet"/>
    <n v="0"/>
    <n v="0"/>
    <m/>
    <m/>
    <m/>
    <m/>
    <m/>
    <m/>
    <m/>
    <m/>
    <n v="57"/>
    <s v="1"/>
    <s v="1"/>
    <n v="1"/>
    <n v="7.142857142857143"/>
    <n v="1"/>
    <n v="7.142857142857143"/>
    <n v="0"/>
    <n v="0"/>
    <n v="12"/>
    <n v="85.71428571428571"/>
    <n v="14"/>
  </r>
  <r>
    <s v="exchangeclub"/>
    <s v="exchangeclub"/>
    <m/>
    <m/>
    <m/>
    <m/>
    <m/>
    <m/>
    <m/>
    <m/>
    <s v="No"/>
    <n v="562"/>
    <m/>
    <m/>
    <x v="2"/>
    <d v="2019-06-14T16:23:16.000"/>
    <s v="Happy #FlagDay! #Americanism https://t.co/dGPpmPstEj"/>
    <m/>
    <m/>
    <x v="3"/>
    <s v="https://pbs.twimg.com/media/D9CP9UzXYAEt_9o.jpg"/>
    <s v="https://pbs.twimg.com/media/D9CP9UzXYAEt_9o.jpg"/>
    <x v="165"/>
    <s v="https://twitter.com/#!/exchangeclub/status/1139568998545264641"/>
    <m/>
    <m/>
    <s v="1139568998545264641"/>
    <m/>
    <b v="0"/>
    <n v="4"/>
    <s v=""/>
    <b v="0"/>
    <s v="en"/>
    <m/>
    <s v=""/>
    <b v="0"/>
    <n v="1"/>
    <s v=""/>
    <s v="Twitter for Android"/>
    <b v="0"/>
    <s v="1139568998545264641"/>
    <s v="Tweet"/>
    <n v="0"/>
    <n v="0"/>
    <m/>
    <m/>
    <m/>
    <m/>
    <m/>
    <m/>
    <m/>
    <m/>
    <n v="57"/>
    <s v="1"/>
    <s v="1"/>
    <n v="1"/>
    <n v="33.333333333333336"/>
    <n v="0"/>
    <n v="0"/>
    <n v="0"/>
    <n v="0"/>
    <n v="2"/>
    <n v="66.66666666666667"/>
    <n v="3"/>
  </r>
  <r>
    <s v="exchangeclub"/>
    <s v="exchangeclub"/>
    <m/>
    <m/>
    <m/>
    <m/>
    <m/>
    <m/>
    <m/>
    <m/>
    <s v="No"/>
    <n v="563"/>
    <m/>
    <m/>
    <x v="2"/>
    <d v="2019-06-16T00:44:30.000"/>
    <s v="&quot;A father is neither an anchor to hold us back nor a sail to take us there, but a guiding light whose love shows us the way.&quot; - Unknown_x000a__x000a_To every father and father-figure, we wish we a #HappyFathersDay! https://t.co/eaeQ3U8uEV"/>
    <m/>
    <m/>
    <x v="49"/>
    <s v="https://pbs.twimg.com/media/D9JMRt_W4AAeklY.jpg"/>
    <s v="https://pbs.twimg.com/media/D9JMRt_W4AAeklY.jpg"/>
    <x v="166"/>
    <s v="https://twitter.com/#!/exchangeclub/status/1140057529663311872"/>
    <m/>
    <m/>
    <s v="1140057529663311872"/>
    <m/>
    <b v="0"/>
    <n v="4"/>
    <s v=""/>
    <b v="0"/>
    <s v="en"/>
    <m/>
    <s v=""/>
    <b v="0"/>
    <n v="1"/>
    <s v=""/>
    <s v="Twitter for Android"/>
    <b v="0"/>
    <s v="1140057529663311872"/>
    <s v="Tweet"/>
    <n v="0"/>
    <n v="0"/>
    <m/>
    <m/>
    <m/>
    <m/>
    <m/>
    <m/>
    <m/>
    <m/>
    <n v="57"/>
    <s v="1"/>
    <s v="1"/>
    <n v="1"/>
    <n v="2.5641025641025643"/>
    <n v="1"/>
    <n v="2.5641025641025643"/>
    <n v="0"/>
    <n v="0"/>
    <n v="37"/>
    <n v="94.87179487179488"/>
    <n v="39"/>
  </r>
  <r>
    <s v="exchangeclub"/>
    <s v="exchangeclub"/>
    <m/>
    <m/>
    <m/>
    <m/>
    <m/>
    <m/>
    <m/>
    <m/>
    <s v="No"/>
    <n v="564"/>
    <m/>
    <m/>
    <x v="2"/>
    <d v="2019-06-17T18:26:53.000"/>
    <s v="Exactly one month from today, XC members will be at Harbor Park in Norfolk, VA, to kickoff the 101st National Convention! Be sure to get your tickets to join us! Tickets can be purchased with your convention registration._x000a_#xcNORFOLK #dontmissout https://t.co/50PLVJHSbh https://t.co/lUbTooTPBY"/>
    <s v="https://www.milb.com/norfolk"/>
    <s v="milb.com"/>
    <x v="50"/>
    <s v="https://pbs.twimg.com/media/D9SI_IyXsAA2Epz.jpg"/>
    <s v="https://pbs.twimg.com/media/D9SI_IyXsAA2Epz.jpg"/>
    <x v="167"/>
    <s v="https://twitter.com/#!/exchangeclub/status/1140687270976114688"/>
    <m/>
    <m/>
    <s v="1140687270976114688"/>
    <m/>
    <b v="0"/>
    <n v="1"/>
    <s v=""/>
    <b v="0"/>
    <s v="en"/>
    <m/>
    <s v=""/>
    <b v="0"/>
    <n v="0"/>
    <s v=""/>
    <s v="Twitter Web Client"/>
    <b v="0"/>
    <s v="1140687270976114688"/>
    <s v="Tweet"/>
    <n v="0"/>
    <n v="0"/>
    <m/>
    <m/>
    <m/>
    <m/>
    <m/>
    <m/>
    <m/>
    <m/>
    <n v="57"/>
    <s v="1"/>
    <s v="1"/>
    <n v="0"/>
    <n v="0"/>
    <n v="0"/>
    <n v="0"/>
    <n v="0"/>
    <n v="0"/>
    <n v="40"/>
    <n v="100"/>
    <n v="40"/>
  </r>
  <r>
    <s v="exchangeclub"/>
    <s v="exchangeclub"/>
    <m/>
    <m/>
    <m/>
    <m/>
    <m/>
    <m/>
    <m/>
    <m/>
    <s v="No"/>
    <n v="565"/>
    <m/>
    <m/>
    <x v="2"/>
    <d v="2019-06-19T16:24:40.000"/>
    <s v="It's SO SIMPLE! _x000a_Invite ANY dad to a club meeting and snap a pic. Post it with #ExchangeStrong #ExchangeFit. WIN prizes for participating!_x000a_Facebook, Twitter, Instagram ... GO! https://t.co/uTTnr2Nk8T"/>
    <m/>
    <m/>
    <x v="25"/>
    <s v="https://pbs.twimg.com/media/D9cAOu_X4AAadF3.png"/>
    <s v="https://pbs.twimg.com/media/D9cAOu_X4AAadF3.png"/>
    <x v="168"/>
    <s v="https://twitter.com/#!/exchangeclub/status/1141381293252468736"/>
    <m/>
    <m/>
    <s v="1141381293252468736"/>
    <m/>
    <b v="0"/>
    <n v="1"/>
    <s v=""/>
    <b v="0"/>
    <s v="en"/>
    <m/>
    <s v=""/>
    <b v="0"/>
    <n v="0"/>
    <s v=""/>
    <s v="Twitter Web Client"/>
    <b v="0"/>
    <s v="1141381293252468736"/>
    <s v="Tweet"/>
    <n v="0"/>
    <n v="0"/>
    <m/>
    <m/>
    <m/>
    <m/>
    <m/>
    <m/>
    <m/>
    <m/>
    <n v="57"/>
    <s v="1"/>
    <s v="1"/>
    <n v="1"/>
    <n v="3.7037037037037037"/>
    <n v="0"/>
    <n v="0"/>
    <n v="0"/>
    <n v="0"/>
    <n v="26"/>
    <n v="96.29629629629629"/>
    <n v="27"/>
  </r>
  <r>
    <s v="exchangeclub"/>
    <s v="exchangeclub"/>
    <m/>
    <m/>
    <m/>
    <m/>
    <m/>
    <m/>
    <m/>
    <m/>
    <s v="No"/>
    <n v="566"/>
    <m/>
    <m/>
    <x v="2"/>
    <d v="2019-06-20T13:11:02.000"/>
    <s v="It's #NationalAmericanEagleDay, a day is set aside to honor our national symbol, raise awareness for protecting the Bald Eagle, assist in the recovery of their natural environments, and take part in educational outreach. #Americanism https://t.co/iPjmkXBYX7 https://t.co/BITJYFFHy1"/>
    <s v="https://nationaldaycalendar.com/days-2/national-american-eagle-day-june-20/"/>
    <s v="nationaldaycalendar.com"/>
    <x v="51"/>
    <s v="https://pbs.twimg.com/media/D9gdge9WkAEzr0g.jpg"/>
    <s v="https://pbs.twimg.com/media/D9gdge9WkAEzr0g.jpg"/>
    <x v="169"/>
    <s v="https://twitter.com/#!/exchangeclub/status/1141694952419803136"/>
    <m/>
    <m/>
    <s v="1141694952419803136"/>
    <m/>
    <b v="0"/>
    <n v="5"/>
    <s v=""/>
    <b v="0"/>
    <s v="en"/>
    <m/>
    <s v=""/>
    <b v="0"/>
    <n v="2"/>
    <s v=""/>
    <s v="Buffer"/>
    <b v="0"/>
    <s v="1141694952419803136"/>
    <s v="Tweet"/>
    <n v="0"/>
    <n v="0"/>
    <m/>
    <m/>
    <m/>
    <m/>
    <m/>
    <m/>
    <m/>
    <m/>
    <n v="57"/>
    <s v="1"/>
    <s v="1"/>
    <n v="2"/>
    <n v="5.882352941176471"/>
    <n v="0"/>
    <n v="0"/>
    <n v="0"/>
    <n v="0"/>
    <n v="32"/>
    <n v="94.11764705882354"/>
    <n v="34"/>
  </r>
  <r>
    <s v="exchangeclub"/>
    <s v="exchangeclub"/>
    <m/>
    <m/>
    <m/>
    <m/>
    <m/>
    <m/>
    <m/>
    <m/>
    <s v="No"/>
    <n v="567"/>
    <m/>
    <m/>
    <x v="2"/>
    <d v="2019-06-21T14:39:02.000"/>
    <s v="Today is the #FirstDayOfSummer! We know you'll make it an amazing season of serving your communities, sharing your #ExchangeStrong energy with others, and setting some amazing goals! https://t.co/P7onSqyC77"/>
    <m/>
    <m/>
    <x v="52"/>
    <s v="https://pbs.twimg.com/media/D9l7O-JW4AI5SwI.jpg"/>
    <s v="https://pbs.twimg.com/media/D9l7O-JW4AI5SwI.jpg"/>
    <x v="170"/>
    <s v="https://twitter.com/#!/exchangeclub/status/1142079483538804741"/>
    <m/>
    <m/>
    <s v="1142079483538804741"/>
    <m/>
    <b v="0"/>
    <n v="7"/>
    <s v=""/>
    <b v="0"/>
    <s v="en"/>
    <m/>
    <s v=""/>
    <b v="0"/>
    <n v="2"/>
    <s v=""/>
    <s v="Twitter for Android"/>
    <b v="0"/>
    <s v="1142079483538804741"/>
    <s v="Tweet"/>
    <n v="0"/>
    <n v="0"/>
    <m/>
    <m/>
    <m/>
    <m/>
    <m/>
    <m/>
    <m/>
    <m/>
    <n v="57"/>
    <s v="1"/>
    <s v="1"/>
    <n v="2"/>
    <n v="7.407407407407407"/>
    <n v="0"/>
    <n v="0"/>
    <n v="0"/>
    <n v="0"/>
    <n v="25"/>
    <n v="92.5925925925926"/>
    <n v="27"/>
  </r>
  <r>
    <s v="exchangeclub"/>
    <s v="exchangeclub"/>
    <m/>
    <m/>
    <m/>
    <m/>
    <m/>
    <m/>
    <m/>
    <m/>
    <s v="No"/>
    <n v="568"/>
    <m/>
    <m/>
    <x v="2"/>
    <d v="2019-06-27T17:00:45.000"/>
    <s v="#ThankfulThursday #xcNORFOLK #friendsandsponsors #whorocks https://t.co/NwYZuwzDwr"/>
    <m/>
    <m/>
    <x v="53"/>
    <s v="https://pbs.twimg.com/media/D-FVNBSXkAA8SC0.png"/>
    <s v="https://pbs.twimg.com/media/D-FVNBSXkAA8SC0.png"/>
    <x v="171"/>
    <s v="https://twitter.com/#!/exchangeclub/status/1144289476094648320"/>
    <m/>
    <m/>
    <s v="1144289476094648320"/>
    <m/>
    <b v="0"/>
    <n v="0"/>
    <s v=""/>
    <b v="0"/>
    <s v="und"/>
    <m/>
    <s v=""/>
    <b v="0"/>
    <n v="0"/>
    <s v=""/>
    <s v="Twitter Web Client"/>
    <b v="0"/>
    <s v="1144289476094648320"/>
    <s v="Tweet"/>
    <n v="0"/>
    <n v="0"/>
    <m/>
    <m/>
    <m/>
    <m/>
    <m/>
    <m/>
    <m/>
    <m/>
    <n v="57"/>
    <s v="1"/>
    <s v="1"/>
    <n v="0"/>
    <n v="0"/>
    <n v="0"/>
    <n v="0"/>
    <n v="0"/>
    <n v="0"/>
    <n v="4"/>
    <n v="100"/>
    <n v="4"/>
  </r>
  <r>
    <s v="exchangeclub"/>
    <s v="exchangeclub"/>
    <m/>
    <m/>
    <m/>
    <m/>
    <m/>
    <m/>
    <m/>
    <m/>
    <s v="No"/>
    <n v="569"/>
    <m/>
    <m/>
    <x v="2"/>
    <d v="2019-06-27T20:42:40.000"/>
    <s v="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
    <m/>
    <m/>
    <x v="54"/>
    <s v="https://pbs.twimg.com/media/D-GH_0ZWwAUaT1g.jpg"/>
    <s v="https://pbs.twimg.com/media/D-GH_0ZWwAUaT1g.jpg"/>
    <x v="172"/>
    <s v="https://twitter.com/#!/exchangeclub/status/1144345324271603713"/>
    <m/>
    <m/>
    <s v="1144345324271603713"/>
    <m/>
    <b v="0"/>
    <n v="4"/>
    <s v=""/>
    <b v="0"/>
    <s v="en"/>
    <m/>
    <s v=""/>
    <b v="0"/>
    <n v="1"/>
    <s v=""/>
    <s v="Twitter Web Client"/>
    <b v="0"/>
    <s v="1144345324271603713"/>
    <s v="Tweet"/>
    <n v="0"/>
    <n v="0"/>
    <m/>
    <m/>
    <m/>
    <m/>
    <m/>
    <m/>
    <m/>
    <m/>
    <n v="57"/>
    <s v="1"/>
    <s v="1"/>
    <n v="2"/>
    <n v="4.3478260869565215"/>
    <n v="0"/>
    <n v="0"/>
    <n v="0"/>
    <n v="0"/>
    <n v="44"/>
    <n v="95.65217391304348"/>
    <n v="46"/>
  </r>
  <r>
    <s v="exchangeclub"/>
    <s v="exchangeclub"/>
    <m/>
    <m/>
    <m/>
    <m/>
    <m/>
    <m/>
    <m/>
    <m/>
    <s v="No"/>
    <n v="570"/>
    <m/>
    <m/>
    <x v="2"/>
    <d v="2019-06-28T17:19:23.000"/>
    <s v="Please join us as we #Welcome the Exchange Club of Tidewater, VA; charter June 27! Built by Margaret &amp;amp; Robert Moore and Marie Warren, sponsored by the Exchange Clubs of Hampton Roads Networking and Suffolk, VA, and chartered with 15 members. #GrowExchange #ExchangeStrong"/>
    <m/>
    <m/>
    <x v="55"/>
    <m/>
    <s v="http://pbs.twimg.com/profile_images/1123576928001306627/7zA4OAug_normal.png"/>
    <x v="173"/>
    <s v="https://twitter.com/#!/exchangeclub/status/1144656552680443905"/>
    <m/>
    <m/>
    <s v="1144656552680443905"/>
    <m/>
    <b v="0"/>
    <n v="3"/>
    <s v=""/>
    <b v="0"/>
    <s v="en"/>
    <m/>
    <s v=""/>
    <b v="0"/>
    <n v="0"/>
    <s v=""/>
    <s v="Twitter Web Client"/>
    <b v="0"/>
    <s v="1144656552680443905"/>
    <s v="Tweet"/>
    <n v="0"/>
    <n v="0"/>
    <m/>
    <m/>
    <m/>
    <m/>
    <m/>
    <m/>
    <m/>
    <m/>
    <n v="57"/>
    <s v="1"/>
    <s v="1"/>
    <n v="1"/>
    <n v="2.3255813953488373"/>
    <n v="0"/>
    <n v="0"/>
    <n v="0"/>
    <n v="0"/>
    <n v="42"/>
    <n v="97.67441860465117"/>
    <n v="43"/>
  </r>
  <r>
    <s v="exchangeclub"/>
    <s v="exchangeclub"/>
    <m/>
    <m/>
    <m/>
    <m/>
    <m/>
    <m/>
    <m/>
    <m/>
    <s v="No"/>
    <n v="571"/>
    <m/>
    <m/>
    <x v="2"/>
    <d v="2019-06-28T18:22:04.000"/>
    <s v="The June #MemberFYI is now available, please read and share._x000a_https://t.co/gYueOC75wS https://t.co/9kpiFEKfHs"/>
    <s v="https://myemail.constantcontact.com/subject.html?soid=1102534231567&amp;aid=HtJFg089bYg"/>
    <s v="constantcontact.com"/>
    <x v="33"/>
    <s v="https://pbs.twimg.com/media/D-KxZ1YXkAEIE2l.jpg"/>
    <s v="https://pbs.twimg.com/media/D-KxZ1YXkAEIE2l.jpg"/>
    <x v="174"/>
    <s v="https://twitter.com/#!/exchangeclub/status/1144672329362026496"/>
    <m/>
    <m/>
    <s v="1144672329362026496"/>
    <m/>
    <b v="0"/>
    <n v="1"/>
    <s v=""/>
    <b v="0"/>
    <s v="en"/>
    <m/>
    <s v=""/>
    <b v="0"/>
    <n v="1"/>
    <s v=""/>
    <s v="Twitter Web Client"/>
    <b v="0"/>
    <s v="1144672329362026496"/>
    <s v="Tweet"/>
    <n v="0"/>
    <n v="0"/>
    <m/>
    <m/>
    <m/>
    <m/>
    <m/>
    <m/>
    <m/>
    <m/>
    <n v="57"/>
    <s v="1"/>
    <s v="1"/>
    <n v="1"/>
    <n v="10"/>
    <n v="0"/>
    <n v="0"/>
    <n v="0"/>
    <n v="0"/>
    <n v="9"/>
    <n v="90"/>
    <n v="10"/>
  </r>
  <r>
    <s v="exchangeclub"/>
    <s v="exchangeclub"/>
    <m/>
    <m/>
    <m/>
    <m/>
    <m/>
    <m/>
    <m/>
    <m/>
    <s v="No"/>
    <n v="572"/>
    <m/>
    <m/>
    <x v="2"/>
    <d v="2019-06-29T13:23:02.000"/>
    <s v="Tomorrow is the deadline to submit 4 Big &quot;E&quot;, Distinguished District Director, Distinguished District President, and Club Representative Awards. It feels amazing to celebrate your successes ... just ask this guy! #submityourapplication #doitfortheawards #ExchangeStrong #EndOfYear https://t.co/U2ZVPqnnoH"/>
    <m/>
    <m/>
    <x v="56"/>
    <s v="https://pbs.twimg.com/media/D-O2kE_XoAEGiLy.png"/>
    <s v="https://pbs.twimg.com/media/D-O2kE_XoAEGiLy.png"/>
    <x v="175"/>
    <s v="https://twitter.com/#!/exchangeclub/status/1144959462706425856"/>
    <m/>
    <m/>
    <s v="1144959462706425856"/>
    <m/>
    <b v="0"/>
    <n v="1"/>
    <s v=""/>
    <b v="0"/>
    <s v="en"/>
    <m/>
    <s v=""/>
    <b v="0"/>
    <n v="0"/>
    <s v=""/>
    <s v="Buffer"/>
    <b v="0"/>
    <s v="1144959462706425856"/>
    <s v="Tweet"/>
    <n v="0"/>
    <n v="0"/>
    <m/>
    <m/>
    <m/>
    <m/>
    <m/>
    <m/>
    <m/>
    <m/>
    <n v="57"/>
    <s v="1"/>
    <s v="1"/>
    <n v="6"/>
    <n v="17.647058823529413"/>
    <n v="0"/>
    <n v="0"/>
    <n v="0"/>
    <n v="0"/>
    <n v="28"/>
    <n v="82.3529411764706"/>
    <n v="34"/>
  </r>
  <r>
    <s v="exchangeclub"/>
    <s v="exchangeclub"/>
    <m/>
    <m/>
    <m/>
    <m/>
    <m/>
    <m/>
    <m/>
    <m/>
    <s v="No"/>
    <n v="573"/>
    <m/>
    <m/>
    <x v="2"/>
    <d v="2019-07-01T20:17:26.000"/>
    <s v="Are you coming to the 101st National Convention in Norfolk, VA?! There's still time to register ... you won't be disappointed! #xcNORFOLK https://t.co/t2HBEwigDb"/>
    <s v="https://www.nationalexchangeclub.org/convention/"/>
    <s v="nationalexchangeclub.org"/>
    <x v="26"/>
    <m/>
    <s v="http://pbs.twimg.com/profile_images/1123576928001306627/7zA4OAug_normal.png"/>
    <x v="176"/>
    <s v="https://twitter.com/#!/exchangeclub/status/1145788523867508741"/>
    <m/>
    <m/>
    <s v="1145788523867508741"/>
    <m/>
    <b v="0"/>
    <n v="0"/>
    <s v=""/>
    <b v="0"/>
    <s v="en"/>
    <m/>
    <s v=""/>
    <b v="0"/>
    <n v="0"/>
    <s v=""/>
    <s v="Twitter Web Client"/>
    <b v="0"/>
    <s v="1145788523867508741"/>
    <s v="Tweet"/>
    <n v="0"/>
    <n v="0"/>
    <m/>
    <m/>
    <m/>
    <m/>
    <m/>
    <m/>
    <m/>
    <m/>
    <n v="57"/>
    <s v="1"/>
    <s v="1"/>
    <n v="0"/>
    <n v="0"/>
    <n v="1"/>
    <n v="4.761904761904762"/>
    <n v="0"/>
    <n v="0"/>
    <n v="20"/>
    <n v="95.23809523809524"/>
    <n v="21"/>
  </r>
  <r>
    <s v="exchangeclub"/>
    <s v="exchangeclub"/>
    <m/>
    <m/>
    <m/>
    <m/>
    <m/>
    <m/>
    <m/>
    <m/>
    <s v="No"/>
    <n v="574"/>
    <m/>
    <m/>
    <x v="2"/>
    <d v="2019-07-02T14:24:34.000"/>
    <s v="Congratulations to Gail Johnson of the Exchange Club of Rome, GA., for being the June #ExchangeStrong #ExchangeFit winner! _x000a_You could win, too! This month, submit a patriotic-themed photo of yourself 'talking' Exchange. https://t.co/bHWoacHfQN"/>
    <m/>
    <m/>
    <x v="25"/>
    <s v="https://pbs.twimg.com/media/D-ehYt6UYAMVKBp.png"/>
    <s v="https://pbs.twimg.com/media/D-ehYt6UYAMVKBp.png"/>
    <x v="177"/>
    <s v="https://twitter.com/#!/exchangeclub/status/1146062108771045376"/>
    <m/>
    <m/>
    <s v="1146062108771045376"/>
    <m/>
    <b v="0"/>
    <n v="3"/>
    <s v=""/>
    <b v="0"/>
    <s v="en"/>
    <m/>
    <s v=""/>
    <b v="0"/>
    <n v="0"/>
    <s v=""/>
    <s v="Twitter Web Client"/>
    <b v="0"/>
    <s v="1146062108771045376"/>
    <s v="Tweet"/>
    <n v="0"/>
    <n v="0"/>
    <m/>
    <m/>
    <m/>
    <m/>
    <m/>
    <m/>
    <m/>
    <m/>
    <n v="57"/>
    <s v="1"/>
    <s v="1"/>
    <n v="4"/>
    <n v="12.121212121212121"/>
    <n v="0"/>
    <n v="0"/>
    <n v="0"/>
    <n v="0"/>
    <n v="29"/>
    <n v="87.87878787878788"/>
    <n v="33"/>
  </r>
  <r>
    <s v="exchangeclub"/>
    <s v="exchangeclub"/>
    <m/>
    <m/>
    <m/>
    <m/>
    <m/>
    <m/>
    <m/>
    <m/>
    <s v="No"/>
    <n v="575"/>
    <m/>
    <m/>
    <x v="2"/>
    <d v="2019-07-03T13:02:03.000"/>
    <s v="A message from #ExchangeStrong National President Scot Warren: https://t.co/EjCWxqbuhl"/>
    <m/>
    <m/>
    <x v="13"/>
    <s v="https://pbs.twimg.com/media/D-jYHoFW4AAxQmq.png"/>
    <s v="https://pbs.twimg.com/media/D-jYHoFW4AAxQmq.png"/>
    <x v="178"/>
    <s v="https://twitter.com/#!/exchangeclub/status/1146403732286005248"/>
    <m/>
    <m/>
    <s v="1146403732286005248"/>
    <m/>
    <b v="0"/>
    <n v="3"/>
    <s v=""/>
    <b v="0"/>
    <s v="en"/>
    <m/>
    <s v=""/>
    <b v="0"/>
    <n v="0"/>
    <s v=""/>
    <s v="Buffer"/>
    <b v="0"/>
    <s v="1146403732286005248"/>
    <s v="Tweet"/>
    <n v="0"/>
    <n v="0"/>
    <m/>
    <m/>
    <m/>
    <m/>
    <m/>
    <m/>
    <m/>
    <m/>
    <n v="57"/>
    <s v="1"/>
    <s v="1"/>
    <n v="0"/>
    <n v="0"/>
    <n v="0"/>
    <n v="0"/>
    <n v="0"/>
    <n v="0"/>
    <n v="8"/>
    <n v="100"/>
    <n v="8"/>
  </r>
  <r>
    <s v="exchangeclub"/>
    <s v="exchangeclub"/>
    <m/>
    <m/>
    <m/>
    <m/>
    <m/>
    <m/>
    <m/>
    <m/>
    <s v="No"/>
    <n v="576"/>
    <m/>
    <m/>
    <x v="2"/>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57"/>
    <s v="https://pbs.twimg.com/media/D-obEUSW4AAyKjo.jpg"/>
    <s v="https://pbs.twimg.com/media/D-obEUSW4AAyKjo.jpg"/>
    <x v="179"/>
    <s v="https://twitter.com/#!/exchangeclub/status/1146758818556252160"/>
    <m/>
    <m/>
    <s v="1146758818556252160"/>
    <m/>
    <b v="0"/>
    <n v="2"/>
    <s v=""/>
    <b v="0"/>
    <s v="en"/>
    <m/>
    <s v=""/>
    <b v="0"/>
    <n v="1"/>
    <s v=""/>
    <s v="Buffer"/>
    <b v="0"/>
    <s v="1146758818556252160"/>
    <s v="Tweet"/>
    <n v="0"/>
    <n v="0"/>
    <m/>
    <m/>
    <m/>
    <m/>
    <m/>
    <m/>
    <m/>
    <m/>
    <n v="57"/>
    <s v="1"/>
    <s v="1"/>
    <n v="3"/>
    <n v="11.538461538461538"/>
    <n v="0"/>
    <n v="0"/>
    <n v="0"/>
    <n v="0"/>
    <n v="23"/>
    <n v="88.46153846153847"/>
    <n v="26"/>
  </r>
  <r>
    <s v="exchangeclub"/>
    <s v="exchangeclub"/>
    <m/>
    <m/>
    <m/>
    <m/>
    <m/>
    <m/>
    <m/>
    <m/>
    <s v="No"/>
    <n v="577"/>
    <m/>
    <m/>
    <x v="2"/>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58"/>
    <s v="https://pbs.twimg.com/media/D-twye2XsAA2CRZ.jpg"/>
    <s v="https://pbs.twimg.com/media/D-twye2XsAA2CRZ.jpg"/>
    <x v="180"/>
    <s v="https://twitter.com/#!/exchangeclub/status/1147134544409182209"/>
    <m/>
    <m/>
    <s v="1147134544409182209"/>
    <m/>
    <b v="0"/>
    <n v="1"/>
    <s v=""/>
    <b v="0"/>
    <s v="en"/>
    <m/>
    <s v=""/>
    <b v="0"/>
    <n v="0"/>
    <s v=""/>
    <s v="Buffer"/>
    <b v="0"/>
    <s v="1147134544409182209"/>
    <s v="Tweet"/>
    <n v="0"/>
    <n v="0"/>
    <m/>
    <m/>
    <m/>
    <m/>
    <m/>
    <m/>
    <m/>
    <m/>
    <n v="57"/>
    <s v="1"/>
    <s v="1"/>
    <n v="4"/>
    <n v="9.75609756097561"/>
    <n v="0"/>
    <n v="0"/>
    <n v="0"/>
    <n v="0"/>
    <n v="37"/>
    <n v="90.2439024390244"/>
    <n v="41"/>
  </r>
  <r>
    <s v="exchangeclub"/>
    <s v="exchangeclub"/>
    <m/>
    <m/>
    <m/>
    <m/>
    <m/>
    <m/>
    <m/>
    <m/>
    <s v="No"/>
    <n v="578"/>
    <m/>
    <m/>
    <x v="2"/>
    <d v="2019-07-06T12:38:02.000"/>
    <s v="The July #ExchangeStrong #ExchangeFit challenge: post a patriotic-themed photo of yourself 'talking' Exchange. Use the hashtags, win a prize. That's easy! https://t.co/pRccGTHYiD"/>
    <m/>
    <m/>
    <x v="25"/>
    <s v="https://pbs.twimg.com/media/D-yvY5OXYAAxidi.png"/>
    <s v="https://pbs.twimg.com/media/D-yvY5OXYAAxidi.png"/>
    <x v="181"/>
    <s v="https://twitter.com/#!/exchangeclub/status/1147484849810415616"/>
    <m/>
    <m/>
    <s v="1147484849810415616"/>
    <m/>
    <b v="0"/>
    <n v="0"/>
    <s v=""/>
    <b v="0"/>
    <s v="en"/>
    <m/>
    <s v=""/>
    <b v="0"/>
    <n v="0"/>
    <s v=""/>
    <s v="Buffer"/>
    <b v="0"/>
    <s v="1147484849810415616"/>
    <s v="Tweet"/>
    <n v="0"/>
    <n v="0"/>
    <m/>
    <m/>
    <m/>
    <m/>
    <m/>
    <m/>
    <m/>
    <m/>
    <n v="57"/>
    <s v="1"/>
    <s v="1"/>
    <n v="4"/>
    <n v="18.181818181818183"/>
    <n v="0"/>
    <n v="0"/>
    <n v="0"/>
    <n v="0"/>
    <n v="18"/>
    <n v="81.81818181818181"/>
    <n v="22"/>
  </r>
  <r>
    <s v="exchangeclub"/>
    <s v="exchangeclub"/>
    <m/>
    <m/>
    <m/>
    <m/>
    <m/>
    <m/>
    <m/>
    <m/>
    <s v="No"/>
    <n v="579"/>
    <m/>
    <m/>
    <x v="2"/>
    <d v="2019-07-08T16:57:07.000"/>
    <s v="Disaster Relief Fund Activated #ExchangeStrong #SouthernCaliforniaEarthquakes https://t.co/5mMzCGzuCd"/>
    <m/>
    <m/>
    <x v="59"/>
    <s v="https://pbs.twimg.com/media/D-99pC_XoAEVXLb.png"/>
    <s v="https://pbs.twimg.com/media/D-99pC_XoAEVXLb.png"/>
    <x v="182"/>
    <s v="https://twitter.com/#!/exchangeclub/status/1148274826093780995"/>
    <m/>
    <m/>
    <s v="1148274826093780995"/>
    <m/>
    <b v="0"/>
    <n v="0"/>
    <s v=""/>
    <b v="0"/>
    <s v="en"/>
    <m/>
    <s v=""/>
    <b v="0"/>
    <n v="0"/>
    <s v=""/>
    <s v="Twitter Web Client"/>
    <b v="0"/>
    <s v="1148274826093780995"/>
    <s v="Tweet"/>
    <n v="0"/>
    <n v="0"/>
    <m/>
    <m/>
    <m/>
    <m/>
    <m/>
    <m/>
    <m/>
    <m/>
    <n v="57"/>
    <s v="1"/>
    <s v="1"/>
    <n v="1"/>
    <n v="16.666666666666668"/>
    <n v="1"/>
    <n v="16.666666666666668"/>
    <n v="0"/>
    <n v="0"/>
    <n v="4"/>
    <n v="66.66666666666667"/>
    <n v="6"/>
  </r>
  <r>
    <s v="exchangeclub"/>
    <s v="exchangeclub"/>
    <m/>
    <m/>
    <m/>
    <m/>
    <m/>
    <m/>
    <m/>
    <m/>
    <s v="No"/>
    <n v="580"/>
    <m/>
    <m/>
    <x v="2"/>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26"/>
    <s v="https://pbs.twimg.com/media/D_XAev_XYAE8vzv.png"/>
    <s v="https://pbs.twimg.com/media/D_XAev_XYAE8vzv.png"/>
    <x v="183"/>
    <s v="https://twitter.com/#!/exchangeclub/status/1150036915791552512"/>
    <m/>
    <m/>
    <s v="1150036915791552512"/>
    <m/>
    <b v="0"/>
    <n v="0"/>
    <s v=""/>
    <b v="0"/>
    <s v="en"/>
    <m/>
    <s v=""/>
    <b v="0"/>
    <n v="0"/>
    <s v=""/>
    <s v="Buffer"/>
    <b v="0"/>
    <s v="1150036915791552512"/>
    <s v="Tweet"/>
    <n v="0"/>
    <n v="0"/>
    <m/>
    <m/>
    <m/>
    <m/>
    <m/>
    <m/>
    <m/>
    <m/>
    <n v="57"/>
    <s v="1"/>
    <s v="1"/>
    <n v="2"/>
    <n v="5.128205128205129"/>
    <n v="0"/>
    <n v="0"/>
    <n v="0"/>
    <n v="0"/>
    <n v="37"/>
    <n v="94.87179487179488"/>
    <n v="39"/>
  </r>
  <r>
    <s v="exchangeclub"/>
    <s v="exchangeclub"/>
    <m/>
    <m/>
    <m/>
    <m/>
    <m/>
    <m/>
    <m/>
    <m/>
    <s v="No"/>
    <n v="581"/>
    <m/>
    <m/>
    <x v="2"/>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26"/>
    <m/>
    <s v="http://pbs.twimg.com/profile_images/1123576928001306627/7zA4OAug_normal.png"/>
    <x v="184"/>
    <s v="https://twitter.com/#!/exchangeclub/status/1150401312045096960"/>
    <m/>
    <m/>
    <s v="1150401312045096960"/>
    <m/>
    <b v="0"/>
    <n v="3"/>
    <s v=""/>
    <b v="0"/>
    <s v="en"/>
    <m/>
    <s v=""/>
    <b v="0"/>
    <n v="0"/>
    <s v=""/>
    <s v="Buffer"/>
    <b v="0"/>
    <s v="1150401312045096960"/>
    <s v="Tweet"/>
    <n v="0"/>
    <n v="0"/>
    <m/>
    <m/>
    <m/>
    <m/>
    <m/>
    <m/>
    <m/>
    <m/>
    <n v="57"/>
    <s v="1"/>
    <s v="1"/>
    <n v="1"/>
    <n v="2.272727272727273"/>
    <n v="0"/>
    <n v="0"/>
    <n v="0"/>
    <n v="0"/>
    <n v="43"/>
    <n v="97.72727272727273"/>
    <n v="44"/>
  </r>
  <r>
    <s v="exchangeclub"/>
    <s v="exchangeclub"/>
    <m/>
    <m/>
    <m/>
    <m/>
    <m/>
    <m/>
    <m/>
    <m/>
    <s v="No"/>
    <n v="582"/>
    <m/>
    <m/>
    <x v="2"/>
    <d v="2019-07-17T11:47:15.000"/>
    <s v="Are you in #xcNorfolk? Have you seen this #outdooradvertisement? Tell us where? https://t.co/g195SKiy2k"/>
    <m/>
    <m/>
    <x v="16"/>
    <s v="https://pbs.twimg.com/media/D_rNQUBXsAAkvIz.jpg"/>
    <s v="https://pbs.twimg.com/media/D_rNQUBXsAAkvIz.jpg"/>
    <x v="185"/>
    <s v="https://twitter.com/#!/exchangeclub/status/1151458336421924864"/>
    <m/>
    <m/>
    <s v="1151458336421924864"/>
    <m/>
    <b v="0"/>
    <n v="5"/>
    <s v=""/>
    <b v="0"/>
    <s v="en"/>
    <m/>
    <s v=""/>
    <b v="0"/>
    <n v="1"/>
    <s v=""/>
    <s v="Buffer"/>
    <b v="0"/>
    <s v="1151458336421924864"/>
    <s v="Tweet"/>
    <n v="0"/>
    <n v="0"/>
    <m/>
    <m/>
    <m/>
    <m/>
    <m/>
    <m/>
    <m/>
    <m/>
    <n v="57"/>
    <s v="1"/>
    <s v="1"/>
    <n v="0"/>
    <n v="0"/>
    <n v="0"/>
    <n v="0"/>
    <n v="0"/>
    <n v="0"/>
    <n v="12"/>
    <n v="100"/>
    <n v="12"/>
  </r>
  <r>
    <s v="exchangeclub"/>
    <s v="exchangeclub"/>
    <m/>
    <m/>
    <m/>
    <m/>
    <m/>
    <m/>
    <m/>
    <m/>
    <s v="No"/>
    <n v="583"/>
    <m/>
    <m/>
    <x v="2"/>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60"/>
    <s v="https://pbs.twimg.com/media/D_wkhtAXkAASVKh.jpg"/>
    <s v="https://pbs.twimg.com/media/D_wkhtAXkAASVKh.jpg"/>
    <x v="186"/>
    <s v="https://twitter.com/#!/exchangeclub/status/1151835767490170880"/>
    <m/>
    <m/>
    <s v="1151835767490170880"/>
    <m/>
    <b v="0"/>
    <n v="6"/>
    <s v=""/>
    <b v="0"/>
    <s v="en"/>
    <m/>
    <s v=""/>
    <b v="0"/>
    <n v="0"/>
    <s v=""/>
    <s v="Buffer"/>
    <b v="0"/>
    <s v="1151835767490170880"/>
    <s v="Tweet"/>
    <n v="0"/>
    <n v="0"/>
    <m/>
    <m/>
    <m/>
    <m/>
    <m/>
    <m/>
    <m/>
    <m/>
    <n v="57"/>
    <s v="1"/>
    <s v="1"/>
    <n v="1"/>
    <n v="3.0303030303030303"/>
    <n v="0"/>
    <n v="0"/>
    <n v="0"/>
    <n v="0"/>
    <n v="32"/>
    <n v="96.96969696969697"/>
    <n v="33"/>
  </r>
  <r>
    <s v="exchangeclub"/>
    <s v="exchangeclub"/>
    <m/>
    <m/>
    <m/>
    <m/>
    <m/>
    <m/>
    <m/>
    <m/>
    <s v="No"/>
    <n v="584"/>
    <m/>
    <m/>
    <x v="2"/>
    <d v="2019-07-18T13:49:23.000"/>
    <s v="The Opening Session of Exchange's 101st National Convention has begun! Posting of the colors and Keynote Speaker Adrian Peterson  #xcNORFOLK #americanism #dontdismyabilities #greattobehere https://t.co/ErskI0MMD8"/>
    <m/>
    <m/>
    <x v="61"/>
    <s v="https://pbs.twimg.com/media/D_wyxzXX4AIV-o4.jpg"/>
    <s v="https://pbs.twimg.com/media/D_wyxzXX4AIV-o4.jpg"/>
    <x v="187"/>
    <s v="https://twitter.com/#!/exchangeclub/status/1151851462764503040"/>
    <m/>
    <m/>
    <s v="1151851462764503040"/>
    <m/>
    <b v="0"/>
    <n v="4"/>
    <s v=""/>
    <b v="0"/>
    <s v="en"/>
    <m/>
    <s v=""/>
    <b v="0"/>
    <n v="0"/>
    <s v=""/>
    <s v="Twitter for Android"/>
    <b v="0"/>
    <s v="1151851462764503040"/>
    <s v="Tweet"/>
    <n v="0"/>
    <n v="0"/>
    <m/>
    <m/>
    <m/>
    <m/>
    <m/>
    <m/>
    <m/>
    <m/>
    <n v="57"/>
    <s v="1"/>
    <s v="1"/>
    <n v="0"/>
    <n v="0"/>
    <n v="0"/>
    <n v="0"/>
    <n v="0"/>
    <n v="0"/>
    <n v="23"/>
    <n v="100"/>
    <n v="23"/>
  </r>
  <r>
    <s v="exchangeclub"/>
    <s v="exchangeclub"/>
    <m/>
    <m/>
    <m/>
    <m/>
    <m/>
    <m/>
    <m/>
    <m/>
    <s v="No"/>
    <n v="585"/>
    <m/>
    <m/>
    <x v="2"/>
    <d v="2019-07-18T15:06:01.000"/>
    <s v="The Opening Session has just ended with the recognition and presentation of several awards! A complete list of all award winners will be available on Exchange's website following the convention. #congratulations #xcNORFOLK #ExchangeStrong"/>
    <m/>
    <m/>
    <x v="62"/>
    <m/>
    <s v="http://pbs.twimg.com/profile_images/1123576928001306627/7zA4OAug_normal.png"/>
    <x v="188"/>
    <s v="https://twitter.com/#!/exchangeclub/status/1151870748849561600"/>
    <m/>
    <m/>
    <s v="1151870748849561600"/>
    <m/>
    <b v="0"/>
    <n v="2"/>
    <s v=""/>
    <b v="0"/>
    <s v="en"/>
    <m/>
    <s v=""/>
    <b v="0"/>
    <n v="0"/>
    <s v=""/>
    <s v="Buffer"/>
    <b v="0"/>
    <s v="1151870748849561600"/>
    <s v="Tweet"/>
    <n v="0"/>
    <n v="0"/>
    <m/>
    <m/>
    <m/>
    <m/>
    <m/>
    <m/>
    <m/>
    <m/>
    <n v="57"/>
    <s v="1"/>
    <s v="1"/>
    <n v="5"/>
    <n v="15.151515151515152"/>
    <n v="0"/>
    <n v="0"/>
    <n v="0"/>
    <n v="0"/>
    <n v="28"/>
    <n v="84.84848484848484"/>
    <n v="33"/>
  </r>
  <r>
    <s v="exchangeclub"/>
    <s v="exchangeclub"/>
    <m/>
    <m/>
    <m/>
    <m/>
    <m/>
    <m/>
    <m/>
    <m/>
    <s v="No"/>
    <n v="586"/>
    <m/>
    <m/>
    <x v="2"/>
    <d v="2019-07-18T16:22:03.000"/>
    <s v="National Project Luncheon, sponsored by Stapleton Insurance, is about to begin with an address by Johnnetta McSwain, MSW, PhD, CEO. Follow along for more information and details. #xcNORFOLK #PreventionOfChildAbuse https://t.co/5tqYfHykGI"/>
    <m/>
    <m/>
    <x v="63"/>
    <s v="https://pbs.twimg.com/media/D_xVvfBWsAEkb40.jpg"/>
    <s v="https://pbs.twimg.com/media/D_xVvfBWsAEkb40.jpg"/>
    <x v="189"/>
    <s v="https://twitter.com/#!/exchangeclub/status/1151889881402155008"/>
    <m/>
    <m/>
    <s v="1151889881402155008"/>
    <m/>
    <b v="0"/>
    <n v="2"/>
    <s v=""/>
    <b v="0"/>
    <s v="en"/>
    <m/>
    <s v=""/>
    <b v="0"/>
    <n v="0"/>
    <s v=""/>
    <s v="Buffer"/>
    <b v="0"/>
    <s v="1151889881402155008"/>
    <s v="Tweet"/>
    <n v="0"/>
    <n v="0"/>
    <m/>
    <m/>
    <m/>
    <m/>
    <m/>
    <m/>
    <m/>
    <m/>
    <n v="57"/>
    <s v="1"/>
    <s v="1"/>
    <n v="0"/>
    <n v="0"/>
    <n v="0"/>
    <n v="0"/>
    <n v="0"/>
    <n v="0"/>
    <n v="29"/>
    <n v="100"/>
    <n v="29"/>
  </r>
  <r>
    <s v="exchangeclub"/>
    <s v="exchangeclub"/>
    <m/>
    <m/>
    <m/>
    <m/>
    <m/>
    <m/>
    <m/>
    <m/>
    <s v="No"/>
    <n v="587"/>
    <m/>
    <m/>
    <x v="2"/>
    <d v="2019-07-18T17:28:58.000"/>
    <s v="Dr. Johnnetta McSwain is delivering a captivating National Project Luncheon speech. We thank her for sharing her story with our convention attendees. #preventionofchildabuse #livenow #failureisnotanoption https://t.co/HsBQXpLCze"/>
    <m/>
    <m/>
    <x v="64"/>
    <s v="https://pbs.twimg.com/media/D_xlDT-XsAANhkI.jpg"/>
    <s v="https://pbs.twimg.com/media/D_xlDT-XsAANhkI.jpg"/>
    <x v="190"/>
    <s v="https://twitter.com/#!/exchangeclub/status/1151906722946199553"/>
    <m/>
    <m/>
    <s v="1151906722946199553"/>
    <m/>
    <b v="0"/>
    <n v="2"/>
    <s v=""/>
    <b v="0"/>
    <s v="en"/>
    <m/>
    <s v=""/>
    <b v="0"/>
    <n v="0"/>
    <s v=""/>
    <s v="Twitter for Android"/>
    <b v="0"/>
    <s v="1151906722946199553"/>
    <s v="Tweet"/>
    <n v="0"/>
    <n v="0"/>
    <m/>
    <m/>
    <m/>
    <m/>
    <m/>
    <m/>
    <m/>
    <m/>
    <n v="57"/>
    <s v="1"/>
    <s v="1"/>
    <n v="2"/>
    <n v="8"/>
    <n v="0"/>
    <n v="0"/>
    <n v="0"/>
    <n v="0"/>
    <n v="23"/>
    <n v="92"/>
    <n v="25"/>
  </r>
  <r>
    <s v="exchangeclub"/>
    <s v="exchangeclub"/>
    <m/>
    <m/>
    <m/>
    <m/>
    <m/>
    <m/>
    <m/>
    <m/>
    <s v="No"/>
    <n v="588"/>
    <m/>
    <m/>
    <x v="2"/>
    <d v="2019-07-18T18:11:02.000"/>
    <s v="Parent Aide of the Year: Dawn Portner; C.A.R.E. Awards: Dublin, GA; Idaho Falls, ID; and Evening, Greater Mooresville/Lake Norman, NC; and Exchange Strong Club Giving Campaign: Charleston, SC, and Paradise, CA! #congratulations #xcNORFOLK #ExchangeStrong"/>
    <m/>
    <m/>
    <x v="62"/>
    <m/>
    <s v="http://pbs.twimg.com/profile_images/1123576928001306627/7zA4OAug_normal.png"/>
    <x v="191"/>
    <s v="https://twitter.com/#!/exchangeclub/status/1151917308039827458"/>
    <m/>
    <m/>
    <s v="1151917308039827458"/>
    <m/>
    <b v="0"/>
    <n v="3"/>
    <s v=""/>
    <b v="0"/>
    <s v="en"/>
    <m/>
    <s v=""/>
    <b v="0"/>
    <n v="1"/>
    <s v=""/>
    <s v="Buffer"/>
    <b v="0"/>
    <s v="1151917308039827458"/>
    <s v="Tweet"/>
    <n v="0"/>
    <n v="0"/>
    <m/>
    <m/>
    <m/>
    <m/>
    <m/>
    <m/>
    <m/>
    <m/>
    <n v="57"/>
    <s v="1"/>
    <s v="1"/>
    <n v="5"/>
    <n v="13.157894736842104"/>
    <n v="1"/>
    <n v="2.6315789473684212"/>
    <n v="0"/>
    <n v="0"/>
    <n v="32"/>
    <n v="84.21052631578948"/>
    <n v="38"/>
  </r>
  <r>
    <s v="exchangeclub"/>
    <s v="exchangeclub"/>
    <m/>
    <m/>
    <m/>
    <m/>
    <m/>
    <m/>
    <m/>
    <m/>
    <s v="No"/>
    <n v="589"/>
    <m/>
    <m/>
    <x v="2"/>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65"/>
    <s v="https://pbs.twimg.com/media/D_yJdloXUAIrOR3.jpg"/>
    <s v="https://pbs.twimg.com/media/D_yJdloXUAIrOR3.jpg"/>
    <x v="192"/>
    <s v="https://twitter.com/#!/exchangeclub/status/1151946747461165056"/>
    <m/>
    <m/>
    <s v="1151946747461165056"/>
    <m/>
    <b v="0"/>
    <n v="0"/>
    <s v=""/>
    <b v="0"/>
    <s v="en"/>
    <m/>
    <s v=""/>
    <b v="0"/>
    <n v="0"/>
    <s v=""/>
    <s v="Buffer"/>
    <b v="0"/>
    <s v="1151946747461165056"/>
    <s v="Tweet"/>
    <n v="0"/>
    <n v="0"/>
    <m/>
    <m/>
    <m/>
    <m/>
    <m/>
    <m/>
    <m/>
    <m/>
    <n v="57"/>
    <s v="1"/>
    <s v="1"/>
    <n v="2"/>
    <n v="6.25"/>
    <n v="0"/>
    <n v="0"/>
    <n v="0"/>
    <n v="0"/>
    <n v="30"/>
    <n v="93.75"/>
    <n v="32"/>
  </r>
  <r>
    <s v="exchangeclub"/>
    <s v="exchangeclub"/>
    <m/>
    <m/>
    <m/>
    <m/>
    <m/>
    <m/>
    <m/>
    <m/>
    <s v="No"/>
    <n v="590"/>
    <m/>
    <m/>
    <x v="2"/>
    <d v="2019-07-19T12:18:01.000"/>
    <s v="Day 2 in #xcNORFOLK kicks off with Convention Session 3 in less than 45 minutes! Stay tuned for election results, the One Nation Under God Luncheon , and much more! #ExchangeStrong #bigthingshappeningtoday https://t.co/vL68AuqSv1"/>
    <m/>
    <m/>
    <x v="66"/>
    <s v="https://pbs.twimg.com/media/D_1neklXUAAmaUf.jpg"/>
    <s v="https://pbs.twimg.com/media/D_1neklXUAAmaUf.jpg"/>
    <x v="193"/>
    <s v="https://twitter.com/#!/exchangeclub/status/1152190856461529091"/>
    <m/>
    <m/>
    <s v="1152190856461529091"/>
    <m/>
    <b v="0"/>
    <n v="3"/>
    <s v=""/>
    <b v="0"/>
    <s v="en"/>
    <m/>
    <s v=""/>
    <b v="0"/>
    <n v="0"/>
    <s v=""/>
    <s v="Buffer"/>
    <b v="0"/>
    <s v="1152190856461529091"/>
    <s v="Tweet"/>
    <n v="0"/>
    <n v="0"/>
    <m/>
    <m/>
    <m/>
    <m/>
    <m/>
    <m/>
    <m/>
    <m/>
    <n v="57"/>
    <s v="1"/>
    <s v="1"/>
    <n v="0"/>
    <n v="0"/>
    <n v="0"/>
    <n v="0"/>
    <n v="0"/>
    <n v="0"/>
    <n v="31"/>
    <n v="100"/>
    <n v="31"/>
  </r>
  <r>
    <s v="exchangeclub"/>
    <s v="exchangeclub"/>
    <m/>
    <m/>
    <m/>
    <m/>
    <m/>
    <m/>
    <m/>
    <m/>
    <s v="No"/>
    <n v="591"/>
    <m/>
    <m/>
    <x v="2"/>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67"/>
    <s v="https://pbs.twimg.com/media/D_2fU2QWwAAkaio.jpg"/>
    <s v="https://pbs.twimg.com/media/D_2fU2QWwAAkaio.jpg"/>
    <x v="194"/>
    <s v="https://twitter.com/#!/exchangeclub/status/1152252261768318982"/>
    <m/>
    <m/>
    <s v="1152252261768318982"/>
    <m/>
    <b v="0"/>
    <n v="1"/>
    <s v=""/>
    <b v="0"/>
    <s v="en"/>
    <m/>
    <s v=""/>
    <b v="0"/>
    <n v="0"/>
    <s v=""/>
    <s v="Buffer"/>
    <b v="0"/>
    <s v="1152252261768318982"/>
    <s v="Tweet"/>
    <n v="0"/>
    <n v="0"/>
    <m/>
    <m/>
    <m/>
    <m/>
    <m/>
    <m/>
    <m/>
    <m/>
    <n v="57"/>
    <s v="1"/>
    <s v="1"/>
    <n v="0"/>
    <n v="0"/>
    <n v="0"/>
    <n v="0"/>
    <n v="0"/>
    <n v="0"/>
    <n v="44"/>
    <n v="100"/>
    <n v="44"/>
  </r>
  <r>
    <s v="exchangeclub"/>
    <s v="exchangeclub"/>
    <m/>
    <m/>
    <m/>
    <m/>
    <m/>
    <m/>
    <m/>
    <m/>
    <s v="No"/>
    <n v="592"/>
    <m/>
    <m/>
    <x v="2"/>
    <d v="2019-07-19T17:53:54.000"/>
    <s v="Congratulations to Exchange's 2020-2021 National President Kathy Mize, elected today by National Convention delegates. #ExchangeStrong https://t.co/aCTxfjskak"/>
    <m/>
    <m/>
    <x v="13"/>
    <s v="https://pbs.twimg.com/media/D_20WohXUAAmkFd.jpg"/>
    <s v="https://pbs.twimg.com/media/D_20WohXUAAmkFd.jpg"/>
    <x v="195"/>
    <s v="https://twitter.com/#!/exchangeclub/status/1152275384471343105"/>
    <m/>
    <m/>
    <s v="1152275384471343105"/>
    <m/>
    <b v="0"/>
    <n v="3"/>
    <s v=""/>
    <b v="0"/>
    <s v="en"/>
    <m/>
    <s v=""/>
    <b v="0"/>
    <n v="1"/>
    <s v=""/>
    <s v="Twitter for Android"/>
    <b v="0"/>
    <s v="1152275384471343105"/>
    <s v="Tweet"/>
    <n v="0"/>
    <n v="0"/>
    <m/>
    <m/>
    <m/>
    <m/>
    <m/>
    <m/>
    <m/>
    <m/>
    <n v="57"/>
    <s v="1"/>
    <s v="1"/>
    <n v="1"/>
    <n v="6.25"/>
    <n v="0"/>
    <n v="0"/>
    <n v="0"/>
    <n v="0"/>
    <n v="15"/>
    <n v="93.75"/>
    <n v="16"/>
  </r>
  <r>
    <s v="exchangeclub"/>
    <s v="exchangeclub"/>
    <m/>
    <m/>
    <m/>
    <m/>
    <m/>
    <m/>
    <m/>
    <m/>
    <s v="No"/>
    <n v="593"/>
    <m/>
    <m/>
    <x v="2"/>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68"/>
    <s v="https://pbs.twimg.com/media/D_25a44XoAMZKyy.png"/>
    <s v="https://pbs.twimg.com/media/D_25a44XoAMZKyy.png"/>
    <x v="196"/>
    <s v="https://twitter.com/#!/exchangeclub/status/1152280952527314944"/>
    <m/>
    <m/>
    <s v="1152280952527314944"/>
    <m/>
    <b v="0"/>
    <n v="2"/>
    <s v=""/>
    <b v="0"/>
    <s v="en"/>
    <m/>
    <s v=""/>
    <b v="0"/>
    <n v="0"/>
    <s v=""/>
    <s v="Buffer"/>
    <b v="0"/>
    <s v="1152280952527314944"/>
    <s v="Tweet"/>
    <n v="0"/>
    <n v="0"/>
    <m/>
    <m/>
    <m/>
    <m/>
    <m/>
    <m/>
    <m/>
    <m/>
    <n v="57"/>
    <s v="1"/>
    <s v="1"/>
    <n v="0"/>
    <n v="0"/>
    <n v="0"/>
    <n v="0"/>
    <n v="0"/>
    <n v="0"/>
    <n v="42"/>
    <n v="100"/>
    <n v="42"/>
  </r>
  <r>
    <s v="exchangeclub"/>
    <s v="exchangeclub"/>
    <m/>
    <m/>
    <m/>
    <m/>
    <m/>
    <m/>
    <m/>
    <m/>
    <s v="No"/>
    <n v="594"/>
    <m/>
    <m/>
    <x v="2"/>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69"/>
    <s v="https://pbs.twimg.com/media/D_61av3WkAEWpTG.jpg"/>
    <s v="https://pbs.twimg.com/media/D_61av3WkAEWpTG.jpg"/>
    <x v="197"/>
    <s v="https://twitter.com/#!/exchangeclub/status/1152558027108696064"/>
    <m/>
    <m/>
    <s v="1152558027108696064"/>
    <m/>
    <b v="0"/>
    <n v="2"/>
    <s v=""/>
    <b v="0"/>
    <s v="en"/>
    <m/>
    <s v=""/>
    <b v="0"/>
    <n v="0"/>
    <s v=""/>
    <s v="Buffer"/>
    <b v="0"/>
    <s v="1152558027108696064"/>
    <s v="Tweet"/>
    <n v="0"/>
    <n v="0"/>
    <m/>
    <m/>
    <m/>
    <m/>
    <m/>
    <m/>
    <m/>
    <m/>
    <n v="57"/>
    <s v="1"/>
    <s v="1"/>
    <n v="3"/>
    <n v="6.666666666666667"/>
    <n v="0"/>
    <n v="0"/>
    <n v="0"/>
    <n v="0"/>
    <n v="42"/>
    <n v="93.33333333333333"/>
    <n v="45"/>
  </r>
  <r>
    <s v="exchangeclub"/>
    <s v="exchangeclub"/>
    <m/>
    <m/>
    <m/>
    <m/>
    <m/>
    <m/>
    <m/>
    <m/>
    <s v="No"/>
    <n v="595"/>
    <m/>
    <m/>
    <x v="2"/>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70"/>
    <s v="https://pbs.twimg.com/media/D_7eKb4XsAA1T9k.jpg"/>
    <s v="https://pbs.twimg.com/media/D_7eKb4XsAA1T9k.jpg"/>
    <x v="198"/>
    <s v="https://twitter.com/#!/exchangeclub/status/1152602827316969473"/>
    <m/>
    <m/>
    <s v="1152602827316969473"/>
    <m/>
    <b v="0"/>
    <n v="10"/>
    <s v=""/>
    <b v="0"/>
    <s v="en"/>
    <m/>
    <s v=""/>
    <b v="0"/>
    <n v="2"/>
    <s v=""/>
    <s v="Buffer"/>
    <b v="0"/>
    <s v="1152602827316969473"/>
    <s v="Tweet"/>
    <n v="0"/>
    <n v="0"/>
    <m/>
    <m/>
    <m/>
    <m/>
    <m/>
    <m/>
    <m/>
    <m/>
    <n v="57"/>
    <s v="1"/>
    <s v="1"/>
    <n v="5"/>
    <n v="13.88888888888889"/>
    <n v="0"/>
    <n v="0"/>
    <n v="0"/>
    <n v="0"/>
    <n v="31"/>
    <n v="86.11111111111111"/>
    <n v="36"/>
  </r>
  <r>
    <s v="exchangeclub"/>
    <s v="exchangeclub"/>
    <m/>
    <m/>
    <m/>
    <m/>
    <m/>
    <m/>
    <m/>
    <m/>
    <s v="No"/>
    <n v="596"/>
    <m/>
    <m/>
    <x v="2"/>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71"/>
    <s v="https://pbs.twimg.com/media/D_7enY2W4AAQWsP.jpg"/>
    <s v="https://pbs.twimg.com/media/D_7enY2W4AAQWsP.jpg"/>
    <x v="199"/>
    <s v="https://twitter.com/#!/exchangeclub/status/1152603324476211202"/>
    <m/>
    <m/>
    <s v="1152603324476211202"/>
    <m/>
    <b v="0"/>
    <n v="6"/>
    <s v=""/>
    <b v="0"/>
    <s v="en"/>
    <m/>
    <s v=""/>
    <b v="0"/>
    <n v="1"/>
    <s v=""/>
    <s v="Buffer"/>
    <b v="0"/>
    <s v="1152603324476211202"/>
    <s v="Tweet"/>
    <n v="0"/>
    <n v="0"/>
    <m/>
    <m/>
    <m/>
    <m/>
    <m/>
    <m/>
    <m/>
    <m/>
    <n v="57"/>
    <s v="1"/>
    <s v="1"/>
    <n v="5"/>
    <n v="14.285714285714286"/>
    <n v="0"/>
    <n v="0"/>
    <n v="0"/>
    <n v="0"/>
    <n v="30"/>
    <n v="85.71428571428571"/>
    <n v="35"/>
  </r>
  <r>
    <s v="exchangeclub"/>
    <s v="exchangeclub"/>
    <m/>
    <m/>
    <m/>
    <m/>
    <m/>
    <m/>
    <m/>
    <m/>
    <s v="No"/>
    <n v="597"/>
    <m/>
    <m/>
    <x v="2"/>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72"/>
    <s v="https://pbs.twimg.com/media/D_7fTS_X4AMoyIx.jpg"/>
    <s v="https://pbs.twimg.com/media/D_7fTS_X4AMoyIx.jpg"/>
    <x v="200"/>
    <s v="https://twitter.com/#!/exchangeclub/status/1152604078666633216"/>
    <m/>
    <m/>
    <s v="1152604078666633216"/>
    <m/>
    <b v="0"/>
    <n v="1"/>
    <s v=""/>
    <b v="0"/>
    <s v="en"/>
    <m/>
    <s v=""/>
    <b v="0"/>
    <n v="0"/>
    <s v=""/>
    <s v="Buffer"/>
    <b v="0"/>
    <s v="1152604078666633216"/>
    <s v="Tweet"/>
    <n v="0"/>
    <n v="0"/>
    <m/>
    <m/>
    <m/>
    <m/>
    <m/>
    <m/>
    <m/>
    <m/>
    <n v="57"/>
    <s v="1"/>
    <s v="1"/>
    <n v="2"/>
    <n v="6.666666666666667"/>
    <n v="0"/>
    <n v="0"/>
    <n v="0"/>
    <n v="0"/>
    <n v="28"/>
    <n v="93.33333333333333"/>
    <n v="30"/>
  </r>
  <r>
    <s v="exchangeclub"/>
    <s v="exchangeclub"/>
    <m/>
    <m/>
    <m/>
    <m/>
    <m/>
    <m/>
    <m/>
    <m/>
    <s v="No"/>
    <n v="598"/>
    <m/>
    <m/>
    <x v="2"/>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73"/>
    <s v="https://pbs.twimg.com/media/D_80N9uXoAAL4c4.png"/>
    <s v="https://pbs.twimg.com/media/D_80N9uXoAAL4c4.png"/>
    <x v="201"/>
    <s v="https://twitter.com/#!/exchangeclub/status/1152697445593354240"/>
    <m/>
    <m/>
    <s v="1152697445593354240"/>
    <m/>
    <b v="0"/>
    <n v="3"/>
    <s v=""/>
    <b v="0"/>
    <s v="en"/>
    <m/>
    <s v=""/>
    <b v="0"/>
    <n v="0"/>
    <s v=""/>
    <s v="Buffer"/>
    <b v="0"/>
    <s v="1152697445593354240"/>
    <s v="Tweet"/>
    <n v="0"/>
    <n v="0"/>
    <m/>
    <m/>
    <m/>
    <m/>
    <m/>
    <m/>
    <m/>
    <m/>
    <n v="57"/>
    <s v="1"/>
    <s v="1"/>
    <n v="3"/>
    <n v="8.333333333333334"/>
    <n v="0"/>
    <n v="0"/>
    <n v="0"/>
    <n v="0"/>
    <n v="33"/>
    <n v="91.66666666666667"/>
    <n v="36"/>
  </r>
  <r>
    <s v="exchangeclub"/>
    <s v="exchangeclub"/>
    <m/>
    <m/>
    <m/>
    <m/>
    <m/>
    <m/>
    <m/>
    <m/>
    <s v="No"/>
    <n v="599"/>
    <m/>
    <m/>
    <x v="2"/>
    <d v="2019-07-21T02:04:01.000"/>
    <s v="Please join us in welcoming Russ Finney as Exchange’s new National President! We are looking forward to an exciting year with Russ! #ExchangeStrong, #ExchangeFit in 2019-2020! #xcNORFOLK https://t.co/ADmQlBaTHr"/>
    <m/>
    <m/>
    <x v="74"/>
    <s v="https://pbs.twimg.com/media/D_9uH33XsAAt5IQ.jpg"/>
    <s v="https://pbs.twimg.com/media/D_9uH33XsAAt5IQ.jpg"/>
    <x v="202"/>
    <s v="https://twitter.com/#!/exchangeclub/status/1152761112758280195"/>
    <m/>
    <m/>
    <s v="1152761112758280195"/>
    <m/>
    <b v="0"/>
    <n v="4"/>
    <s v=""/>
    <b v="0"/>
    <s v="en"/>
    <m/>
    <s v=""/>
    <b v="0"/>
    <n v="2"/>
    <s v=""/>
    <s v="Buffer"/>
    <b v="0"/>
    <s v="1152761112758280195"/>
    <s v="Tweet"/>
    <n v="0"/>
    <n v="0"/>
    <m/>
    <m/>
    <m/>
    <m/>
    <m/>
    <m/>
    <m/>
    <m/>
    <n v="57"/>
    <s v="1"/>
    <s v="1"/>
    <n v="1"/>
    <n v="3.4482758620689653"/>
    <n v="0"/>
    <n v="0"/>
    <n v="0"/>
    <n v="0"/>
    <n v="28"/>
    <n v="96.55172413793103"/>
    <n v="29"/>
  </r>
  <r>
    <s v="exchangeclub"/>
    <s v="exchangeclub"/>
    <m/>
    <m/>
    <m/>
    <m/>
    <m/>
    <m/>
    <m/>
    <m/>
    <s v="No"/>
    <n v="600"/>
    <m/>
    <m/>
    <x v="2"/>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69"/>
    <s v="https://pbs.twimg.com/media/D_94MmIXYAEkiah.png"/>
    <s v="https://pbs.twimg.com/media/D_94MmIXYAEkiah.png"/>
    <x v="203"/>
    <s v="https://twitter.com/#!/exchangeclub/status/1152772189067894784"/>
    <m/>
    <m/>
    <s v="1152772189067894784"/>
    <m/>
    <b v="0"/>
    <n v="3"/>
    <s v=""/>
    <b v="0"/>
    <s v="en"/>
    <m/>
    <s v=""/>
    <b v="0"/>
    <n v="0"/>
    <s v=""/>
    <s v="Buffer"/>
    <b v="0"/>
    <s v="1152772189067894784"/>
    <s v="Tweet"/>
    <n v="0"/>
    <n v="0"/>
    <m/>
    <m/>
    <m/>
    <m/>
    <m/>
    <m/>
    <m/>
    <m/>
    <n v="57"/>
    <s v="1"/>
    <s v="1"/>
    <n v="7"/>
    <n v="18.42105263157895"/>
    <n v="0"/>
    <n v="0"/>
    <n v="0"/>
    <n v="0"/>
    <n v="31"/>
    <n v="81.57894736842105"/>
    <n v="38"/>
  </r>
  <r>
    <s v="exchangeclub"/>
    <s v="exchangeclub"/>
    <m/>
    <m/>
    <m/>
    <m/>
    <m/>
    <m/>
    <m/>
    <m/>
    <s v="No"/>
    <n v="601"/>
    <m/>
    <m/>
    <x v="2"/>
    <d v="2019-07-21T14:04:01.000"/>
    <s v="Please share your 2019 National Convention feedback with us, so we can make next year's event even better! The online survey can be accessed at: https://t.co/VrY0jWePyB https://t.co/45Od9bC03H"/>
    <s v="https://www.surveymonkey.com/r/2019ExchangeConvention"/>
    <s v="surveymonkey.com"/>
    <x v="2"/>
    <s v="https://pbs.twimg.com/media/EAAS6yHXYAEtgU0.png"/>
    <s v="https://pbs.twimg.com/media/EAAS6yHXYAEtgU0.png"/>
    <x v="204"/>
    <s v="https://twitter.com/#!/exchangeclub/status/1152942307110531072"/>
    <m/>
    <m/>
    <s v="1152942307110531072"/>
    <m/>
    <b v="0"/>
    <n v="0"/>
    <s v=""/>
    <b v="0"/>
    <s v="en"/>
    <m/>
    <s v=""/>
    <b v="0"/>
    <n v="0"/>
    <s v=""/>
    <s v="Buffer"/>
    <b v="0"/>
    <s v="1152942307110531072"/>
    <s v="Tweet"/>
    <n v="0"/>
    <n v="0"/>
    <m/>
    <m/>
    <m/>
    <m/>
    <m/>
    <m/>
    <m/>
    <m/>
    <n v="57"/>
    <s v="1"/>
    <s v="1"/>
    <n v="1"/>
    <n v="4"/>
    <n v="0"/>
    <n v="0"/>
    <n v="0"/>
    <n v="0"/>
    <n v="24"/>
    <n v="96"/>
    <n v="25"/>
  </r>
  <r>
    <s v="exchangeclub"/>
    <s v="exchangeclub"/>
    <m/>
    <m/>
    <m/>
    <m/>
    <m/>
    <m/>
    <m/>
    <m/>
    <s v="No"/>
    <n v="602"/>
    <m/>
    <m/>
    <x v="2"/>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75"/>
    <s v="https://pbs.twimg.com/media/EAzmPCeXYAMEgEL.jpg"/>
    <s v="https://pbs.twimg.com/media/EAzmPCeXYAMEgEL.jpg"/>
    <x v="205"/>
    <s v="https://twitter.com/#!/exchangeclub/status/1156552355162333185"/>
    <m/>
    <m/>
    <s v="1156552355162333185"/>
    <m/>
    <b v="0"/>
    <n v="5"/>
    <s v=""/>
    <b v="0"/>
    <s v="en"/>
    <m/>
    <s v=""/>
    <b v="0"/>
    <n v="2"/>
    <s v=""/>
    <s v="Buffer"/>
    <b v="0"/>
    <s v="1156552355162333185"/>
    <s v="Tweet"/>
    <n v="0"/>
    <n v="0"/>
    <m/>
    <m/>
    <m/>
    <m/>
    <m/>
    <m/>
    <m/>
    <m/>
    <n v="57"/>
    <s v="1"/>
    <s v="1"/>
    <n v="0"/>
    <n v="0"/>
    <n v="1"/>
    <n v="2.3255813953488373"/>
    <n v="0"/>
    <n v="0"/>
    <n v="42"/>
    <n v="97.67441860465117"/>
    <n v="43"/>
  </r>
  <r>
    <s v="exchangeclub"/>
    <s v="exchangeclub"/>
    <m/>
    <m/>
    <m/>
    <m/>
    <m/>
    <m/>
    <m/>
    <m/>
    <s v="No"/>
    <n v="603"/>
    <m/>
    <m/>
    <x v="2"/>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76"/>
    <s v="https://pbs.twimg.com/media/EA6LRfzXYAQKSaP.jpg"/>
    <s v="https://pbs.twimg.com/media/EA6LRfzXYAQKSaP.jpg"/>
    <x v="206"/>
    <s v="https://twitter.com/#!/exchangeclub/status/1157015289583800320"/>
    <m/>
    <m/>
    <s v="1157015289583800320"/>
    <m/>
    <b v="0"/>
    <n v="2"/>
    <s v=""/>
    <b v="0"/>
    <s v="en"/>
    <m/>
    <s v=""/>
    <b v="0"/>
    <n v="1"/>
    <s v=""/>
    <s v="Twitter Web App"/>
    <b v="0"/>
    <s v="1157015289583800320"/>
    <s v="Tweet"/>
    <n v="0"/>
    <n v="0"/>
    <m/>
    <m/>
    <m/>
    <m/>
    <m/>
    <m/>
    <m/>
    <m/>
    <n v="57"/>
    <s v="1"/>
    <s v="1"/>
    <n v="1"/>
    <n v="5.882352941176471"/>
    <n v="0"/>
    <n v="0"/>
    <n v="0"/>
    <n v="0"/>
    <n v="16"/>
    <n v="94.11764705882354"/>
    <n v="17"/>
  </r>
  <r>
    <s v="exchangeclub"/>
    <s v="exchangeclub"/>
    <m/>
    <m/>
    <m/>
    <m/>
    <m/>
    <m/>
    <m/>
    <m/>
    <s v="No"/>
    <n v="604"/>
    <m/>
    <m/>
    <x v="2"/>
    <d v="2019-08-02T13:03:01.000"/>
    <s v="The Exchange Club of Isle of Palms, SC, collected more than 90 backpacks for the HALOS back to school program! Thanks to these members for kicking off the new Exchange year #ExchangeStrong. https://t.co/ZMpBsvVWIx"/>
    <m/>
    <m/>
    <x v="13"/>
    <s v="https://pbs.twimg.com/media/EA94CMdWkAAhUhP.jpg"/>
    <s v="https://pbs.twimg.com/media/EA94CMdWkAAhUhP.jpg"/>
    <x v="207"/>
    <s v="https://twitter.com/#!/exchangeclub/status/1157275609850163201"/>
    <m/>
    <m/>
    <s v="1157275609850163201"/>
    <m/>
    <b v="0"/>
    <n v="4"/>
    <s v=""/>
    <b v="0"/>
    <s v="en"/>
    <m/>
    <s v=""/>
    <b v="0"/>
    <n v="0"/>
    <s v=""/>
    <s v="Buffer"/>
    <b v="0"/>
    <s v="1157275609850163201"/>
    <s v="Tweet"/>
    <n v="0"/>
    <n v="0"/>
    <m/>
    <m/>
    <m/>
    <m/>
    <m/>
    <m/>
    <m/>
    <m/>
    <n v="57"/>
    <s v="1"/>
    <s v="1"/>
    <n v="0"/>
    <n v="0"/>
    <n v="0"/>
    <n v="0"/>
    <n v="0"/>
    <n v="0"/>
    <n v="32"/>
    <n v="100"/>
    <n v="32"/>
  </r>
  <r>
    <s v="exchangeclub"/>
    <s v="exchangeclub"/>
    <m/>
    <m/>
    <m/>
    <m/>
    <m/>
    <m/>
    <m/>
    <m/>
    <s v="No"/>
    <n v="605"/>
    <m/>
    <m/>
    <x v="2"/>
    <d v="2019-08-05T14:28:08.000"/>
    <s v="For all the victims, their families, and their other loved ones, we will continue working toward our Vision of a strong America, safe communities, and unified people. #love https://t.co/XF7dtqneeo"/>
    <m/>
    <m/>
    <x v="77"/>
    <s v="https://pbs.twimg.com/media/EBNoSNEW4AMdp38.png"/>
    <s v="https://pbs.twimg.com/media/EBNoSNEW4AMdp38.png"/>
    <x v="208"/>
    <s v="https://twitter.com/#!/exchangeclub/status/1158384194571112448"/>
    <m/>
    <m/>
    <s v="1158384194571112448"/>
    <m/>
    <b v="0"/>
    <n v="6"/>
    <s v=""/>
    <b v="0"/>
    <s v="en"/>
    <m/>
    <s v=""/>
    <b v="0"/>
    <n v="3"/>
    <s v=""/>
    <s v="Twitter Web App"/>
    <b v="0"/>
    <s v="1158384194571112448"/>
    <s v="Tweet"/>
    <n v="0"/>
    <n v="0"/>
    <m/>
    <m/>
    <m/>
    <m/>
    <m/>
    <m/>
    <m/>
    <m/>
    <n v="57"/>
    <s v="1"/>
    <s v="1"/>
    <n v="4"/>
    <n v="14.285714285714286"/>
    <n v="0"/>
    <n v="0"/>
    <n v="0"/>
    <n v="0"/>
    <n v="24"/>
    <n v="85.71428571428571"/>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23">
    <i>
      <x v="1"/>
    </i>
    <i r="1">
      <x v="6"/>
    </i>
    <i r="2">
      <x v="153"/>
    </i>
    <i r="3">
      <x v="14"/>
    </i>
    <i r="3">
      <x v="16"/>
    </i>
    <i r="2">
      <x v="155"/>
    </i>
    <i r="3">
      <x v="12"/>
    </i>
    <i r="2">
      <x v="156"/>
    </i>
    <i r="3">
      <x v="8"/>
    </i>
    <i r="3">
      <x v="16"/>
    </i>
    <i r="3">
      <x v="18"/>
    </i>
    <i r="2">
      <x v="157"/>
    </i>
    <i r="3">
      <x v="1"/>
    </i>
    <i r="3">
      <x v="20"/>
    </i>
    <i r="2">
      <x v="158"/>
    </i>
    <i r="3">
      <x v="1"/>
    </i>
    <i r="3">
      <x v="2"/>
    </i>
    <i r="3">
      <x v="14"/>
    </i>
    <i r="3">
      <x v="18"/>
    </i>
    <i r="2">
      <x v="160"/>
    </i>
    <i r="3">
      <x v="3"/>
    </i>
    <i r="3">
      <x v="14"/>
    </i>
    <i r="2">
      <x v="161"/>
    </i>
    <i r="3">
      <x v="13"/>
    </i>
    <i r="2">
      <x v="162"/>
    </i>
    <i r="3">
      <x v="16"/>
    </i>
    <i r="3">
      <x v="20"/>
    </i>
    <i r="3">
      <x v="22"/>
    </i>
    <i r="2">
      <x v="163"/>
    </i>
    <i r="3">
      <x v="3"/>
    </i>
    <i r="3">
      <x v="20"/>
    </i>
    <i r="3">
      <x v="22"/>
    </i>
    <i r="2">
      <x v="164"/>
    </i>
    <i r="3">
      <x v="1"/>
    </i>
    <i r="3">
      <x v="14"/>
    </i>
    <i r="3">
      <x v="16"/>
    </i>
    <i r="3">
      <x v="21"/>
    </i>
    <i r="2">
      <x v="165"/>
    </i>
    <i r="3">
      <x v="11"/>
    </i>
    <i r="3">
      <x v="19"/>
    </i>
    <i r="2">
      <x v="166"/>
    </i>
    <i r="3">
      <x v="14"/>
    </i>
    <i r="3">
      <x v="15"/>
    </i>
    <i r="3">
      <x v="17"/>
    </i>
    <i r="3">
      <x v="19"/>
    </i>
    <i r="2">
      <x v="167"/>
    </i>
    <i r="3">
      <x v="16"/>
    </i>
    <i r="3">
      <x v="21"/>
    </i>
    <i r="2">
      <x v="168"/>
    </i>
    <i r="3">
      <x v="1"/>
    </i>
    <i r="3">
      <x v="12"/>
    </i>
    <i r="3">
      <x v="14"/>
    </i>
    <i r="2">
      <x v="169"/>
    </i>
    <i r="3">
      <x v="14"/>
    </i>
    <i r="3">
      <x v="19"/>
    </i>
    <i r="3">
      <x v="23"/>
    </i>
    <i r="2">
      <x v="170"/>
    </i>
    <i r="3">
      <x v="3"/>
    </i>
    <i r="3">
      <x v="19"/>
    </i>
    <i r="3">
      <x v="23"/>
    </i>
    <i r="2">
      <x v="171"/>
    </i>
    <i r="3">
      <x v="17"/>
    </i>
    <i r="3">
      <x v="24"/>
    </i>
    <i r="2">
      <x v="172"/>
    </i>
    <i r="3">
      <x v="1"/>
    </i>
    <i r="3">
      <x v="14"/>
    </i>
    <i r="3">
      <x v="17"/>
    </i>
    <i r="3">
      <x v="18"/>
    </i>
    <i r="3">
      <x v="24"/>
    </i>
    <i r="2">
      <x v="173"/>
    </i>
    <i r="3">
      <x v="1"/>
    </i>
    <i r="3">
      <x v="15"/>
    </i>
    <i r="3">
      <x v="18"/>
    </i>
    <i r="3">
      <x v="22"/>
    </i>
    <i r="2">
      <x v="175"/>
    </i>
    <i r="3">
      <x v="6"/>
    </i>
    <i r="2">
      <x v="176"/>
    </i>
    <i r="3">
      <x v="14"/>
    </i>
    <i r="3">
      <x v="18"/>
    </i>
    <i r="2">
      <x v="177"/>
    </i>
    <i r="3">
      <x v="4"/>
    </i>
    <i r="3">
      <x v="13"/>
    </i>
    <i r="3">
      <x v="23"/>
    </i>
    <i r="2">
      <x v="178"/>
    </i>
    <i r="3">
      <x v="15"/>
    </i>
    <i r="2">
      <x v="179"/>
    </i>
    <i r="3">
      <x v="16"/>
    </i>
    <i r="3">
      <x v="18"/>
    </i>
    <i r="3">
      <x v="21"/>
    </i>
    <i r="2">
      <x v="180"/>
    </i>
    <i r="3">
      <x v="18"/>
    </i>
    <i r="3">
      <x v="19"/>
    </i>
    <i r="3">
      <x v="22"/>
    </i>
    <i r="2">
      <x v="181"/>
    </i>
    <i r="3">
      <x v="12"/>
    </i>
    <i r="3">
      <x v="14"/>
    </i>
    <i r="3">
      <x v="17"/>
    </i>
    <i r="2">
      <x v="182"/>
    </i>
    <i r="3">
      <x v="1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8">
        <i x="17" s="1"/>
        <i x="70" s="1"/>
        <i x="27" s="1"/>
        <i x="43" s="1"/>
        <i x="29" s="1"/>
        <i x="72" s="1"/>
        <i x="62" s="1"/>
        <i x="65" s="1"/>
        <i x="21" s="1"/>
        <i x="32" s="1"/>
        <i x="60" s="1"/>
        <i x="23" s="1"/>
        <i x="1" s="1"/>
        <i x="10" s="1"/>
        <i x="20" s="1"/>
        <i x="6" s="1"/>
        <i x="44" s="1"/>
        <i x="13" s="1"/>
        <i x="76" s="1"/>
        <i x="37" s="1"/>
        <i x="39" s="1"/>
        <i x="38" s="1"/>
        <i x="25" s="1"/>
        <i x="35" s="1"/>
        <i x="74" s="1"/>
        <i x="42" s="1"/>
        <i x="11" s="1"/>
        <i x="14" s="1"/>
        <i x="36" s="1"/>
        <i x="15" s="1"/>
        <i x="59" s="1"/>
        <i x="48" s="1"/>
        <i x="58" s="1"/>
        <i x="75" s="1"/>
        <i x="0" s="1"/>
        <i x="30" s="1"/>
        <i x="52" s="1"/>
        <i x="3" s="1"/>
        <i x="34" s="1"/>
        <i x="57" s="1"/>
        <i x="8" s="1"/>
        <i x="49" s="1"/>
        <i x="19" s="1"/>
        <i x="77" s="1"/>
        <i x="7" s="1"/>
        <i x="33" s="1"/>
        <i x="5" s="1"/>
        <i x="51" s="1"/>
        <i x="28" s="1"/>
        <i x="31" s="1"/>
        <i x="45" s="1"/>
        <i x="12" s="1"/>
        <i x="41" s="1"/>
        <i x="4" s="1"/>
        <i x="64" s="1"/>
        <i x="24" s="1"/>
        <i x="40" s="1"/>
        <i x="56" s="1"/>
        <i x="53" s="1"/>
        <i x="22" s="1"/>
        <i x="9" s="1"/>
        <i x="54" s="1"/>
        <i x="55" s="1"/>
        <i x="46" s="1"/>
        <i x="26" s="1"/>
        <i x="67" s="1"/>
        <i x="61" s="1"/>
        <i x="50" s="1"/>
        <i x="69" s="1"/>
        <i x="66" s="1"/>
        <i x="68" s="1"/>
        <i x="16" s="1"/>
        <i x="63" s="1"/>
        <i x="73" s="1"/>
        <i x="18" s="1"/>
        <i x="71" s="1"/>
        <i x="4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36" totalsRowShown="0" headerRowDxfId="496" dataDxfId="495">
  <autoFilter ref="A2:BL63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67" totalsRowShown="0" headerRowDxfId="141" dataDxfId="140">
  <autoFilter ref="A1:G96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9" totalsRowShown="0" headerRowDxfId="443" dataDxfId="442">
  <autoFilter ref="A2:BS12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99" totalsRowShown="0" headerRowDxfId="132" dataDxfId="131">
  <autoFilter ref="A1:L89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5" totalsRowShown="0" headerRowDxfId="88" dataDxfId="87">
  <autoFilter ref="A2:C2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1" totalsRowShown="0" headerRowDxfId="64" dataDxfId="63">
  <autoFilter ref="A2:BL2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397" dataDxfId="396">
  <autoFilter ref="A1:C12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9769" TargetMode="External" /><Relationship Id="rId2" Type="http://schemas.openxmlformats.org/officeDocument/2006/relationships/hyperlink" Target="https://nodexlgraphgallery.org/Pages/Graph.aspx?graphID=199769" TargetMode="External" /><Relationship Id="rId3" Type="http://schemas.openxmlformats.org/officeDocument/2006/relationships/hyperlink" Target="https://nodexlgraphgallery.org/Pages/Graph.aspx?graphID=199769" TargetMode="External" /><Relationship Id="rId4" Type="http://schemas.openxmlformats.org/officeDocument/2006/relationships/hyperlink" Target="https://nodexlgraphgallery.org/Pages/Graph.aspx?graphID=199769" TargetMode="External" /><Relationship Id="rId5" Type="http://schemas.openxmlformats.org/officeDocument/2006/relationships/hyperlink" Target="https://nodexlgraphgallery.org/Pages/Graph.aspx?graphID=199769" TargetMode="External" /><Relationship Id="rId6" Type="http://schemas.openxmlformats.org/officeDocument/2006/relationships/hyperlink" Target="https://nodexlgraphgallery.org/Pages/Graph.aspx?graphID=199769" TargetMode="External" /><Relationship Id="rId7" Type="http://schemas.openxmlformats.org/officeDocument/2006/relationships/hyperlink" Target="https://nodexlgraphgallery.org/Pages/Graph.aspx?graphID=199769" TargetMode="External" /><Relationship Id="rId8" Type="http://schemas.openxmlformats.org/officeDocument/2006/relationships/hyperlink" Target="https://www.facebook.com/575157440/posts/10156038148922441/" TargetMode="External" /><Relationship Id="rId9" Type="http://schemas.openxmlformats.org/officeDocument/2006/relationships/hyperlink" Target="http://www.nationalexchangeclub.org/convention/" TargetMode="External" /><Relationship Id="rId10" Type="http://schemas.openxmlformats.org/officeDocument/2006/relationships/hyperlink" Target="http://www.nationalexchangeclub.org/convention/" TargetMode="External" /><Relationship Id="rId11" Type="http://schemas.openxmlformats.org/officeDocument/2006/relationships/hyperlink" Target="https://www.laureloutlook.com/content/exchange-healing-field?utm_content=bufferf91e9&amp;utm_medium=social&amp;utm_source=twitter.com&amp;utm_campaign=buffer" TargetMode="External" /><Relationship Id="rId12" Type="http://schemas.openxmlformats.org/officeDocument/2006/relationships/hyperlink" Target="https://twitter.com/exchangeclub/status/1145788523867508741" TargetMode="External" /><Relationship Id="rId13" Type="http://schemas.openxmlformats.org/officeDocument/2006/relationships/hyperlink" Target="https://nodexlgraphgallery.org/Pages/Graph.aspx?graphID=198760" TargetMode="External" /><Relationship Id="rId14" Type="http://schemas.openxmlformats.org/officeDocument/2006/relationships/hyperlink" Target="https://nodexlgraphgallery.org/Pages/Graph.aspx?graphID=198760" TargetMode="External" /><Relationship Id="rId15" Type="http://schemas.openxmlformats.org/officeDocument/2006/relationships/hyperlink" Target="https://nodexlgraphgallery.org/Pages/Graph.aspx?graphID=198760" TargetMode="External" /><Relationship Id="rId16" Type="http://schemas.openxmlformats.org/officeDocument/2006/relationships/hyperlink" Target="https://nodexlgraphgallery.org/Pages/Graph.aspx?graphID=198760" TargetMode="External" /><Relationship Id="rId17" Type="http://schemas.openxmlformats.org/officeDocument/2006/relationships/hyperlink" Target="https://nodexlgraphgallery.org/Pages/Graph.aspx?graphID=198760" TargetMode="External" /><Relationship Id="rId18" Type="http://schemas.openxmlformats.org/officeDocument/2006/relationships/hyperlink" Target="https://nodexlgraphgallery.org/Pages/Graph.aspx?graphID=198760" TargetMode="External" /><Relationship Id="rId19" Type="http://schemas.openxmlformats.org/officeDocument/2006/relationships/hyperlink" Target="https://nodexlgraphgallery.org/Pages/Graph.aspx?graphID=201252" TargetMode="External" /><Relationship Id="rId20" Type="http://schemas.openxmlformats.org/officeDocument/2006/relationships/hyperlink" Target="https://nodexlgraphgallery.org/Pages/Graph.aspx?graphID=201252" TargetMode="External" /><Relationship Id="rId21" Type="http://schemas.openxmlformats.org/officeDocument/2006/relationships/hyperlink" Target="https://nodexlgraphgallery.org/Pages/Graph.aspx?graphID=201252" TargetMode="External" /><Relationship Id="rId22" Type="http://schemas.openxmlformats.org/officeDocument/2006/relationships/hyperlink" Target="https://nodexlgraphgallery.org/Pages/Graph.aspx?graphID=201252" TargetMode="External" /><Relationship Id="rId23" Type="http://schemas.openxmlformats.org/officeDocument/2006/relationships/hyperlink" Target="https://nodexlgraphgallery.org/Pages/Graph.aspx?graphID=201252" TargetMode="External" /><Relationship Id="rId24" Type="http://schemas.openxmlformats.org/officeDocument/2006/relationships/hyperlink" Target="https://nodexlgraphgallery.org/Pages/Graph.aspx?graphID=201252" TargetMode="External" /><Relationship Id="rId25" Type="http://schemas.openxmlformats.org/officeDocument/2006/relationships/hyperlink" Target="https://nodexlgraphgallery.org/Pages/Graph.aspx?graphID=202613" TargetMode="External" /><Relationship Id="rId26" Type="http://schemas.openxmlformats.org/officeDocument/2006/relationships/hyperlink" Target="https://nodexlgraphgallery.org/Pages/Graph.aspx?graphID=202613" TargetMode="External" /><Relationship Id="rId27" Type="http://schemas.openxmlformats.org/officeDocument/2006/relationships/hyperlink" Target="https://nodexlgraphgallery.org/Pages/Graph.aspx?graphID=202613" TargetMode="External" /><Relationship Id="rId28" Type="http://schemas.openxmlformats.org/officeDocument/2006/relationships/hyperlink" Target="https://nodexlgraphgallery.org/Pages/Graph.aspx?graphID=202613" TargetMode="External" /><Relationship Id="rId29" Type="http://schemas.openxmlformats.org/officeDocument/2006/relationships/hyperlink" Target="https://nodexlgraphgallery.org/Pages/Graph.aspx?graphID=202613" TargetMode="External" /><Relationship Id="rId30" Type="http://schemas.openxmlformats.org/officeDocument/2006/relationships/hyperlink" Target="https://nodexlgraphgallery.org/Pages/Graph.aspx?graphID=202613" TargetMode="External" /><Relationship Id="rId31" Type="http://schemas.openxmlformats.org/officeDocument/2006/relationships/hyperlink" Target="https://nodexlgraphgallery.org/Pages/Graph.aspx?graphID=202613" TargetMode="External" /><Relationship Id="rId3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3" Type="http://schemas.openxmlformats.org/officeDocument/2006/relationships/hyperlink" Target="https://twitter.com/exchangeclub/status/1148274826093780995" TargetMode="External" /><Relationship Id="rId34"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5" Type="http://schemas.openxmlformats.org/officeDocument/2006/relationships/hyperlink" Target="https://twitter.com/exchangeclub/status/1152603324476211202" TargetMode="External" /><Relationship Id="rId36" Type="http://schemas.openxmlformats.org/officeDocument/2006/relationships/hyperlink" Target="https://nodexlgraphgallery.org/Pages/Graph.aspx?graphID=204694" TargetMode="External" /><Relationship Id="rId37" Type="http://schemas.openxmlformats.org/officeDocument/2006/relationships/hyperlink" Target="https://nodexlgraphgallery.org/Pages/Graph.aspx?graphID=204694" TargetMode="External" /><Relationship Id="rId38" Type="http://schemas.openxmlformats.org/officeDocument/2006/relationships/hyperlink" Target="https://nodexlgraphgallery.org/Pages/Graph.aspx?graphID=204694" TargetMode="External" /><Relationship Id="rId39" Type="http://schemas.openxmlformats.org/officeDocument/2006/relationships/hyperlink" Target="https://nodexlgraphgallery.org/Pages/Graph.aspx?graphID=204694" TargetMode="External" /><Relationship Id="rId40" Type="http://schemas.openxmlformats.org/officeDocument/2006/relationships/hyperlink" Target="https://nodexlgraphgallery.org/Pages/Graph.aspx?graphID=204694" TargetMode="External" /><Relationship Id="rId41" Type="http://schemas.openxmlformats.org/officeDocument/2006/relationships/hyperlink" Target="https://nodexlgraphgallery.org/Pages/Graph.aspx?graphID=204694" TargetMode="External" /><Relationship Id="rId42" Type="http://schemas.openxmlformats.org/officeDocument/2006/relationships/hyperlink" Target="https://nodexlgraphgallery.org/Pages/Graph.aspx?graphID=204694" TargetMode="External" /><Relationship Id="rId43" Type="http://schemas.openxmlformats.org/officeDocument/2006/relationships/hyperlink" Target="https://www.goshennews.com/news/fair-faces-exchange-club-member-enjoys-raising-money-at-the/article_6527868d-26a0-5483-a400-6f4fc4d370d6.html" TargetMode="External" /><Relationship Id="rId44" Type="http://schemas.openxmlformats.org/officeDocument/2006/relationships/hyperlink" Target="https://issuu.com/dublincityschools/docs/irish_magazine_summer_2019" TargetMode="External" /><Relationship Id="rId45" Type="http://schemas.openxmlformats.org/officeDocument/2006/relationships/hyperlink" Target="https://issuu.com/dublincityschools/docs/irish_magazine_summer_2019" TargetMode="External" /><Relationship Id="rId46" Type="http://schemas.openxmlformats.org/officeDocument/2006/relationships/hyperlink" Target="https://issuu.com/dublincityschools/docs/irish_magazine_summer_2019" TargetMode="External" /><Relationship Id="rId47" Type="http://schemas.openxmlformats.org/officeDocument/2006/relationships/hyperlink" Target="https://issuu.com/dublincityschools/docs/irish_magazine_summer_2019" TargetMode="External" /><Relationship Id="rId48" Type="http://schemas.openxmlformats.org/officeDocument/2006/relationships/hyperlink" Target="https://issuu.com/dublincityschools/docs/irish_magazine_summer_2019" TargetMode="External" /><Relationship Id="rId49" Type="http://schemas.openxmlformats.org/officeDocument/2006/relationships/hyperlink" Target="https://issuu.com/dublincityschools/docs/irish_magazine_summer_2019" TargetMode="External" /><Relationship Id="rId50" Type="http://schemas.openxmlformats.org/officeDocument/2006/relationships/hyperlink" Target="https://issuu.com/dublincityschools/docs/irish_magazine_summer_2019" TargetMode="External" /><Relationship Id="rId51" Type="http://schemas.openxmlformats.org/officeDocument/2006/relationships/hyperlink" Target="https://issuu.com/dublincityschools/docs/irish_magazine_summer_2019" TargetMode="External" /><Relationship Id="rId52" Type="http://schemas.openxmlformats.org/officeDocument/2006/relationships/hyperlink" Target="https://issuu.com/dublincityschools/docs/irish_magazine_summer_2019" TargetMode="External" /><Relationship Id="rId53" Type="http://schemas.openxmlformats.org/officeDocument/2006/relationships/hyperlink" Target="https://issuu.com/dublincityschools/docs/irish_magazine_summer_2019" TargetMode="External" /><Relationship Id="rId54" Type="http://schemas.openxmlformats.org/officeDocument/2006/relationships/hyperlink" Target="https://issuu.com/dublincityschools/docs/irish_magazine_summer_2019" TargetMode="External" /><Relationship Id="rId55" Type="http://schemas.openxmlformats.org/officeDocument/2006/relationships/hyperlink" Target="https://issuu.com/dublincityschools/docs/irish_magazine_summer_2019" TargetMode="External" /><Relationship Id="rId56" Type="http://schemas.openxmlformats.org/officeDocument/2006/relationships/hyperlink" Target="http://tomb.romeexchangeclub.com/" TargetMode="External" /><Relationship Id="rId57" Type="http://schemas.openxmlformats.org/officeDocument/2006/relationships/hyperlink" Target="http://tomb.romeexchangeclub.com/" TargetMode="External" /><Relationship Id="rId58" Type="http://schemas.openxmlformats.org/officeDocument/2006/relationships/hyperlink" Target="http://tomb.romeexchangeclub.com/" TargetMode="External" /><Relationship Id="rId59" Type="http://schemas.openxmlformats.org/officeDocument/2006/relationships/hyperlink" Target="http://tomb.romeexchangeclub.com/" TargetMode="External" /><Relationship Id="rId60" Type="http://schemas.openxmlformats.org/officeDocument/2006/relationships/hyperlink" Target="https://nodexlgraphgallery.org/Pages/Graph.aspx?graphID=202613" TargetMode="External" /><Relationship Id="rId61" Type="http://schemas.openxmlformats.org/officeDocument/2006/relationships/hyperlink" Target="https://nodexlgraphgallery.org/Pages/Graph.aspx?graphID=202613" TargetMode="External" /><Relationship Id="rId62" Type="http://schemas.openxmlformats.org/officeDocument/2006/relationships/hyperlink" Target="https://nodexlgraphgallery.org/Pages/Graph.aspx?graphID=202613" TargetMode="External" /><Relationship Id="rId63" Type="http://schemas.openxmlformats.org/officeDocument/2006/relationships/hyperlink" Target="https://nodexlgraphgallery.org/Pages/Graph.aspx?graphID=202613" TargetMode="External" /><Relationship Id="rId64" Type="http://schemas.openxmlformats.org/officeDocument/2006/relationships/hyperlink" Target="https://nodexlgraphgallery.org/Pages/Graph.aspx?graphID=202613" TargetMode="External" /><Relationship Id="rId65" Type="http://schemas.openxmlformats.org/officeDocument/2006/relationships/hyperlink" Target="https://nodexlgraphgallery.org/Pages/Graph.aspx?graphID=202613" TargetMode="External" /><Relationship Id="rId66" Type="http://schemas.openxmlformats.org/officeDocument/2006/relationships/hyperlink" Target="https://nodexlgraphgallery.org/Pages/Graph.aspx?graphID=202613" TargetMode="External" /><Relationship Id="rId67" Type="http://schemas.openxmlformats.org/officeDocument/2006/relationships/hyperlink" Target="https://nodexlgraphgallery.org/Pages/Graph.aspx?graphID=204694" TargetMode="External" /><Relationship Id="rId68" Type="http://schemas.openxmlformats.org/officeDocument/2006/relationships/hyperlink" Target="https://nodexlgraphgallery.org/Pages/Graph.aspx?graphID=204694" TargetMode="External" /><Relationship Id="rId69" Type="http://schemas.openxmlformats.org/officeDocument/2006/relationships/hyperlink" Target="https://nodexlgraphgallery.org/Pages/Graph.aspx?graphID=204694" TargetMode="External" /><Relationship Id="rId70" Type="http://schemas.openxmlformats.org/officeDocument/2006/relationships/hyperlink" Target="https://nodexlgraphgallery.org/Pages/Graph.aspx?graphID=204694" TargetMode="External" /><Relationship Id="rId71" Type="http://schemas.openxmlformats.org/officeDocument/2006/relationships/hyperlink" Target="https://nodexlgraphgallery.org/Pages/Graph.aspx?graphID=204694" TargetMode="External" /><Relationship Id="rId72" Type="http://schemas.openxmlformats.org/officeDocument/2006/relationships/hyperlink" Target="https://nodexlgraphgallery.org/Pages/Graph.aspx?graphID=204694" TargetMode="External" /><Relationship Id="rId73" Type="http://schemas.openxmlformats.org/officeDocument/2006/relationships/hyperlink" Target="https://nodexlgraphgallery.org/Pages/Graph.aspx?graphID=204694" TargetMode="External" /><Relationship Id="rId74" Type="http://schemas.openxmlformats.org/officeDocument/2006/relationships/hyperlink" Target="https://nodexlgraphgallery.org/Pages/Graph.aspx?graphID=204791" TargetMode="External" /><Relationship Id="rId75" Type="http://schemas.openxmlformats.org/officeDocument/2006/relationships/hyperlink" Target="https://nodexlgraphgallery.org/Pages/Graph.aspx?graphID=204791" TargetMode="External" /><Relationship Id="rId76" Type="http://schemas.openxmlformats.org/officeDocument/2006/relationships/hyperlink" Target="https://nodexlgraphgallery.org/Pages/Graph.aspx?graphID=204791" TargetMode="External" /><Relationship Id="rId77" Type="http://schemas.openxmlformats.org/officeDocument/2006/relationships/hyperlink" Target="https://nodexlgraphgallery.org/Pages/Graph.aspx?graphID=204791" TargetMode="External" /><Relationship Id="rId78" Type="http://schemas.openxmlformats.org/officeDocument/2006/relationships/hyperlink" Target="https://nodexlgraphgallery.org/Pages/Graph.aspx?graphID=204791" TargetMode="External" /><Relationship Id="rId79" Type="http://schemas.openxmlformats.org/officeDocument/2006/relationships/hyperlink" Target="https://nodexlgraphgallery.org/Pages/Graph.aspx?graphID=204791" TargetMode="External" /><Relationship Id="rId80" Type="http://schemas.openxmlformats.org/officeDocument/2006/relationships/hyperlink" Target="https://nodexlgraphgallery.org/Pages/Graph.aspx?graphID=204791" TargetMode="External" /><Relationship Id="rId81" Type="http://schemas.openxmlformats.org/officeDocument/2006/relationships/hyperlink" Target="https://nodexlgraphgallery.org/Pages/Graph.aspx?graphID=204913" TargetMode="External" /><Relationship Id="rId82" Type="http://schemas.openxmlformats.org/officeDocument/2006/relationships/hyperlink" Target="https://nodexlgraphgallery.org/Pages/Graph.aspx?graphID=204913" TargetMode="External" /><Relationship Id="rId83" Type="http://schemas.openxmlformats.org/officeDocument/2006/relationships/hyperlink" Target="https://nodexlgraphgallery.org/Pages/Graph.aspx?graphID=204913" TargetMode="External" /><Relationship Id="rId84" Type="http://schemas.openxmlformats.org/officeDocument/2006/relationships/hyperlink" Target="https://nodexlgraphgallery.org/Pages/Graph.aspx?graphID=204913" TargetMode="External" /><Relationship Id="rId85" Type="http://schemas.openxmlformats.org/officeDocument/2006/relationships/hyperlink" Target="https://nodexlgraphgallery.org/Pages/Graph.aspx?graphID=204913" TargetMode="External" /><Relationship Id="rId86" Type="http://schemas.openxmlformats.org/officeDocument/2006/relationships/hyperlink" Target="https://nodexlgraphgallery.org/Pages/Graph.aspx?graphID=204913" TargetMode="External" /><Relationship Id="rId87" Type="http://schemas.openxmlformats.org/officeDocument/2006/relationships/hyperlink" Target="https://nodexlgraphgallery.org/Pages/Graph.aspx?graphID=204913" TargetMode="External" /><Relationship Id="rId88" Type="http://schemas.openxmlformats.org/officeDocument/2006/relationships/hyperlink" Target="https://nodexlgraphgallery.org/Pages/Graph.aspx?graphID=205019" TargetMode="External" /><Relationship Id="rId89" Type="http://schemas.openxmlformats.org/officeDocument/2006/relationships/hyperlink" Target="https://nodexlgraphgallery.org/Pages/Graph.aspx?graphID=205019" TargetMode="External" /><Relationship Id="rId90" Type="http://schemas.openxmlformats.org/officeDocument/2006/relationships/hyperlink" Target="https://nodexlgraphgallery.org/Pages/Graph.aspx?graphID=205019" TargetMode="External" /><Relationship Id="rId91" Type="http://schemas.openxmlformats.org/officeDocument/2006/relationships/hyperlink" Target="https://nodexlgraphgallery.org/Pages/Graph.aspx?graphID=205019" TargetMode="External" /><Relationship Id="rId92" Type="http://schemas.openxmlformats.org/officeDocument/2006/relationships/hyperlink" Target="https://nodexlgraphgallery.org/Pages/Graph.aspx?graphID=205019" TargetMode="External" /><Relationship Id="rId93" Type="http://schemas.openxmlformats.org/officeDocument/2006/relationships/hyperlink" Target="https://nodexlgraphgallery.org/Pages/Graph.aspx?graphID=205019" TargetMode="External" /><Relationship Id="rId94" Type="http://schemas.openxmlformats.org/officeDocument/2006/relationships/hyperlink" Target="https://nodexlgraphgallery.org/Pages/Graph.aspx?graphID=205019" TargetMode="External" /><Relationship Id="rId95" Type="http://schemas.openxmlformats.org/officeDocument/2006/relationships/hyperlink" Target="https://www.instagram.com/p/B0v-T4qALPX/?igshid=ml7wmirh85oq" TargetMode="External" /><Relationship Id="rId96" Type="http://schemas.openxmlformats.org/officeDocument/2006/relationships/hyperlink" Target="http://www.northwestgeorgianews.com/rome/news/local/national-exchange-ceo-in-rome-to-install-leaders-of-rome/article_0e05f854-9439-11e9-b06c-4b6aa1a10b6b.html" TargetMode="External" /><Relationship Id="rId97" Type="http://schemas.openxmlformats.org/officeDocument/2006/relationships/hyperlink" Target="https://twitter.com/VisitNorfolkVA/status/1142119805643886594" TargetMode="External" /><Relationship Id="rId98" Type="http://schemas.openxmlformats.org/officeDocument/2006/relationships/hyperlink" Target="https://twitter.com/exchangeclub/status/1150401312045096960" TargetMode="External" /><Relationship Id="rId99" Type="http://schemas.openxmlformats.org/officeDocument/2006/relationships/hyperlink" Target="https://twitter.com/exchangeclub/status/1150401312045096960" TargetMode="External" /><Relationship Id="rId100" Type="http://schemas.openxmlformats.org/officeDocument/2006/relationships/hyperlink" Target="https://myemail.constantcontact.com/subject.html?soid=1102534231567&amp;aid=HtJFg089bYg" TargetMode="External" /><Relationship Id="rId101" Type="http://schemas.openxmlformats.org/officeDocument/2006/relationships/hyperlink" Target="https://myemail.constantcontact.com/subject.html?soid=1102534231567&amp;aid=CFAAycNLB38" TargetMode="External" /><Relationship Id="rId102" Type="http://schemas.openxmlformats.org/officeDocument/2006/relationships/hyperlink" Target="https://nodexlgraphgallery.org/Pages/Graph.aspx?graphID=198760" TargetMode="External" /><Relationship Id="rId103" Type="http://schemas.openxmlformats.org/officeDocument/2006/relationships/hyperlink" Target="https://nodexlgraphgallery.org/Pages/Graph.aspx?graphID=198835" TargetMode="External" /><Relationship Id="rId104" Type="http://schemas.openxmlformats.org/officeDocument/2006/relationships/hyperlink" Target="https://nodexlgraphgallery.org/Pages/Graph.aspx?graphID=198950" TargetMode="External" /><Relationship Id="rId105" Type="http://schemas.openxmlformats.org/officeDocument/2006/relationships/hyperlink" Target="https://nodexlgraphgallery.org/Pages/Graph.aspx?graphID=199578" TargetMode="External" /><Relationship Id="rId106" Type="http://schemas.openxmlformats.org/officeDocument/2006/relationships/hyperlink" Target="https://nodexlgraphgallery.org/Pages/Graph.aspx?graphID=199712" TargetMode="External" /><Relationship Id="rId107" Type="http://schemas.openxmlformats.org/officeDocument/2006/relationships/hyperlink" Target="https://nodexlgraphgallery.org/Pages/Graph.aspx?graphID=199769" TargetMode="External" /><Relationship Id="rId108" Type="http://schemas.openxmlformats.org/officeDocument/2006/relationships/hyperlink" Target="https://nodexlgraphgallery.org/Pages/Graph.aspx?graphID=199912" TargetMode="External" /><Relationship Id="rId109" Type="http://schemas.openxmlformats.org/officeDocument/2006/relationships/hyperlink" Target="https://nodexlgraphgallery.org/Pages/Graph.aspx?graphID=200146" TargetMode="External" /><Relationship Id="rId110" Type="http://schemas.openxmlformats.org/officeDocument/2006/relationships/hyperlink" Target="https://nodexlgraphgallery.org/Pages/Graph.aspx?graphID=200233" TargetMode="External" /><Relationship Id="rId111" Type="http://schemas.openxmlformats.org/officeDocument/2006/relationships/hyperlink" Target="https://nodexlgraphgallery.org/Pages/Graph.aspx?graphID=200341" TargetMode="External" /><Relationship Id="rId112" Type="http://schemas.openxmlformats.org/officeDocument/2006/relationships/hyperlink" Target="https://nodexlgraphgallery.org/Pages/Graph.aspx?graphID=200870" TargetMode="External" /><Relationship Id="rId113" Type="http://schemas.openxmlformats.org/officeDocument/2006/relationships/hyperlink" Target="https://nodexlgraphgallery.org/Pages/Graph.aspx?graphID=201011" TargetMode="External" /><Relationship Id="rId114" Type="http://schemas.openxmlformats.org/officeDocument/2006/relationships/hyperlink" Target="https://nodexlgraphgallery.org/Pages/Graph.aspx?graphID=201106" TargetMode="External" /><Relationship Id="rId115" Type="http://schemas.openxmlformats.org/officeDocument/2006/relationships/hyperlink" Target="https://nodexlgraphgallery.org/Pages/Graph.aspx?graphID=201252" TargetMode="External" /><Relationship Id="rId116" Type="http://schemas.openxmlformats.org/officeDocument/2006/relationships/hyperlink" Target="https://nodexlgraphgallery.org/Pages/Graph.aspx?graphID=198760" TargetMode="External" /><Relationship Id="rId117" Type="http://schemas.openxmlformats.org/officeDocument/2006/relationships/hyperlink" Target="https://nodexlgraphgallery.org/Pages/Graph.aspx?graphID=198835" TargetMode="External" /><Relationship Id="rId118" Type="http://schemas.openxmlformats.org/officeDocument/2006/relationships/hyperlink" Target="https://nodexlgraphgallery.org/Pages/Graph.aspx?graphID=198950" TargetMode="External" /><Relationship Id="rId119" Type="http://schemas.openxmlformats.org/officeDocument/2006/relationships/hyperlink" Target="https://nodexlgraphgallery.org/Pages/Graph.aspx?graphID=199578" TargetMode="External" /><Relationship Id="rId120" Type="http://schemas.openxmlformats.org/officeDocument/2006/relationships/hyperlink" Target="https://nodexlgraphgallery.org/Pages/Graph.aspx?graphID=199712" TargetMode="External" /><Relationship Id="rId121" Type="http://schemas.openxmlformats.org/officeDocument/2006/relationships/hyperlink" Target="https://nodexlgraphgallery.org/Pages/Graph.aspx?graphID=199769" TargetMode="External" /><Relationship Id="rId122" Type="http://schemas.openxmlformats.org/officeDocument/2006/relationships/hyperlink" Target="https://nodexlgraphgallery.org/Pages/Graph.aspx?graphID=199912" TargetMode="External" /><Relationship Id="rId123" Type="http://schemas.openxmlformats.org/officeDocument/2006/relationships/hyperlink" Target="https://nodexlgraphgallery.org/Pages/Graph.aspx?graphID=200146" TargetMode="External" /><Relationship Id="rId124" Type="http://schemas.openxmlformats.org/officeDocument/2006/relationships/hyperlink" Target="https://nodexlgraphgallery.org/Pages/Graph.aspx?graphID=200233" TargetMode="External" /><Relationship Id="rId125" Type="http://schemas.openxmlformats.org/officeDocument/2006/relationships/hyperlink" Target="https://nodexlgraphgallery.org/Pages/Graph.aspx?graphID=200341" TargetMode="External" /><Relationship Id="rId126" Type="http://schemas.openxmlformats.org/officeDocument/2006/relationships/hyperlink" Target="https://nodexlgraphgallery.org/Pages/Graph.aspx?graphID=200870" TargetMode="External" /><Relationship Id="rId127" Type="http://schemas.openxmlformats.org/officeDocument/2006/relationships/hyperlink" Target="https://nodexlgraphgallery.org/Pages/Graph.aspx?graphID=201011" TargetMode="External" /><Relationship Id="rId128" Type="http://schemas.openxmlformats.org/officeDocument/2006/relationships/hyperlink" Target="https://nodexlgraphgallery.org/Pages/Graph.aspx?graphID=201106" TargetMode="External" /><Relationship Id="rId129" Type="http://schemas.openxmlformats.org/officeDocument/2006/relationships/hyperlink" Target="https://nodexlgraphgallery.org/Pages/Graph.aspx?graphID=201252" TargetMode="External" /><Relationship Id="rId130" Type="http://schemas.openxmlformats.org/officeDocument/2006/relationships/hyperlink" Target="https://nodexlgraphgallery.org/Pages/Graph.aspx?graphID=201449" TargetMode="External" /><Relationship Id="rId131" Type="http://schemas.openxmlformats.org/officeDocument/2006/relationships/hyperlink" Target="https://nodexlgraphgallery.org/Pages/Graph.aspx?graphID=201540" TargetMode="External" /><Relationship Id="rId132" Type="http://schemas.openxmlformats.org/officeDocument/2006/relationships/hyperlink" Target="https://nodexlgraphgallery.org/Pages/Graph.aspx?graphID=201681" TargetMode="External" /><Relationship Id="rId133" Type="http://schemas.openxmlformats.org/officeDocument/2006/relationships/hyperlink" Target="https://nodexlgraphgallery.org/Pages/Graph.aspx?graphID=201880" TargetMode="External" /><Relationship Id="rId134" Type="http://schemas.openxmlformats.org/officeDocument/2006/relationships/hyperlink" Target="https://nodexlgraphgallery.org/Pages/Graph.aspx?graphID=198760" TargetMode="External" /><Relationship Id="rId135" Type="http://schemas.openxmlformats.org/officeDocument/2006/relationships/hyperlink" Target="https://nodexlgraphgallery.org/Pages/Graph.aspx?graphID=198835" TargetMode="External" /><Relationship Id="rId136" Type="http://schemas.openxmlformats.org/officeDocument/2006/relationships/hyperlink" Target="https://nodexlgraphgallery.org/Pages/Graph.aspx?graphID=198950" TargetMode="External" /><Relationship Id="rId137" Type="http://schemas.openxmlformats.org/officeDocument/2006/relationships/hyperlink" Target="https://nodexlgraphgallery.org/Pages/Graph.aspx?graphID=199578" TargetMode="External" /><Relationship Id="rId138" Type="http://schemas.openxmlformats.org/officeDocument/2006/relationships/hyperlink" Target="https://nodexlgraphgallery.org/Pages/Graph.aspx?graphID=199712" TargetMode="External" /><Relationship Id="rId139" Type="http://schemas.openxmlformats.org/officeDocument/2006/relationships/hyperlink" Target="https://nodexlgraphgallery.org/Pages/Graph.aspx?graphID=199769" TargetMode="External" /><Relationship Id="rId140" Type="http://schemas.openxmlformats.org/officeDocument/2006/relationships/hyperlink" Target="https://nodexlgraphgallery.org/Pages/Graph.aspx?graphID=199912" TargetMode="External" /><Relationship Id="rId141" Type="http://schemas.openxmlformats.org/officeDocument/2006/relationships/hyperlink" Target="https://nodexlgraphgallery.org/Pages/Graph.aspx?graphID=200146" TargetMode="External" /><Relationship Id="rId142" Type="http://schemas.openxmlformats.org/officeDocument/2006/relationships/hyperlink" Target="https://nodexlgraphgallery.org/Pages/Graph.aspx?graphID=200233" TargetMode="External" /><Relationship Id="rId143" Type="http://schemas.openxmlformats.org/officeDocument/2006/relationships/hyperlink" Target="https://nodexlgraphgallery.org/Pages/Graph.aspx?graphID=200341" TargetMode="External" /><Relationship Id="rId144" Type="http://schemas.openxmlformats.org/officeDocument/2006/relationships/hyperlink" Target="https://nodexlgraphgallery.org/Pages/Graph.aspx?graphID=200870" TargetMode="External" /><Relationship Id="rId145" Type="http://schemas.openxmlformats.org/officeDocument/2006/relationships/hyperlink" Target="https://nodexlgraphgallery.org/Pages/Graph.aspx?graphID=201011" TargetMode="External" /><Relationship Id="rId146" Type="http://schemas.openxmlformats.org/officeDocument/2006/relationships/hyperlink" Target="https://nodexlgraphgallery.org/Pages/Graph.aspx?graphID=201106" TargetMode="External" /><Relationship Id="rId147" Type="http://schemas.openxmlformats.org/officeDocument/2006/relationships/hyperlink" Target="https://nodexlgraphgallery.org/Pages/Graph.aspx?graphID=201252" TargetMode="External" /><Relationship Id="rId148" Type="http://schemas.openxmlformats.org/officeDocument/2006/relationships/hyperlink" Target="https://nodexlgraphgallery.org/Pages/Graph.aspx?graphID=201449" TargetMode="External" /><Relationship Id="rId149" Type="http://schemas.openxmlformats.org/officeDocument/2006/relationships/hyperlink" Target="https://nodexlgraphgallery.org/Pages/Graph.aspx?graphID=201540" TargetMode="External" /><Relationship Id="rId150" Type="http://schemas.openxmlformats.org/officeDocument/2006/relationships/hyperlink" Target="https://nodexlgraphgallery.org/Pages/Graph.aspx?graphID=201681" TargetMode="External" /><Relationship Id="rId151" Type="http://schemas.openxmlformats.org/officeDocument/2006/relationships/hyperlink" Target="https://nodexlgraphgallery.org/Pages/Graph.aspx?graphID=201880" TargetMode="External" /><Relationship Id="rId152" Type="http://schemas.openxmlformats.org/officeDocument/2006/relationships/hyperlink" Target="https://nodexlgraphgallery.org/Pages/Graph.aspx?graphID=202290" TargetMode="External" /><Relationship Id="rId153" Type="http://schemas.openxmlformats.org/officeDocument/2006/relationships/hyperlink" Target="https://nodexlgraphgallery.org/Pages/Graph.aspx?graphID=202378" TargetMode="External" /><Relationship Id="rId154" Type="http://schemas.openxmlformats.org/officeDocument/2006/relationships/hyperlink" Target="https://nodexlgraphgallery.org/Pages/Graph.aspx?graphID=202488" TargetMode="External" /><Relationship Id="rId155" Type="http://schemas.openxmlformats.org/officeDocument/2006/relationships/hyperlink" Target="https://nodexlgraphgallery.org/Pages/Graph.aspx?graphID=202613" TargetMode="External" /><Relationship Id="rId156" Type="http://schemas.openxmlformats.org/officeDocument/2006/relationships/hyperlink" Target="https://nodexlgraphgallery.org/Pages/Graph.aspx?graphID=203451" TargetMode="External" /><Relationship Id="rId157" Type="http://schemas.openxmlformats.org/officeDocument/2006/relationships/hyperlink" Target="https://nodexlgraphgallery.org/Pages/Graph.aspx?graphID=204694" TargetMode="External" /><Relationship Id="rId158" Type="http://schemas.openxmlformats.org/officeDocument/2006/relationships/hyperlink" Target="https://nodexlgraphgallery.org/Pages/Graph.aspx?graphID=204791" TargetMode="External" /><Relationship Id="rId159" Type="http://schemas.openxmlformats.org/officeDocument/2006/relationships/hyperlink" Target="https://nodexlgraphgallery.org/Pages/Graph.aspx?graphID=204913" TargetMode="External" /><Relationship Id="rId160" Type="http://schemas.openxmlformats.org/officeDocument/2006/relationships/hyperlink" Target="https://nodexlgraphgallery.org/Pages/Graph.aspx?graphID=205019" TargetMode="External" /><Relationship Id="rId161" Type="http://schemas.openxmlformats.org/officeDocument/2006/relationships/hyperlink" Target="https://nodexlgraphgallery.org/Pages/Graph.aspx?graphID=198760" TargetMode="External" /><Relationship Id="rId162" Type="http://schemas.openxmlformats.org/officeDocument/2006/relationships/hyperlink" Target="https://nodexlgraphgallery.org/Pages/Graph.aspx?graphID=198835" TargetMode="External" /><Relationship Id="rId163" Type="http://schemas.openxmlformats.org/officeDocument/2006/relationships/hyperlink" Target="https://nodexlgraphgallery.org/Pages/Graph.aspx?graphID=198950" TargetMode="External" /><Relationship Id="rId164" Type="http://schemas.openxmlformats.org/officeDocument/2006/relationships/hyperlink" Target="https://nodexlgraphgallery.org/Pages/Graph.aspx?graphID=199578" TargetMode="External" /><Relationship Id="rId165" Type="http://schemas.openxmlformats.org/officeDocument/2006/relationships/hyperlink" Target="https://nodexlgraphgallery.org/Pages/Graph.aspx?graphID=199712" TargetMode="External" /><Relationship Id="rId166" Type="http://schemas.openxmlformats.org/officeDocument/2006/relationships/hyperlink" Target="https://nodexlgraphgallery.org/Pages/Graph.aspx?graphID=199769" TargetMode="External" /><Relationship Id="rId167" Type="http://schemas.openxmlformats.org/officeDocument/2006/relationships/hyperlink" Target="https://nodexlgraphgallery.org/Pages/Graph.aspx?graphID=199912" TargetMode="External" /><Relationship Id="rId168" Type="http://schemas.openxmlformats.org/officeDocument/2006/relationships/hyperlink" Target="https://nodexlgraphgallery.org/Pages/Graph.aspx?graphID=200146" TargetMode="External" /><Relationship Id="rId169" Type="http://schemas.openxmlformats.org/officeDocument/2006/relationships/hyperlink" Target="https://nodexlgraphgallery.org/Pages/Graph.aspx?graphID=200233" TargetMode="External" /><Relationship Id="rId170" Type="http://schemas.openxmlformats.org/officeDocument/2006/relationships/hyperlink" Target="https://nodexlgraphgallery.org/Pages/Graph.aspx?graphID=200341" TargetMode="External" /><Relationship Id="rId171" Type="http://schemas.openxmlformats.org/officeDocument/2006/relationships/hyperlink" Target="https://nodexlgraphgallery.org/Pages/Graph.aspx?graphID=202290" TargetMode="External" /><Relationship Id="rId172" Type="http://schemas.openxmlformats.org/officeDocument/2006/relationships/hyperlink" Target="https://nodexlgraphgallery.org/Pages/Graph.aspx?graphID=202378" TargetMode="External" /><Relationship Id="rId173" Type="http://schemas.openxmlformats.org/officeDocument/2006/relationships/hyperlink" Target="https://nodexlgraphgallery.org/Pages/Graph.aspx?graphID=202488" TargetMode="External" /><Relationship Id="rId174" Type="http://schemas.openxmlformats.org/officeDocument/2006/relationships/hyperlink" Target="https://nodexlgraphgallery.org/Pages/Graph.aspx?graphID=202613" TargetMode="External" /><Relationship Id="rId175" Type="http://schemas.openxmlformats.org/officeDocument/2006/relationships/hyperlink" Target="https://nodexlgraphgallery.org/Pages/Graph.aspx?graphID=203451" TargetMode="External" /><Relationship Id="rId176" Type="http://schemas.openxmlformats.org/officeDocument/2006/relationships/hyperlink" Target="https://nodexlgraphgallery.org/Pages/Graph.aspx?graphID=204694" TargetMode="External" /><Relationship Id="rId177" Type="http://schemas.openxmlformats.org/officeDocument/2006/relationships/hyperlink" Target="https://nodexlgraphgallery.org/Pages/Graph.aspx?graphID=204791" TargetMode="External" /><Relationship Id="rId178" Type="http://schemas.openxmlformats.org/officeDocument/2006/relationships/hyperlink" Target="https://nodexlgraphgallery.org/Pages/Graph.aspx?graphID=204913" TargetMode="External" /><Relationship Id="rId179" Type="http://schemas.openxmlformats.org/officeDocument/2006/relationships/hyperlink" Target="https://nodexlgraphgallery.org/Pages/Graph.aspx?graphID=205019" TargetMode="External" /><Relationship Id="rId180" Type="http://schemas.openxmlformats.org/officeDocument/2006/relationships/hyperlink" Target="https://nodexlgraphgallery.org/Pages/Graph.aspx?graphID=205617" TargetMode="External" /><Relationship Id="rId181" Type="http://schemas.openxmlformats.org/officeDocument/2006/relationships/hyperlink" Target="https://nodexlgraphgallery.org/Pages/Graph.aspx?graphID=205702" TargetMode="External" /><Relationship Id="rId182" Type="http://schemas.openxmlformats.org/officeDocument/2006/relationships/hyperlink" Target="https://nodexlgraphgallery.org/Pages/Graph.aspx?graphID=205828" TargetMode="External" /><Relationship Id="rId183" Type="http://schemas.openxmlformats.org/officeDocument/2006/relationships/hyperlink" Target="https://nodexlgraphgallery.org/Pages/Graph.aspx?graphID=205968" TargetMode="External" /><Relationship Id="rId184" Type="http://schemas.openxmlformats.org/officeDocument/2006/relationships/hyperlink" Target="https://nodexlgraphgallery.org/Pages/Graph.aspx?graphID=205617" TargetMode="External" /><Relationship Id="rId185" Type="http://schemas.openxmlformats.org/officeDocument/2006/relationships/hyperlink" Target="https://nodexlgraphgallery.org/Pages/Graph.aspx?graphID=205702" TargetMode="External" /><Relationship Id="rId186" Type="http://schemas.openxmlformats.org/officeDocument/2006/relationships/hyperlink" Target="https://nodexlgraphgallery.org/Pages/Graph.aspx?graphID=205828" TargetMode="External" /><Relationship Id="rId187" Type="http://schemas.openxmlformats.org/officeDocument/2006/relationships/hyperlink" Target="https://nodexlgraphgallery.org/Pages/Graph.aspx?graphID=205968" TargetMode="External" /><Relationship Id="rId188" Type="http://schemas.openxmlformats.org/officeDocument/2006/relationships/hyperlink" Target="https://nodexlgraphgallery.org/Pages/Graph.aspx?graphID=198760" TargetMode="External" /><Relationship Id="rId189" Type="http://schemas.openxmlformats.org/officeDocument/2006/relationships/hyperlink" Target="https://nodexlgraphgallery.org/Pages/Graph.aspx?graphID=198835" TargetMode="External" /><Relationship Id="rId190" Type="http://schemas.openxmlformats.org/officeDocument/2006/relationships/hyperlink" Target="https://nodexlgraphgallery.org/Pages/Graph.aspx?graphID=198950" TargetMode="External" /><Relationship Id="rId191" Type="http://schemas.openxmlformats.org/officeDocument/2006/relationships/hyperlink" Target="https://nodexlgraphgallery.org/Pages/Graph.aspx?graphID=199578" TargetMode="External" /><Relationship Id="rId192" Type="http://schemas.openxmlformats.org/officeDocument/2006/relationships/hyperlink" Target="https://nodexlgraphgallery.org/Pages/Graph.aspx?graphID=199712" TargetMode="External" /><Relationship Id="rId193" Type="http://schemas.openxmlformats.org/officeDocument/2006/relationships/hyperlink" Target="https://nodexlgraphgallery.org/Pages/Graph.aspx?graphID=199769" TargetMode="External" /><Relationship Id="rId194" Type="http://schemas.openxmlformats.org/officeDocument/2006/relationships/hyperlink" Target="https://nodexlgraphgallery.org/Pages/Graph.aspx?graphID=199912" TargetMode="External" /><Relationship Id="rId195" Type="http://schemas.openxmlformats.org/officeDocument/2006/relationships/hyperlink" Target="https://nodexlgraphgallery.org/Pages/Graph.aspx?graphID=200146" TargetMode="External" /><Relationship Id="rId196" Type="http://schemas.openxmlformats.org/officeDocument/2006/relationships/hyperlink" Target="https://nodexlgraphgallery.org/Pages/Graph.aspx?graphID=200233" TargetMode="External" /><Relationship Id="rId197" Type="http://schemas.openxmlformats.org/officeDocument/2006/relationships/hyperlink" Target="https://nodexlgraphgallery.org/Pages/Graph.aspx?graphID=200341" TargetMode="External" /><Relationship Id="rId198" Type="http://schemas.openxmlformats.org/officeDocument/2006/relationships/hyperlink" Target="https://nodexlgraphgallery.org/Pages/Graph.aspx?graphID=200870" TargetMode="External" /><Relationship Id="rId199" Type="http://schemas.openxmlformats.org/officeDocument/2006/relationships/hyperlink" Target="https://nodexlgraphgallery.org/Pages/Graph.aspx?graphID=201011" TargetMode="External" /><Relationship Id="rId200" Type="http://schemas.openxmlformats.org/officeDocument/2006/relationships/hyperlink" Target="https://nodexlgraphgallery.org/Pages/Graph.aspx?graphID=201106" TargetMode="External" /><Relationship Id="rId201" Type="http://schemas.openxmlformats.org/officeDocument/2006/relationships/hyperlink" Target="https://nodexlgraphgallery.org/Pages/Graph.aspx?graphID=201252" TargetMode="External" /><Relationship Id="rId202" Type="http://schemas.openxmlformats.org/officeDocument/2006/relationships/hyperlink" Target="https://nodexlgraphgallery.org/Pages/Graph.aspx?graphID=201449" TargetMode="External" /><Relationship Id="rId203" Type="http://schemas.openxmlformats.org/officeDocument/2006/relationships/hyperlink" Target="https://nodexlgraphgallery.org/Pages/Graph.aspx?graphID=201540" TargetMode="External" /><Relationship Id="rId204" Type="http://schemas.openxmlformats.org/officeDocument/2006/relationships/hyperlink" Target="https://nodexlgraphgallery.org/Pages/Graph.aspx?graphID=201681" TargetMode="External" /><Relationship Id="rId205" Type="http://schemas.openxmlformats.org/officeDocument/2006/relationships/hyperlink" Target="https://nodexlgraphgallery.org/Pages/Graph.aspx?graphID=201880" TargetMode="External" /><Relationship Id="rId206" Type="http://schemas.openxmlformats.org/officeDocument/2006/relationships/hyperlink" Target="https://nodexlgraphgallery.org/Pages/Graph.aspx?graphID=202290" TargetMode="External" /><Relationship Id="rId207" Type="http://schemas.openxmlformats.org/officeDocument/2006/relationships/hyperlink" Target="https://nodexlgraphgallery.org/Pages/Graph.aspx?graphID=202378" TargetMode="External" /><Relationship Id="rId208" Type="http://schemas.openxmlformats.org/officeDocument/2006/relationships/hyperlink" Target="https://nodexlgraphgallery.org/Pages/Graph.aspx?graphID=202488" TargetMode="External" /><Relationship Id="rId209" Type="http://schemas.openxmlformats.org/officeDocument/2006/relationships/hyperlink" Target="https://nodexlgraphgallery.org/Pages/Graph.aspx?graphID=202613" TargetMode="External" /><Relationship Id="rId210" Type="http://schemas.openxmlformats.org/officeDocument/2006/relationships/hyperlink" Target="https://nodexlgraphgallery.org/Pages/Graph.aspx?graphID=203451" TargetMode="External" /><Relationship Id="rId211" Type="http://schemas.openxmlformats.org/officeDocument/2006/relationships/hyperlink" Target="https://nodexlgraphgallery.org/Pages/Graph.aspx?graphID=204694" TargetMode="External" /><Relationship Id="rId212" Type="http://schemas.openxmlformats.org/officeDocument/2006/relationships/hyperlink" Target="https://nodexlgraphgallery.org/Pages/Graph.aspx?graphID=204791" TargetMode="External" /><Relationship Id="rId213" Type="http://schemas.openxmlformats.org/officeDocument/2006/relationships/hyperlink" Target="https://nodexlgraphgallery.org/Pages/Graph.aspx?graphID=204913" TargetMode="External" /><Relationship Id="rId214" Type="http://schemas.openxmlformats.org/officeDocument/2006/relationships/hyperlink" Target="https://nodexlgraphgallery.org/Pages/Graph.aspx?graphID=205019" TargetMode="External" /><Relationship Id="rId215" Type="http://schemas.openxmlformats.org/officeDocument/2006/relationships/hyperlink" Target="https://nodexlgraphgallery.org/Pages/Graph.aspx?graphID=205617" TargetMode="External" /><Relationship Id="rId216" Type="http://schemas.openxmlformats.org/officeDocument/2006/relationships/hyperlink" Target="https://nodexlgraphgallery.org/Pages/Graph.aspx?graphID=205702" TargetMode="External" /><Relationship Id="rId217" Type="http://schemas.openxmlformats.org/officeDocument/2006/relationships/hyperlink" Target="https://nodexlgraphgallery.org/Pages/Graph.aspx?graphID=205828" TargetMode="External" /><Relationship Id="rId218" Type="http://schemas.openxmlformats.org/officeDocument/2006/relationships/hyperlink" Target="https://nodexlgraphgallery.org/Pages/Graph.aspx?graphID=205968" TargetMode="External" /><Relationship Id="rId219" Type="http://schemas.openxmlformats.org/officeDocument/2006/relationships/hyperlink" Target="https://nodexlgraphgallery.org/Pages/Graph.aspx?graphID=198760" TargetMode="External" /><Relationship Id="rId220" Type="http://schemas.openxmlformats.org/officeDocument/2006/relationships/hyperlink" Target="https://nodexlgraphgallery.org/Pages/Graph.aspx?graphID=198835" TargetMode="External" /><Relationship Id="rId221" Type="http://schemas.openxmlformats.org/officeDocument/2006/relationships/hyperlink" Target="https://nodexlgraphgallery.org/Pages/Graph.aspx?graphID=198950" TargetMode="External" /><Relationship Id="rId222" Type="http://schemas.openxmlformats.org/officeDocument/2006/relationships/hyperlink" Target="https://nodexlgraphgallery.org/Pages/Graph.aspx?graphID=199578" TargetMode="External" /><Relationship Id="rId223" Type="http://schemas.openxmlformats.org/officeDocument/2006/relationships/hyperlink" Target="https://nodexlgraphgallery.org/Pages/Graph.aspx?graphID=199712" TargetMode="External" /><Relationship Id="rId224" Type="http://schemas.openxmlformats.org/officeDocument/2006/relationships/hyperlink" Target="https://nodexlgraphgallery.org/Pages/Graph.aspx?graphID=199769" TargetMode="External" /><Relationship Id="rId225" Type="http://schemas.openxmlformats.org/officeDocument/2006/relationships/hyperlink" Target="https://nodexlgraphgallery.org/Pages/Graph.aspx?graphID=199912" TargetMode="External" /><Relationship Id="rId226" Type="http://schemas.openxmlformats.org/officeDocument/2006/relationships/hyperlink" Target="https://nodexlgraphgallery.org/Pages/Graph.aspx?graphID=200146" TargetMode="External" /><Relationship Id="rId227" Type="http://schemas.openxmlformats.org/officeDocument/2006/relationships/hyperlink" Target="https://nodexlgraphgallery.org/Pages/Graph.aspx?graphID=200233" TargetMode="External" /><Relationship Id="rId228" Type="http://schemas.openxmlformats.org/officeDocument/2006/relationships/hyperlink" Target="https://nodexlgraphgallery.org/Pages/Graph.aspx?graphID=200341" TargetMode="External" /><Relationship Id="rId229" Type="http://schemas.openxmlformats.org/officeDocument/2006/relationships/hyperlink" Target="https://nodexlgraphgallery.org/Pages/Graph.aspx?graphID=200870" TargetMode="External" /><Relationship Id="rId230" Type="http://schemas.openxmlformats.org/officeDocument/2006/relationships/hyperlink" Target="https://nodexlgraphgallery.org/Pages/Graph.aspx?graphID=201011" TargetMode="External" /><Relationship Id="rId231" Type="http://schemas.openxmlformats.org/officeDocument/2006/relationships/hyperlink" Target="https://nodexlgraphgallery.org/Pages/Graph.aspx?graphID=201106" TargetMode="External" /><Relationship Id="rId232" Type="http://schemas.openxmlformats.org/officeDocument/2006/relationships/hyperlink" Target="https://nodexlgraphgallery.org/Pages/Graph.aspx?graphID=201252" TargetMode="External" /><Relationship Id="rId233" Type="http://schemas.openxmlformats.org/officeDocument/2006/relationships/hyperlink" Target="https://nodexlgraphgallery.org/Pages/Graph.aspx?graphID=201449" TargetMode="External" /><Relationship Id="rId234" Type="http://schemas.openxmlformats.org/officeDocument/2006/relationships/hyperlink" Target="https://nodexlgraphgallery.org/Pages/Graph.aspx?graphID=201540" TargetMode="External" /><Relationship Id="rId235" Type="http://schemas.openxmlformats.org/officeDocument/2006/relationships/hyperlink" Target="https://nodexlgraphgallery.org/Pages/Graph.aspx?graphID=201681" TargetMode="External" /><Relationship Id="rId236" Type="http://schemas.openxmlformats.org/officeDocument/2006/relationships/hyperlink" Target="https://nodexlgraphgallery.org/Pages/Graph.aspx?graphID=201880" TargetMode="External" /><Relationship Id="rId237" Type="http://schemas.openxmlformats.org/officeDocument/2006/relationships/hyperlink" Target="https://nodexlgraphgallery.org/Pages/Graph.aspx?graphID=202290" TargetMode="External" /><Relationship Id="rId238" Type="http://schemas.openxmlformats.org/officeDocument/2006/relationships/hyperlink" Target="https://nodexlgraphgallery.org/Pages/Graph.aspx?graphID=202378" TargetMode="External" /><Relationship Id="rId239" Type="http://schemas.openxmlformats.org/officeDocument/2006/relationships/hyperlink" Target="https://nodexlgraphgallery.org/Pages/Graph.aspx?graphID=202488" TargetMode="External" /><Relationship Id="rId240" Type="http://schemas.openxmlformats.org/officeDocument/2006/relationships/hyperlink" Target="https://nodexlgraphgallery.org/Pages/Graph.aspx?graphID=202613" TargetMode="External" /><Relationship Id="rId241" Type="http://schemas.openxmlformats.org/officeDocument/2006/relationships/hyperlink" Target="https://nodexlgraphgallery.org/Pages/Graph.aspx?graphID=203451" TargetMode="External" /><Relationship Id="rId242" Type="http://schemas.openxmlformats.org/officeDocument/2006/relationships/hyperlink" Target="https://nodexlgraphgallery.org/Pages/Graph.aspx?graphID=204694" TargetMode="External" /><Relationship Id="rId243" Type="http://schemas.openxmlformats.org/officeDocument/2006/relationships/hyperlink" Target="https://nodexlgraphgallery.org/Pages/Graph.aspx?graphID=204791" TargetMode="External" /><Relationship Id="rId244" Type="http://schemas.openxmlformats.org/officeDocument/2006/relationships/hyperlink" Target="https://nodexlgraphgallery.org/Pages/Graph.aspx?graphID=204913" TargetMode="External" /><Relationship Id="rId245" Type="http://schemas.openxmlformats.org/officeDocument/2006/relationships/hyperlink" Target="https://nodexlgraphgallery.org/Pages/Graph.aspx?graphID=205019" TargetMode="External" /><Relationship Id="rId246" Type="http://schemas.openxmlformats.org/officeDocument/2006/relationships/hyperlink" Target="https://nodexlgraphgallery.org/Pages/Graph.aspx?graphID=205617" TargetMode="External" /><Relationship Id="rId247" Type="http://schemas.openxmlformats.org/officeDocument/2006/relationships/hyperlink" Target="https://nodexlgraphgallery.org/Pages/Graph.aspx?graphID=205702" TargetMode="External" /><Relationship Id="rId248" Type="http://schemas.openxmlformats.org/officeDocument/2006/relationships/hyperlink" Target="https://nodexlgraphgallery.org/Pages/Graph.aspx?graphID=205828" TargetMode="External" /><Relationship Id="rId249" Type="http://schemas.openxmlformats.org/officeDocument/2006/relationships/hyperlink" Target="https://nodexlgraphgallery.org/Pages/Graph.aspx?graphID=205968" TargetMode="External" /><Relationship Id="rId250" Type="http://schemas.openxmlformats.org/officeDocument/2006/relationships/hyperlink" Target="https://www.instagram.com/p/Bz6inNql8fA/?igshid=1lxpg96a2ld6i" TargetMode="External" /><Relationship Id="rId251" Type="http://schemas.openxmlformats.org/officeDocument/2006/relationships/hyperlink" Target="https://nodexlgraphgallery.org/Pages/Graph.aspx?graphID=198760" TargetMode="External" /><Relationship Id="rId252" Type="http://schemas.openxmlformats.org/officeDocument/2006/relationships/hyperlink" Target="https://nodexlgraphgallery.org/Pages/Graph.aspx?graphID=198835" TargetMode="External" /><Relationship Id="rId253" Type="http://schemas.openxmlformats.org/officeDocument/2006/relationships/hyperlink" Target="https://nodexlgraphgallery.org/Pages/Graph.aspx?graphID=198950" TargetMode="External" /><Relationship Id="rId254" Type="http://schemas.openxmlformats.org/officeDocument/2006/relationships/hyperlink" Target="https://nodexlgraphgallery.org/Pages/Graph.aspx?graphID=199578" TargetMode="External" /><Relationship Id="rId255" Type="http://schemas.openxmlformats.org/officeDocument/2006/relationships/hyperlink" Target="https://nodexlgraphgallery.org/Pages/Graph.aspx?graphID=199712" TargetMode="External" /><Relationship Id="rId256" Type="http://schemas.openxmlformats.org/officeDocument/2006/relationships/hyperlink" Target="https://nodexlgraphgallery.org/Pages/Graph.aspx?graphID=199769" TargetMode="External" /><Relationship Id="rId257" Type="http://schemas.openxmlformats.org/officeDocument/2006/relationships/hyperlink" Target="https://nodexlgraphgallery.org/Pages/Graph.aspx?graphID=199912" TargetMode="External" /><Relationship Id="rId258" Type="http://schemas.openxmlformats.org/officeDocument/2006/relationships/hyperlink" Target="https://nodexlgraphgallery.org/Pages/Graph.aspx?graphID=200146" TargetMode="External" /><Relationship Id="rId259" Type="http://schemas.openxmlformats.org/officeDocument/2006/relationships/hyperlink" Target="https://nodexlgraphgallery.org/Pages/Graph.aspx?graphID=200233" TargetMode="External" /><Relationship Id="rId260" Type="http://schemas.openxmlformats.org/officeDocument/2006/relationships/hyperlink" Target="https://nodexlgraphgallery.org/Pages/Graph.aspx?graphID=200341" TargetMode="External" /><Relationship Id="rId261" Type="http://schemas.openxmlformats.org/officeDocument/2006/relationships/hyperlink" Target="https://nodexlgraphgallery.org/Pages/Graph.aspx?graphID=200870" TargetMode="External" /><Relationship Id="rId262" Type="http://schemas.openxmlformats.org/officeDocument/2006/relationships/hyperlink" Target="https://nodexlgraphgallery.org/Pages/Graph.aspx?graphID=201011" TargetMode="External" /><Relationship Id="rId263" Type="http://schemas.openxmlformats.org/officeDocument/2006/relationships/hyperlink" Target="https://nodexlgraphgallery.org/Pages/Graph.aspx?graphID=201106" TargetMode="External" /><Relationship Id="rId264" Type="http://schemas.openxmlformats.org/officeDocument/2006/relationships/hyperlink" Target="https://nodexlgraphgallery.org/Pages/Graph.aspx?graphID=201252" TargetMode="External" /><Relationship Id="rId265" Type="http://schemas.openxmlformats.org/officeDocument/2006/relationships/hyperlink" Target="https://nodexlgraphgallery.org/Pages/Graph.aspx?graphID=201449" TargetMode="External" /><Relationship Id="rId266" Type="http://schemas.openxmlformats.org/officeDocument/2006/relationships/hyperlink" Target="https://nodexlgraphgallery.org/Pages/Graph.aspx?graphID=201540" TargetMode="External" /><Relationship Id="rId267" Type="http://schemas.openxmlformats.org/officeDocument/2006/relationships/hyperlink" Target="https://nodexlgraphgallery.org/Pages/Graph.aspx?graphID=201681" TargetMode="External" /><Relationship Id="rId268" Type="http://schemas.openxmlformats.org/officeDocument/2006/relationships/hyperlink" Target="https://nodexlgraphgallery.org/Pages/Graph.aspx?graphID=201880" TargetMode="External" /><Relationship Id="rId269" Type="http://schemas.openxmlformats.org/officeDocument/2006/relationships/hyperlink" Target="https://nodexlgraphgallery.org/Pages/Graph.aspx?graphID=202290" TargetMode="External" /><Relationship Id="rId270" Type="http://schemas.openxmlformats.org/officeDocument/2006/relationships/hyperlink" Target="https://nodexlgraphgallery.org/Pages/Graph.aspx?graphID=202378" TargetMode="External" /><Relationship Id="rId271" Type="http://schemas.openxmlformats.org/officeDocument/2006/relationships/hyperlink" Target="https://nodexlgraphgallery.org/Pages/Graph.aspx?graphID=202488" TargetMode="External" /><Relationship Id="rId272" Type="http://schemas.openxmlformats.org/officeDocument/2006/relationships/hyperlink" Target="https://nodexlgraphgallery.org/Pages/Graph.aspx?graphID=202613" TargetMode="External" /><Relationship Id="rId273" Type="http://schemas.openxmlformats.org/officeDocument/2006/relationships/hyperlink" Target="https://nodexlgraphgallery.org/Pages/Graph.aspx?graphID=203451" TargetMode="External" /><Relationship Id="rId274" Type="http://schemas.openxmlformats.org/officeDocument/2006/relationships/hyperlink" Target="https://nodexlgraphgallery.org/Pages/Graph.aspx?graphID=204694" TargetMode="External" /><Relationship Id="rId275" Type="http://schemas.openxmlformats.org/officeDocument/2006/relationships/hyperlink" Target="https://nodexlgraphgallery.org/Pages/Graph.aspx?graphID=204791" TargetMode="External" /><Relationship Id="rId276" Type="http://schemas.openxmlformats.org/officeDocument/2006/relationships/hyperlink" Target="https://nodexlgraphgallery.org/Pages/Graph.aspx?graphID=204913" TargetMode="External" /><Relationship Id="rId277" Type="http://schemas.openxmlformats.org/officeDocument/2006/relationships/hyperlink" Target="https://nodexlgraphgallery.org/Pages/Graph.aspx?graphID=205019" TargetMode="External" /><Relationship Id="rId278" Type="http://schemas.openxmlformats.org/officeDocument/2006/relationships/hyperlink" Target="https://nodexlgraphgallery.org/Pages/Graph.aspx?graphID=205617" TargetMode="External" /><Relationship Id="rId279" Type="http://schemas.openxmlformats.org/officeDocument/2006/relationships/hyperlink" Target="https://nodexlgraphgallery.org/Pages/Graph.aspx?graphID=205702" TargetMode="External" /><Relationship Id="rId280" Type="http://schemas.openxmlformats.org/officeDocument/2006/relationships/hyperlink" Target="https://nodexlgraphgallery.org/Pages/Graph.aspx?graphID=205828" TargetMode="External" /><Relationship Id="rId281" Type="http://schemas.openxmlformats.org/officeDocument/2006/relationships/hyperlink" Target="https://nodexlgraphgallery.org/Pages/Graph.aspx?graphID=205968" TargetMode="External" /><Relationship Id="rId282" Type="http://schemas.openxmlformats.org/officeDocument/2006/relationships/hyperlink" Target="https://nodexlgraphgallery.org/Pages/Graph.aspx?graphID=200870" TargetMode="External" /><Relationship Id="rId283" Type="http://schemas.openxmlformats.org/officeDocument/2006/relationships/hyperlink" Target="https://nodexlgraphgallery.org/Pages/Graph.aspx?graphID=201011" TargetMode="External" /><Relationship Id="rId284" Type="http://schemas.openxmlformats.org/officeDocument/2006/relationships/hyperlink" Target="https://nodexlgraphgallery.org/Pages/Graph.aspx?graphID=201106" TargetMode="External" /><Relationship Id="rId285" Type="http://schemas.openxmlformats.org/officeDocument/2006/relationships/hyperlink" Target="https://nodexlgraphgallery.org/Pages/Graph.aspx?graphID=201252" TargetMode="External" /><Relationship Id="rId286" Type="http://schemas.openxmlformats.org/officeDocument/2006/relationships/hyperlink" Target="https://nodexlgraphgallery.org/Pages/Graph.aspx?graphID=201449" TargetMode="External" /><Relationship Id="rId287" Type="http://schemas.openxmlformats.org/officeDocument/2006/relationships/hyperlink" Target="https://nodexlgraphgallery.org/Pages/Graph.aspx?graphID=201540" TargetMode="External" /><Relationship Id="rId288" Type="http://schemas.openxmlformats.org/officeDocument/2006/relationships/hyperlink" Target="https://nodexlgraphgallery.org/Pages/Graph.aspx?graphID=201681" TargetMode="External" /><Relationship Id="rId289" Type="http://schemas.openxmlformats.org/officeDocument/2006/relationships/hyperlink" Target="https://nodexlgraphgallery.org/Pages/Graph.aspx?graphID=201880" TargetMode="External" /><Relationship Id="rId290" Type="http://schemas.openxmlformats.org/officeDocument/2006/relationships/hyperlink" Target="https://nodexlgraphgallery.org/Pages/Graph.aspx?graphID=202290" TargetMode="External" /><Relationship Id="rId291" Type="http://schemas.openxmlformats.org/officeDocument/2006/relationships/hyperlink" Target="https://nodexlgraphgallery.org/Pages/Graph.aspx?graphID=202378" TargetMode="External" /><Relationship Id="rId292" Type="http://schemas.openxmlformats.org/officeDocument/2006/relationships/hyperlink" Target="https://nodexlgraphgallery.org/Pages/Graph.aspx?graphID=202488" TargetMode="External" /><Relationship Id="rId293" Type="http://schemas.openxmlformats.org/officeDocument/2006/relationships/hyperlink" Target="https://nodexlgraphgallery.org/Pages/Graph.aspx?graphID=202613" TargetMode="External" /><Relationship Id="rId294" Type="http://schemas.openxmlformats.org/officeDocument/2006/relationships/hyperlink" Target="https://nodexlgraphgallery.org/Pages/Graph.aspx?graphID=203451" TargetMode="External" /><Relationship Id="rId295" Type="http://schemas.openxmlformats.org/officeDocument/2006/relationships/hyperlink" Target="https://nodexlgraphgallery.org/Pages/Graph.aspx?graphID=204694" TargetMode="External" /><Relationship Id="rId296" Type="http://schemas.openxmlformats.org/officeDocument/2006/relationships/hyperlink" Target="https://nodexlgraphgallery.org/Pages/Graph.aspx?graphID=204791" TargetMode="External" /><Relationship Id="rId297" Type="http://schemas.openxmlformats.org/officeDocument/2006/relationships/hyperlink" Target="https://nodexlgraphgallery.org/Pages/Graph.aspx?graphID=204913" TargetMode="External" /><Relationship Id="rId298" Type="http://schemas.openxmlformats.org/officeDocument/2006/relationships/hyperlink" Target="https://nodexlgraphgallery.org/Pages/Graph.aspx?graphID=205019" TargetMode="External" /><Relationship Id="rId299" Type="http://schemas.openxmlformats.org/officeDocument/2006/relationships/hyperlink" Target="https://nodexlgraphgallery.org/Pages/Graph.aspx?graphID=205617" TargetMode="External" /><Relationship Id="rId300" Type="http://schemas.openxmlformats.org/officeDocument/2006/relationships/hyperlink" Target="https://nodexlgraphgallery.org/Pages/Graph.aspx?graphID=205702" TargetMode="External" /><Relationship Id="rId301" Type="http://schemas.openxmlformats.org/officeDocument/2006/relationships/hyperlink" Target="https://nodexlgraphgallery.org/Pages/Graph.aspx?graphID=205828" TargetMode="External" /><Relationship Id="rId302" Type="http://schemas.openxmlformats.org/officeDocument/2006/relationships/hyperlink" Target="https://nodexlgraphgallery.org/Pages/Graph.aspx?graphID=205968" TargetMode="External" /><Relationship Id="rId303" Type="http://schemas.openxmlformats.org/officeDocument/2006/relationships/hyperlink" Target="http://tomb.romeexchangeclub.com/" TargetMode="External" /><Relationship Id="rId304" Type="http://schemas.openxmlformats.org/officeDocument/2006/relationships/hyperlink" Target="https://nodexlgraphgallery.org/Pages/Graph.aspx?graphID=201449" TargetMode="External" /><Relationship Id="rId305" Type="http://schemas.openxmlformats.org/officeDocument/2006/relationships/hyperlink" Target="https://nodexlgraphgallery.org/Pages/Graph.aspx?graphID=201540" TargetMode="External" /><Relationship Id="rId306" Type="http://schemas.openxmlformats.org/officeDocument/2006/relationships/hyperlink" Target="https://nodexlgraphgallery.org/Pages/Graph.aspx?graphID=201681" TargetMode="External" /><Relationship Id="rId307" Type="http://schemas.openxmlformats.org/officeDocument/2006/relationships/hyperlink" Target="https://nodexlgraphgallery.org/Pages/Graph.aspx?graphID=201880" TargetMode="External" /><Relationship Id="rId308" Type="http://schemas.openxmlformats.org/officeDocument/2006/relationships/hyperlink" Target="https://nodexlgraphgallery.org/Pages/Graph.aspx?graphID=202290" TargetMode="External" /><Relationship Id="rId309" Type="http://schemas.openxmlformats.org/officeDocument/2006/relationships/hyperlink" Target="https://nodexlgraphgallery.org/Pages/Graph.aspx?graphID=202378" TargetMode="External" /><Relationship Id="rId310" Type="http://schemas.openxmlformats.org/officeDocument/2006/relationships/hyperlink" Target="https://nodexlgraphgallery.org/Pages/Graph.aspx?graphID=202488" TargetMode="External" /><Relationship Id="rId311" Type="http://schemas.openxmlformats.org/officeDocument/2006/relationships/hyperlink" Target="https://nodexlgraphgallery.org/Pages/Graph.aspx?graphID=202613" TargetMode="External" /><Relationship Id="rId312" Type="http://schemas.openxmlformats.org/officeDocument/2006/relationships/hyperlink" Target="https://nodexlgraphgallery.org/Pages/Graph.aspx?graphID=203451" TargetMode="External" /><Relationship Id="rId313" Type="http://schemas.openxmlformats.org/officeDocument/2006/relationships/hyperlink" Target="https://nodexlgraphgallery.org/Pages/Graph.aspx?graphID=204694" TargetMode="External" /><Relationship Id="rId314" Type="http://schemas.openxmlformats.org/officeDocument/2006/relationships/hyperlink" Target="https://nodexlgraphgallery.org/Pages/Graph.aspx?graphID=204791" TargetMode="External" /><Relationship Id="rId315" Type="http://schemas.openxmlformats.org/officeDocument/2006/relationships/hyperlink" Target="https://nodexlgraphgallery.org/Pages/Graph.aspx?graphID=204913" TargetMode="External" /><Relationship Id="rId316" Type="http://schemas.openxmlformats.org/officeDocument/2006/relationships/hyperlink" Target="https://nodexlgraphgallery.org/Pages/Graph.aspx?graphID=205019" TargetMode="External" /><Relationship Id="rId317" Type="http://schemas.openxmlformats.org/officeDocument/2006/relationships/hyperlink" Target="https://nodexlgraphgallery.org/Pages/Graph.aspx?graphID=205617" TargetMode="External" /><Relationship Id="rId318" Type="http://schemas.openxmlformats.org/officeDocument/2006/relationships/hyperlink" Target="https://nodexlgraphgallery.org/Pages/Graph.aspx?graphID=205702" TargetMode="External" /><Relationship Id="rId319" Type="http://schemas.openxmlformats.org/officeDocument/2006/relationships/hyperlink" Target="https://nodexlgraphgallery.org/Pages/Graph.aspx?graphID=205828" TargetMode="External" /><Relationship Id="rId320" Type="http://schemas.openxmlformats.org/officeDocument/2006/relationships/hyperlink" Target="https://nodexlgraphgallery.org/Pages/Graph.aspx?graphID=205968" TargetMode="External" /><Relationship Id="rId321" Type="http://schemas.openxmlformats.org/officeDocument/2006/relationships/hyperlink" Target="https://issuu.com/dublincityschools/docs/irish_magazine_summer_2019" TargetMode="External" /><Relationship Id="rId322" Type="http://schemas.openxmlformats.org/officeDocument/2006/relationships/hyperlink" Target="https://nodexlgraphgallery.org/Pages/Graph.aspx?graphID=198760" TargetMode="External" /><Relationship Id="rId323" Type="http://schemas.openxmlformats.org/officeDocument/2006/relationships/hyperlink" Target="https://nodexlgraphgallery.org/Pages/Graph.aspx?graphID=198835" TargetMode="External" /><Relationship Id="rId324" Type="http://schemas.openxmlformats.org/officeDocument/2006/relationships/hyperlink" Target="https://nodexlgraphgallery.org/Pages/Graph.aspx?graphID=198950" TargetMode="External" /><Relationship Id="rId325" Type="http://schemas.openxmlformats.org/officeDocument/2006/relationships/hyperlink" Target="https://nodexlgraphgallery.org/Pages/Graph.aspx?graphID=199578" TargetMode="External" /><Relationship Id="rId326" Type="http://schemas.openxmlformats.org/officeDocument/2006/relationships/hyperlink" Target="https://nodexlgraphgallery.org/Pages/Graph.aspx?graphID=199712" TargetMode="External" /><Relationship Id="rId327" Type="http://schemas.openxmlformats.org/officeDocument/2006/relationships/hyperlink" Target="https://nodexlgraphgallery.org/Pages/Graph.aspx?graphID=199769" TargetMode="External" /><Relationship Id="rId328" Type="http://schemas.openxmlformats.org/officeDocument/2006/relationships/hyperlink" Target="https://nodexlgraphgallery.org/Pages/Graph.aspx?graphID=199912" TargetMode="External" /><Relationship Id="rId329" Type="http://schemas.openxmlformats.org/officeDocument/2006/relationships/hyperlink" Target="https://nodexlgraphgallery.org/Pages/Graph.aspx?graphID=200146" TargetMode="External" /><Relationship Id="rId330" Type="http://schemas.openxmlformats.org/officeDocument/2006/relationships/hyperlink" Target="https://nodexlgraphgallery.org/Pages/Graph.aspx?graphID=200233" TargetMode="External" /><Relationship Id="rId331" Type="http://schemas.openxmlformats.org/officeDocument/2006/relationships/hyperlink" Target="https://nodexlgraphgallery.org/Pages/Graph.aspx?graphID=200341" TargetMode="External" /><Relationship Id="rId332" Type="http://schemas.openxmlformats.org/officeDocument/2006/relationships/hyperlink" Target="https://nodexlgraphgallery.org/Pages/Graph.aspx?graphID=200870" TargetMode="External" /><Relationship Id="rId333" Type="http://schemas.openxmlformats.org/officeDocument/2006/relationships/hyperlink" Target="https://nodexlgraphgallery.org/Pages/Graph.aspx?graphID=201011" TargetMode="External" /><Relationship Id="rId334" Type="http://schemas.openxmlformats.org/officeDocument/2006/relationships/hyperlink" Target="https://nodexlgraphgallery.org/Pages/Graph.aspx?graphID=201106" TargetMode="External" /><Relationship Id="rId335" Type="http://schemas.openxmlformats.org/officeDocument/2006/relationships/hyperlink" Target="https://nodexlgraphgallery.org/Pages/Graph.aspx?graphID=201252" TargetMode="External" /><Relationship Id="rId336" Type="http://schemas.openxmlformats.org/officeDocument/2006/relationships/hyperlink" Target="https://nodexlgraphgallery.org/Pages/Graph.aspx?graphID=201449" TargetMode="External" /><Relationship Id="rId337" Type="http://schemas.openxmlformats.org/officeDocument/2006/relationships/hyperlink" Target="https://nodexlgraphgallery.org/Pages/Graph.aspx?graphID=201540" TargetMode="External" /><Relationship Id="rId338" Type="http://schemas.openxmlformats.org/officeDocument/2006/relationships/hyperlink" Target="https://nodexlgraphgallery.org/Pages/Graph.aspx?graphID=201681" TargetMode="External" /><Relationship Id="rId339" Type="http://schemas.openxmlformats.org/officeDocument/2006/relationships/hyperlink" Target="https://nodexlgraphgallery.org/Pages/Graph.aspx?graphID=201880" TargetMode="External" /><Relationship Id="rId340" Type="http://schemas.openxmlformats.org/officeDocument/2006/relationships/hyperlink" Target="https://nodexlgraphgallery.org/Pages/Graph.aspx?graphID=202290" TargetMode="External" /><Relationship Id="rId341" Type="http://schemas.openxmlformats.org/officeDocument/2006/relationships/hyperlink" Target="https://nodexlgraphgallery.org/Pages/Graph.aspx?graphID=202378" TargetMode="External" /><Relationship Id="rId342" Type="http://schemas.openxmlformats.org/officeDocument/2006/relationships/hyperlink" Target="https://nodexlgraphgallery.org/Pages/Graph.aspx?graphID=202488" TargetMode="External" /><Relationship Id="rId343" Type="http://schemas.openxmlformats.org/officeDocument/2006/relationships/hyperlink" Target="https://nodexlgraphgallery.org/Pages/Graph.aspx?graphID=202613" TargetMode="External" /><Relationship Id="rId344" Type="http://schemas.openxmlformats.org/officeDocument/2006/relationships/hyperlink" Target="https://nodexlgraphgallery.org/Pages/Graph.aspx?graphID=203451" TargetMode="External" /><Relationship Id="rId345" Type="http://schemas.openxmlformats.org/officeDocument/2006/relationships/hyperlink" Target="https://nodexlgraphgallery.org/Pages/Graph.aspx?graphID=204694" TargetMode="External" /><Relationship Id="rId346" Type="http://schemas.openxmlformats.org/officeDocument/2006/relationships/hyperlink" Target="https://nodexlgraphgallery.org/Pages/Graph.aspx?graphID=204791" TargetMode="External" /><Relationship Id="rId347" Type="http://schemas.openxmlformats.org/officeDocument/2006/relationships/hyperlink" Target="https://nodexlgraphgallery.org/Pages/Graph.aspx?graphID=204913" TargetMode="External" /><Relationship Id="rId348" Type="http://schemas.openxmlformats.org/officeDocument/2006/relationships/hyperlink" Target="https://nodexlgraphgallery.org/Pages/Graph.aspx?graphID=205019" TargetMode="External" /><Relationship Id="rId349" Type="http://schemas.openxmlformats.org/officeDocument/2006/relationships/hyperlink" Target="https://nodexlgraphgallery.org/Pages/Graph.aspx?graphID=205617" TargetMode="External" /><Relationship Id="rId350" Type="http://schemas.openxmlformats.org/officeDocument/2006/relationships/hyperlink" Target="https://nodexlgraphgallery.org/Pages/Graph.aspx?graphID=205702" TargetMode="External" /><Relationship Id="rId351" Type="http://schemas.openxmlformats.org/officeDocument/2006/relationships/hyperlink" Target="https://nodexlgraphgallery.org/Pages/Graph.aspx?graphID=205828" TargetMode="External" /><Relationship Id="rId352" Type="http://schemas.openxmlformats.org/officeDocument/2006/relationships/hyperlink" Target="https://nodexlgraphgallery.org/Pages/Graph.aspx?graphID=205968" TargetMode="External" /><Relationship Id="rId353" Type="http://schemas.openxmlformats.org/officeDocument/2006/relationships/hyperlink" Target="https://www.infoplease.com/when-and-how-display-us-flag" TargetMode="External" /><Relationship Id="rId354" Type="http://schemas.openxmlformats.org/officeDocument/2006/relationships/hyperlink" Target="https://www.denverpost.com/2019/06/06/d-day-anniversary-photos/?fbclid=IwAR2DurBWkmxKzpJOgEl75VYTWYBXv3a6izSynvqTTAsrUdBwz_txMMzFRxU" TargetMode="External" /><Relationship Id="rId355" Type="http://schemas.openxmlformats.org/officeDocument/2006/relationships/hyperlink" Target="https://www.marriott.com/event-reservations/reservation-link.mi?id=1548174634531&amp;key=GRP&amp;app=resvlink" TargetMode="External" /><Relationship Id="rId356" Type="http://schemas.openxmlformats.org/officeDocument/2006/relationships/hyperlink" Target="https://www.marriott.com/event-reservations/reservation-link.mi?id=1548174634531&amp;key=GRP&amp;app=resvlink" TargetMode="External" /><Relationship Id="rId357" Type="http://schemas.openxmlformats.org/officeDocument/2006/relationships/hyperlink" Target="https://smile.amazon.com/ch/34-6571404" TargetMode="External" /><Relationship Id="rId358" Type="http://schemas.openxmlformats.org/officeDocument/2006/relationships/hyperlink" Target="https://www.mydigitalpublication.com/publication/?i=593351&amp;p=&amp;pn=" TargetMode="External" /><Relationship Id="rId359" Type="http://schemas.openxmlformats.org/officeDocument/2006/relationships/hyperlink" Target="https://www.milb.com/norfolk" TargetMode="External" /><Relationship Id="rId360" Type="http://schemas.openxmlformats.org/officeDocument/2006/relationships/hyperlink" Target="https://nationaldaycalendar.com/days-2/national-american-eagle-day-june-20/" TargetMode="External" /><Relationship Id="rId361" Type="http://schemas.openxmlformats.org/officeDocument/2006/relationships/hyperlink" Target="https://myemail.constantcontact.com/subject.html?soid=1102534231567&amp;aid=HtJFg089bYg" TargetMode="External" /><Relationship Id="rId362" Type="http://schemas.openxmlformats.org/officeDocument/2006/relationships/hyperlink" Target="https://www.nationalexchangeclub.org/convention/" TargetMode="External" /><Relationship Id="rId363" Type="http://schemas.openxmlformats.org/officeDocument/2006/relationships/hyperlink" Target="https://kidskonnect.com/holidays-seasons/fourth-july/" TargetMode="External" /><Relationship Id="rId364" Type="http://schemas.openxmlformats.org/officeDocument/2006/relationships/hyperlink" Target="https://www.visitnorfolk.com/eat-drink/" TargetMode="External" /><Relationship Id="rId365" Type="http://schemas.openxmlformats.org/officeDocument/2006/relationships/hyperlink" Target="https://www.surveymonkey.com/r/2019ExchangeConvention" TargetMode="External" /><Relationship Id="rId366" Type="http://schemas.openxmlformats.org/officeDocument/2006/relationships/hyperlink" Target="https://myemail.constantcontact.com/subject.html?soid=1102534231567&amp;aid=CFAAycNLB38" TargetMode="External" /><Relationship Id="rId367" Type="http://schemas.openxmlformats.org/officeDocument/2006/relationships/hyperlink" Target="https://nodexlgraphgallery.org/Pages/Graph.aspx?graphID=198760" TargetMode="External" /><Relationship Id="rId368" Type="http://schemas.openxmlformats.org/officeDocument/2006/relationships/hyperlink" Target="https://nodexlgraphgallery.org/Pages/Graph.aspx?graphID=198835" TargetMode="External" /><Relationship Id="rId369" Type="http://schemas.openxmlformats.org/officeDocument/2006/relationships/hyperlink" Target="https://nodexlgraphgallery.org/Pages/Graph.aspx?graphID=198950" TargetMode="External" /><Relationship Id="rId370" Type="http://schemas.openxmlformats.org/officeDocument/2006/relationships/hyperlink" Target="https://nodexlgraphgallery.org/Pages/Graph.aspx?graphID=199578" TargetMode="External" /><Relationship Id="rId371" Type="http://schemas.openxmlformats.org/officeDocument/2006/relationships/hyperlink" Target="https://nodexlgraphgallery.org/Pages/Graph.aspx?graphID=199712" TargetMode="External" /><Relationship Id="rId372" Type="http://schemas.openxmlformats.org/officeDocument/2006/relationships/hyperlink" Target="https://nodexlgraphgallery.org/Pages/Graph.aspx?graphID=199769" TargetMode="External" /><Relationship Id="rId373" Type="http://schemas.openxmlformats.org/officeDocument/2006/relationships/hyperlink" Target="https://nodexlgraphgallery.org/Pages/Graph.aspx?graphID=199912" TargetMode="External" /><Relationship Id="rId374" Type="http://schemas.openxmlformats.org/officeDocument/2006/relationships/hyperlink" Target="https://nodexlgraphgallery.org/Pages/Graph.aspx?graphID=200146" TargetMode="External" /><Relationship Id="rId375" Type="http://schemas.openxmlformats.org/officeDocument/2006/relationships/hyperlink" Target="https://nodexlgraphgallery.org/Pages/Graph.aspx?graphID=200233" TargetMode="External" /><Relationship Id="rId376" Type="http://schemas.openxmlformats.org/officeDocument/2006/relationships/hyperlink" Target="https://nodexlgraphgallery.org/Pages/Graph.aspx?graphID=200341" TargetMode="External" /><Relationship Id="rId377" Type="http://schemas.openxmlformats.org/officeDocument/2006/relationships/hyperlink" Target="https://nodexlgraphgallery.org/Pages/Graph.aspx?graphID=200870" TargetMode="External" /><Relationship Id="rId378" Type="http://schemas.openxmlformats.org/officeDocument/2006/relationships/hyperlink" Target="https://nodexlgraphgallery.org/Pages/Graph.aspx?graphID=201011" TargetMode="External" /><Relationship Id="rId379" Type="http://schemas.openxmlformats.org/officeDocument/2006/relationships/hyperlink" Target="https://nodexlgraphgallery.org/Pages/Graph.aspx?graphID=201106" TargetMode="External" /><Relationship Id="rId380" Type="http://schemas.openxmlformats.org/officeDocument/2006/relationships/hyperlink" Target="https://nodexlgraphgallery.org/Pages/Graph.aspx?graphID=201252" TargetMode="External" /><Relationship Id="rId381" Type="http://schemas.openxmlformats.org/officeDocument/2006/relationships/hyperlink" Target="https://nodexlgraphgallery.org/Pages/Graph.aspx?graphID=201449" TargetMode="External" /><Relationship Id="rId382" Type="http://schemas.openxmlformats.org/officeDocument/2006/relationships/hyperlink" Target="https://nodexlgraphgallery.org/Pages/Graph.aspx?graphID=201540" TargetMode="External" /><Relationship Id="rId383" Type="http://schemas.openxmlformats.org/officeDocument/2006/relationships/hyperlink" Target="https://nodexlgraphgallery.org/Pages/Graph.aspx?graphID=201681" TargetMode="External" /><Relationship Id="rId384" Type="http://schemas.openxmlformats.org/officeDocument/2006/relationships/hyperlink" Target="https://nodexlgraphgallery.org/Pages/Graph.aspx?graphID=201880" TargetMode="External" /><Relationship Id="rId385" Type="http://schemas.openxmlformats.org/officeDocument/2006/relationships/hyperlink" Target="https://nodexlgraphgallery.org/Pages/Graph.aspx?graphID=202290" TargetMode="External" /><Relationship Id="rId386" Type="http://schemas.openxmlformats.org/officeDocument/2006/relationships/hyperlink" Target="https://nodexlgraphgallery.org/Pages/Graph.aspx?graphID=202378" TargetMode="External" /><Relationship Id="rId387" Type="http://schemas.openxmlformats.org/officeDocument/2006/relationships/hyperlink" Target="https://nodexlgraphgallery.org/Pages/Graph.aspx?graphID=202488" TargetMode="External" /><Relationship Id="rId388" Type="http://schemas.openxmlformats.org/officeDocument/2006/relationships/hyperlink" Target="https://nodexlgraphgallery.org/Pages/Graph.aspx?graphID=202613" TargetMode="External" /><Relationship Id="rId389" Type="http://schemas.openxmlformats.org/officeDocument/2006/relationships/hyperlink" Target="https://nodexlgraphgallery.org/Pages/Graph.aspx?graphID=203451" TargetMode="External" /><Relationship Id="rId390" Type="http://schemas.openxmlformats.org/officeDocument/2006/relationships/hyperlink" Target="https://nodexlgraphgallery.org/Pages/Graph.aspx?graphID=204694" TargetMode="External" /><Relationship Id="rId391" Type="http://schemas.openxmlformats.org/officeDocument/2006/relationships/hyperlink" Target="https://nodexlgraphgallery.org/Pages/Graph.aspx?graphID=204791" TargetMode="External" /><Relationship Id="rId392" Type="http://schemas.openxmlformats.org/officeDocument/2006/relationships/hyperlink" Target="https://nodexlgraphgallery.org/Pages/Graph.aspx?graphID=204913" TargetMode="External" /><Relationship Id="rId393" Type="http://schemas.openxmlformats.org/officeDocument/2006/relationships/hyperlink" Target="https://nodexlgraphgallery.org/Pages/Graph.aspx?graphID=205019" TargetMode="External" /><Relationship Id="rId394" Type="http://schemas.openxmlformats.org/officeDocument/2006/relationships/hyperlink" Target="https://nodexlgraphgallery.org/Pages/Graph.aspx?graphID=205617" TargetMode="External" /><Relationship Id="rId395" Type="http://schemas.openxmlformats.org/officeDocument/2006/relationships/hyperlink" Target="https://nodexlgraphgallery.org/Pages/Graph.aspx?graphID=205702" TargetMode="External" /><Relationship Id="rId396" Type="http://schemas.openxmlformats.org/officeDocument/2006/relationships/hyperlink" Target="https://nodexlgraphgallery.org/Pages/Graph.aspx?graphID=205828" TargetMode="External" /><Relationship Id="rId397" Type="http://schemas.openxmlformats.org/officeDocument/2006/relationships/hyperlink" Target="https://nodexlgraphgallery.org/Pages/Graph.aspx?graphID=205968" TargetMode="External" /><Relationship Id="rId398" Type="http://schemas.openxmlformats.org/officeDocument/2006/relationships/hyperlink" Target="https://pbs.twimg.com/media/D8O_3qeXoAA8enM.jpg" TargetMode="External" /><Relationship Id="rId399" Type="http://schemas.openxmlformats.org/officeDocument/2006/relationships/hyperlink" Target="https://pbs.twimg.com/media/D8QihFvWwAAlefq.jpg" TargetMode="External" /><Relationship Id="rId400" Type="http://schemas.openxmlformats.org/officeDocument/2006/relationships/hyperlink" Target="https://pbs.twimg.com/media/D8QihFvWwAAlefq.jpg" TargetMode="External" /><Relationship Id="rId401" Type="http://schemas.openxmlformats.org/officeDocument/2006/relationships/hyperlink" Target="https://pbs.twimg.com/media/D9CP9UzXYAEt_9o.jpg" TargetMode="External" /><Relationship Id="rId402" Type="http://schemas.openxmlformats.org/officeDocument/2006/relationships/hyperlink" Target="https://pbs.twimg.com/media/D9IPky6X4AAohwU.jpg" TargetMode="External" /><Relationship Id="rId403" Type="http://schemas.openxmlformats.org/officeDocument/2006/relationships/hyperlink" Target="https://pbs.twimg.com/media/D9HK_DlW4AAVaXC.jpg" TargetMode="External" /><Relationship Id="rId404" Type="http://schemas.openxmlformats.org/officeDocument/2006/relationships/hyperlink" Target="https://pbs.twimg.com/media/D83qudSXkAAhDLw.jpg" TargetMode="External" /><Relationship Id="rId405" Type="http://schemas.openxmlformats.org/officeDocument/2006/relationships/hyperlink" Target="https://pbs.twimg.com/media/D9XNY7tVAAA5Tg6.jpg" TargetMode="External" /><Relationship Id="rId406" Type="http://schemas.openxmlformats.org/officeDocument/2006/relationships/hyperlink" Target="https://pbs.twimg.com/media/D9XNY7tVAAA5Tg6.jpg" TargetMode="External" /><Relationship Id="rId407" Type="http://schemas.openxmlformats.org/officeDocument/2006/relationships/hyperlink" Target="https://pbs.twimg.com/media/D9XNY7tVAAA5Tg6.jpg" TargetMode="External" /><Relationship Id="rId408" Type="http://schemas.openxmlformats.org/officeDocument/2006/relationships/hyperlink" Target="https://pbs.twimg.com/media/D9XNY7tVAAA5Tg6.jpg" TargetMode="External" /><Relationship Id="rId409" Type="http://schemas.openxmlformats.org/officeDocument/2006/relationships/hyperlink" Target="https://pbs.twimg.com/media/D9XNY7tVAAA5Tg6.jpg" TargetMode="External" /><Relationship Id="rId410" Type="http://schemas.openxmlformats.org/officeDocument/2006/relationships/hyperlink" Target="https://pbs.twimg.com/media/D9XNY7tVAAA5Tg6.jpg" TargetMode="External" /><Relationship Id="rId411" Type="http://schemas.openxmlformats.org/officeDocument/2006/relationships/hyperlink" Target="https://pbs.twimg.com/media/D9isP_UXYAE7utt.jpg" TargetMode="External" /><Relationship Id="rId412" Type="http://schemas.openxmlformats.org/officeDocument/2006/relationships/hyperlink" Target="https://pbs.twimg.com/media/D9XNY7tVAAA5Tg6.jpg" TargetMode="External" /><Relationship Id="rId413" Type="http://schemas.openxmlformats.org/officeDocument/2006/relationships/hyperlink" Target="https://pbs.twimg.com/media/D9XNY7tVAAA5Tg6.jpg" TargetMode="External" /><Relationship Id="rId414" Type="http://schemas.openxmlformats.org/officeDocument/2006/relationships/hyperlink" Target="https://pbs.twimg.com/media/D9XNY7tVAAA5Tg6.jpg" TargetMode="External" /><Relationship Id="rId415" Type="http://schemas.openxmlformats.org/officeDocument/2006/relationships/hyperlink" Target="https://pbs.twimg.com/media/D9me-xUX4AAR5dc.jpg" TargetMode="External" /><Relationship Id="rId416" Type="http://schemas.openxmlformats.org/officeDocument/2006/relationships/hyperlink" Target="https://pbs.twimg.com/media/D9me-xUX4AAR5dc.jpg" TargetMode="External" /><Relationship Id="rId417" Type="http://schemas.openxmlformats.org/officeDocument/2006/relationships/hyperlink" Target="https://pbs.twimg.com/media/D-Paof4WsAADMPH.jpg" TargetMode="External" /><Relationship Id="rId418" Type="http://schemas.openxmlformats.org/officeDocument/2006/relationships/hyperlink" Target="https://pbs.twimg.com/ext_tw_video_thumb/1146631611930284033/pu/img/qtO0N9P5dRs9Iwae.jpg" TargetMode="External" /><Relationship Id="rId419" Type="http://schemas.openxmlformats.org/officeDocument/2006/relationships/hyperlink" Target="https://pbs.twimg.com/ext_tw_video_thumb/1146631611930284033/pu/img/qtO0N9P5dRs9Iwae.jpg" TargetMode="External" /><Relationship Id="rId420" Type="http://schemas.openxmlformats.org/officeDocument/2006/relationships/hyperlink" Target="https://pbs.twimg.com/media/D9uT8QYUIAAeHSu.jpg" TargetMode="External" /><Relationship Id="rId421" Type="http://schemas.openxmlformats.org/officeDocument/2006/relationships/hyperlink" Target="https://pbs.twimg.com/media/D-UXbmgVAAgmTKx.jpg" TargetMode="External" /><Relationship Id="rId422" Type="http://schemas.openxmlformats.org/officeDocument/2006/relationships/hyperlink" Target="https://pbs.twimg.com/media/D_rNQUBXsAAkvIz.jpg" TargetMode="External" /><Relationship Id="rId423" Type="http://schemas.openxmlformats.org/officeDocument/2006/relationships/hyperlink" Target="https://pbs.twimg.com/media/D9dle9ZWkAE-Ccd.jpg" TargetMode="External" /><Relationship Id="rId424" Type="http://schemas.openxmlformats.org/officeDocument/2006/relationships/hyperlink" Target="https://pbs.twimg.com/tweet_video_thumb/EALI6fFXUAEkO8i.jpg" TargetMode="External" /><Relationship Id="rId425" Type="http://schemas.openxmlformats.org/officeDocument/2006/relationships/hyperlink" Target="https://pbs.twimg.com/media/D9dle9ZWkAE-Ccd.jpg" TargetMode="External" /><Relationship Id="rId426" Type="http://schemas.openxmlformats.org/officeDocument/2006/relationships/hyperlink" Target="https://pbs.twimg.com/tweet_video_thumb/EALNnT-WwAAfIkR.jpg" TargetMode="External" /><Relationship Id="rId427" Type="http://schemas.openxmlformats.org/officeDocument/2006/relationships/hyperlink" Target="https://pbs.twimg.com/media/D9dle9ZWkAE-Ccd.jpg" TargetMode="External" /><Relationship Id="rId428" Type="http://schemas.openxmlformats.org/officeDocument/2006/relationships/hyperlink" Target="https://pbs.twimg.com/tweet_video_thumb/EALI6fFXUAEkO8i.jpg" TargetMode="External" /><Relationship Id="rId429" Type="http://schemas.openxmlformats.org/officeDocument/2006/relationships/hyperlink" Target="https://pbs.twimg.com/tweet_video_thumb/EALNnT-WwAAfIkR.jpg" TargetMode="External" /><Relationship Id="rId430" Type="http://schemas.openxmlformats.org/officeDocument/2006/relationships/hyperlink" Target="https://pbs.twimg.com/media/D9dle9ZWkAE-Ccd.jpg" TargetMode="External" /><Relationship Id="rId431" Type="http://schemas.openxmlformats.org/officeDocument/2006/relationships/hyperlink" Target="https://pbs.twimg.com/tweet_video_thumb/EALNnT-WwAAfIkR.jpg" TargetMode="External" /><Relationship Id="rId432" Type="http://schemas.openxmlformats.org/officeDocument/2006/relationships/hyperlink" Target="https://pbs.twimg.com/media/D9dle9ZWkAE-Ccd.jpg" TargetMode="External" /><Relationship Id="rId433" Type="http://schemas.openxmlformats.org/officeDocument/2006/relationships/hyperlink" Target="https://pbs.twimg.com/tweet_video_thumb/EALI6fFXUAEkO8i.jpg" TargetMode="External" /><Relationship Id="rId434" Type="http://schemas.openxmlformats.org/officeDocument/2006/relationships/hyperlink" Target="https://pbs.twimg.com/tweet_video_thumb/EALNnT-WwAAfIkR.jpg" TargetMode="External" /><Relationship Id="rId435" Type="http://schemas.openxmlformats.org/officeDocument/2006/relationships/hyperlink" Target="https://pbs.twimg.com/tweet_video_thumb/EALI6fFXUAEkO8i.jpg" TargetMode="External" /><Relationship Id="rId436" Type="http://schemas.openxmlformats.org/officeDocument/2006/relationships/hyperlink" Target="https://pbs.twimg.com/tweet_video_thumb/EALNnT-WwAAfIkR.jpg" TargetMode="External" /><Relationship Id="rId437" Type="http://schemas.openxmlformats.org/officeDocument/2006/relationships/hyperlink" Target="https://pbs.twimg.com/media/D9dle9ZWkAE-Ccd.jpg" TargetMode="External" /><Relationship Id="rId438" Type="http://schemas.openxmlformats.org/officeDocument/2006/relationships/hyperlink" Target="https://pbs.twimg.com/tweet_video_thumb/EALI6fFXUAEkO8i.jpg" TargetMode="External" /><Relationship Id="rId439" Type="http://schemas.openxmlformats.org/officeDocument/2006/relationships/hyperlink" Target="https://pbs.twimg.com/tweet_video_thumb/EALNnT-WwAAfIkR.jpg" TargetMode="External" /><Relationship Id="rId440" Type="http://schemas.openxmlformats.org/officeDocument/2006/relationships/hyperlink" Target="https://pbs.twimg.com/media/D9dle9ZWkAE-Ccd.jpg" TargetMode="External" /><Relationship Id="rId441" Type="http://schemas.openxmlformats.org/officeDocument/2006/relationships/hyperlink" Target="https://pbs.twimg.com/tweet_video_thumb/EALNnT-WwAAfIkR.jpg" TargetMode="External" /><Relationship Id="rId442" Type="http://schemas.openxmlformats.org/officeDocument/2006/relationships/hyperlink" Target="https://pbs.twimg.com/media/D9dle9ZWkAE-Ccd.jpg" TargetMode="External" /><Relationship Id="rId443" Type="http://schemas.openxmlformats.org/officeDocument/2006/relationships/hyperlink" Target="https://pbs.twimg.com/media/D9dle9ZWkAE-Ccd.jpg" TargetMode="External" /><Relationship Id="rId444" Type="http://schemas.openxmlformats.org/officeDocument/2006/relationships/hyperlink" Target="https://pbs.twimg.com/media/D9dle9ZWkAE-Ccd.jpg" TargetMode="External" /><Relationship Id="rId445" Type="http://schemas.openxmlformats.org/officeDocument/2006/relationships/hyperlink" Target="https://pbs.twimg.com/tweet_video_thumb/EALI6fFXUAEkO8i.jpg" TargetMode="External" /><Relationship Id="rId446" Type="http://schemas.openxmlformats.org/officeDocument/2006/relationships/hyperlink" Target="https://pbs.twimg.com/tweet_video_thumb/EALNnT-WwAAfIkR.jpg" TargetMode="External" /><Relationship Id="rId447" Type="http://schemas.openxmlformats.org/officeDocument/2006/relationships/hyperlink" Target="https://pbs.twimg.com/media/D9dle9ZWkAE-Ccd.jpg" TargetMode="External" /><Relationship Id="rId448" Type="http://schemas.openxmlformats.org/officeDocument/2006/relationships/hyperlink" Target="https://pbs.twimg.com/tweet_video_thumb/EALI6fFXUAEkO8i.jpg" TargetMode="External" /><Relationship Id="rId449" Type="http://schemas.openxmlformats.org/officeDocument/2006/relationships/hyperlink" Target="https://pbs.twimg.com/tweet_video_thumb/EALNnT-WwAAfIkR.jpg" TargetMode="External" /><Relationship Id="rId450" Type="http://schemas.openxmlformats.org/officeDocument/2006/relationships/hyperlink" Target="https://pbs.twimg.com/media/D9dle9ZWkAE-Ccd.jpg" TargetMode="External" /><Relationship Id="rId451" Type="http://schemas.openxmlformats.org/officeDocument/2006/relationships/hyperlink" Target="https://pbs.twimg.com/tweet_video_thumb/EALI6fFXUAEkO8i.jpg" TargetMode="External" /><Relationship Id="rId452" Type="http://schemas.openxmlformats.org/officeDocument/2006/relationships/hyperlink" Target="https://pbs.twimg.com/tweet_video_thumb/EALNnT-WwAAfIkR.jpg" TargetMode="External" /><Relationship Id="rId453" Type="http://schemas.openxmlformats.org/officeDocument/2006/relationships/hyperlink" Target="https://pbs.twimg.com/media/EAPIMzyWwAUkOF9.jpg" TargetMode="External" /><Relationship Id="rId454" Type="http://schemas.openxmlformats.org/officeDocument/2006/relationships/hyperlink" Target="https://pbs.twimg.com/media/EAPIMzyWwAUkOF9.jpg" TargetMode="External" /><Relationship Id="rId455" Type="http://schemas.openxmlformats.org/officeDocument/2006/relationships/hyperlink" Target="https://pbs.twimg.com/media/EAP-5DDU4AElNJ7.jpg" TargetMode="External" /><Relationship Id="rId456" Type="http://schemas.openxmlformats.org/officeDocument/2006/relationships/hyperlink" Target="https://pbs.twimg.com/media/D-LhmeXW4AEC3HB.jpg" TargetMode="External" /><Relationship Id="rId457" Type="http://schemas.openxmlformats.org/officeDocument/2006/relationships/hyperlink" Target="https://pbs.twimg.com/media/D-LhmeXW4AEC3HB.jpg" TargetMode="External" /><Relationship Id="rId458" Type="http://schemas.openxmlformats.org/officeDocument/2006/relationships/hyperlink" Target="https://pbs.twimg.com/media/D-LhmeXW4AEC3HB.jpg" TargetMode="External" /><Relationship Id="rId459" Type="http://schemas.openxmlformats.org/officeDocument/2006/relationships/hyperlink" Target="https://pbs.twimg.com/media/D-LhmeXW4AEC3HB.jpg" TargetMode="External" /><Relationship Id="rId460" Type="http://schemas.openxmlformats.org/officeDocument/2006/relationships/hyperlink" Target="https://pbs.twimg.com/media/D-LhmeXW4AEC3HB.jpg" TargetMode="External" /><Relationship Id="rId461" Type="http://schemas.openxmlformats.org/officeDocument/2006/relationships/hyperlink" Target="https://pbs.twimg.com/media/D-LhmeXW4AEC3HB.jpg" TargetMode="External" /><Relationship Id="rId462" Type="http://schemas.openxmlformats.org/officeDocument/2006/relationships/hyperlink" Target="https://pbs.twimg.com/media/D-LhmeXW4AEC3HB.jpg" TargetMode="External" /><Relationship Id="rId463" Type="http://schemas.openxmlformats.org/officeDocument/2006/relationships/hyperlink" Target="https://pbs.twimg.com/media/D-LhmeXW4AEC3HB.jpg" TargetMode="External" /><Relationship Id="rId464" Type="http://schemas.openxmlformats.org/officeDocument/2006/relationships/hyperlink" Target="https://pbs.twimg.com/media/EAR1IzvU0AAX5za.jpg" TargetMode="External" /><Relationship Id="rId465" Type="http://schemas.openxmlformats.org/officeDocument/2006/relationships/hyperlink" Target="https://pbs.twimg.com/media/D-LhmeXW4AEC3HB.jpg" TargetMode="External" /><Relationship Id="rId466" Type="http://schemas.openxmlformats.org/officeDocument/2006/relationships/hyperlink" Target="https://pbs.twimg.com/media/EAR1IzvU0AAX5za.jpg" TargetMode="External" /><Relationship Id="rId467" Type="http://schemas.openxmlformats.org/officeDocument/2006/relationships/hyperlink" Target="https://pbs.twimg.com/media/EAR1IzvU0AAX5za.jpg" TargetMode="External" /><Relationship Id="rId468" Type="http://schemas.openxmlformats.org/officeDocument/2006/relationships/hyperlink" Target="https://pbs.twimg.com/media/EAR1IzvU0AAX5za.jpg" TargetMode="External" /><Relationship Id="rId469" Type="http://schemas.openxmlformats.org/officeDocument/2006/relationships/hyperlink" Target="https://pbs.twimg.com/media/EAV39OuXoAAJKW6.jpg" TargetMode="External" /><Relationship Id="rId470" Type="http://schemas.openxmlformats.org/officeDocument/2006/relationships/hyperlink" Target="https://pbs.twimg.com/media/EBDYDm4WwAA-UNu.jpg" TargetMode="External" /><Relationship Id="rId471" Type="http://schemas.openxmlformats.org/officeDocument/2006/relationships/hyperlink" Target="https://pbs.twimg.com/ext_tw_video_thumb/1147207884356431873/pu/img/4Nygw-yLPus7vwJL.jpg" TargetMode="External" /><Relationship Id="rId472" Type="http://schemas.openxmlformats.org/officeDocument/2006/relationships/hyperlink" Target="https://pbs.twimg.com/tweet_video_thumb/D-wXD0KXkAADeVo.jpg" TargetMode="External" /><Relationship Id="rId473" Type="http://schemas.openxmlformats.org/officeDocument/2006/relationships/hyperlink" Target="https://pbs.twimg.com/ext_tw_video_thumb/1147207884356431873/pu/img/4Nygw-yLPus7vwJL.jpg" TargetMode="External" /><Relationship Id="rId474" Type="http://schemas.openxmlformats.org/officeDocument/2006/relationships/hyperlink" Target="https://pbs.twimg.com/tweet_video_thumb/D-wXD0KXkAADeVo.jpg" TargetMode="External" /><Relationship Id="rId475" Type="http://schemas.openxmlformats.org/officeDocument/2006/relationships/hyperlink" Target="https://pbs.twimg.com/ext_tw_video_thumb/1147207884356431873/pu/img/4Nygw-yLPus7vwJL.jpg" TargetMode="External" /><Relationship Id="rId476" Type="http://schemas.openxmlformats.org/officeDocument/2006/relationships/hyperlink" Target="https://pbs.twimg.com/tweet_video_thumb/D-wXD0KXkAADeVo.jpg" TargetMode="External" /><Relationship Id="rId477" Type="http://schemas.openxmlformats.org/officeDocument/2006/relationships/hyperlink" Target="https://pbs.twimg.com/ext_tw_video_thumb/1147207884356431873/pu/img/4Nygw-yLPus7vwJL.jpg" TargetMode="External" /><Relationship Id="rId478" Type="http://schemas.openxmlformats.org/officeDocument/2006/relationships/hyperlink" Target="https://pbs.twimg.com/tweet_video_thumb/D-wXD0KXkAADeVo.jpg" TargetMode="External" /><Relationship Id="rId479" Type="http://schemas.openxmlformats.org/officeDocument/2006/relationships/hyperlink" Target="https://pbs.twimg.com/ext_tw_video_thumb/1147207884356431873/pu/img/4Nygw-yLPus7vwJL.jpg" TargetMode="External" /><Relationship Id="rId480" Type="http://schemas.openxmlformats.org/officeDocument/2006/relationships/hyperlink" Target="https://pbs.twimg.com/tweet_video_thumb/D-wXD0KXkAADeVo.jpg" TargetMode="External" /><Relationship Id="rId481" Type="http://schemas.openxmlformats.org/officeDocument/2006/relationships/hyperlink" Target="https://pbs.twimg.com/ext_tw_video_thumb/1147207884356431873/pu/img/4Nygw-yLPus7vwJL.jpg" TargetMode="External" /><Relationship Id="rId482" Type="http://schemas.openxmlformats.org/officeDocument/2006/relationships/hyperlink" Target="https://pbs.twimg.com/tweet_video_thumb/D-wXD0KXkAADeVo.jpg" TargetMode="External" /><Relationship Id="rId483" Type="http://schemas.openxmlformats.org/officeDocument/2006/relationships/hyperlink" Target="https://pbs.twimg.com/ext_tw_video_thumb/1147207884356431873/pu/img/4Nygw-yLPus7vwJL.jpg" TargetMode="External" /><Relationship Id="rId484" Type="http://schemas.openxmlformats.org/officeDocument/2006/relationships/hyperlink" Target="https://pbs.twimg.com/tweet_video_thumb/D-wXD0KXkAADeVo.jpg" TargetMode="External" /><Relationship Id="rId485" Type="http://schemas.openxmlformats.org/officeDocument/2006/relationships/hyperlink" Target="https://pbs.twimg.com/tweet_video_thumb/D-wXD0KXkAADeVo.jpg" TargetMode="External" /><Relationship Id="rId486" Type="http://schemas.openxmlformats.org/officeDocument/2006/relationships/hyperlink" Target="https://pbs.twimg.com/tweet_video_thumb/D-wXD0KXkAADeVo.jpg" TargetMode="External" /><Relationship Id="rId487" Type="http://schemas.openxmlformats.org/officeDocument/2006/relationships/hyperlink" Target="https://pbs.twimg.com/media/D_xAl-VX4AAGKVu.jpg" TargetMode="External" /><Relationship Id="rId488" Type="http://schemas.openxmlformats.org/officeDocument/2006/relationships/hyperlink" Target="https://pbs.twimg.com/ext_tw_video_thumb/1147207884356431873/pu/img/4Nygw-yLPus7vwJL.jpg" TargetMode="External" /><Relationship Id="rId489" Type="http://schemas.openxmlformats.org/officeDocument/2006/relationships/hyperlink" Target="https://pbs.twimg.com/media/D-KxZ1YXkAEIE2l.jpg" TargetMode="External" /><Relationship Id="rId490" Type="http://schemas.openxmlformats.org/officeDocument/2006/relationships/hyperlink" Target="https://pbs.twimg.com/media/EAPIMzyWwAUkOF9.jpg" TargetMode="External" /><Relationship Id="rId491" Type="http://schemas.openxmlformats.org/officeDocument/2006/relationships/hyperlink" Target="https://pbs.twimg.com/ext_tw_video_thumb/1147207884356431873/pu/img/4Nygw-yLPus7vwJL.jpg" TargetMode="External" /><Relationship Id="rId492" Type="http://schemas.openxmlformats.org/officeDocument/2006/relationships/hyperlink" Target="https://pbs.twimg.com/media/D_xAl-VX4AAGKVu.jpg" TargetMode="External" /><Relationship Id="rId493" Type="http://schemas.openxmlformats.org/officeDocument/2006/relationships/hyperlink" Target="https://pbs.twimg.com/media/D_x67CEXUAgoQh9.jpg" TargetMode="External" /><Relationship Id="rId494" Type="http://schemas.openxmlformats.org/officeDocument/2006/relationships/hyperlink" Target="https://pbs.twimg.com/media/D_4T95GXYAEALbZ.jpg" TargetMode="External" /><Relationship Id="rId495" Type="http://schemas.openxmlformats.org/officeDocument/2006/relationships/hyperlink" Target="https://pbs.twimg.com/media/D9XNY7tVAAA5Tg6.jpg" TargetMode="External" /><Relationship Id="rId496" Type="http://schemas.openxmlformats.org/officeDocument/2006/relationships/hyperlink" Target="https://pbs.twimg.com/media/D-LhmeXW4AEC3HB.jpg" TargetMode="External" /><Relationship Id="rId497" Type="http://schemas.openxmlformats.org/officeDocument/2006/relationships/hyperlink" Target="https://pbs.twimg.com/media/EAR1IzvU0AAX5za.jpg" TargetMode="External" /><Relationship Id="rId498" Type="http://schemas.openxmlformats.org/officeDocument/2006/relationships/hyperlink" Target="https://pbs.twimg.com/media/D9dle9ZWkAE-Ccd.jpg" TargetMode="External" /><Relationship Id="rId499" Type="http://schemas.openxmlformats.org/officeDocument/2006/relationships/hyperlink" Target="https://pbs.twimg.com/tweet_video_thumb/EALI6fFXUAEkO8i.jpg" TargetMode="External" /><Relationship Id="rId500" Type="http://schemas.openxmlformats.org/officeDocument/2006/relationships/hyperlink" Target="https://pbs.twimg.com/tweet_video_thumb/EALNnT-WwAAfIkR.jpg" TargetMode="External" /><Relationship Id="rId501" Type="http://schemas.openxmlformats.org/officeDocument/2006/relationships/hyperlink" Target="https://pbs.twimg.com/media/D7-nS39XoAIqaIz.jpg" TargetMode="External" /><Relationship Id="rId502" Type="http://schemas.openxmlformats.org/officeDocument/2006/relationships/hyperlink" Target="https://pbs.twimg.com/media/D8Ol9_hXsAAsNsi.jpg" TargetMode="External" /><Relationship Id="rId503" Type="http://schemas.openxmlformats.org/officeDocument/2006/relationships/hyperlink" Target="https://pbs.twimg.com/media/D8UlHgbUIAAj1GC.jpg" TargetMode="External" /><Relationship Id="rId504" Type="http://schemas.openxmlformats.org/officeDocument/2006/relationships/hyperlink" Target="https://pbs.twimg.com/media/D8ZWBO5X4AAY1aT.jpg" TargetMode="External" /><Relationship Id="rId505" Type="http://schemas.openxmlformats.org/officeDocument/2006/relationships/hyperlink" Target="https://pbs.twimg.com/media/D8iomX5XUAAtKkz.jpg" TargetMode="External" /><Relationship Id="rId506" Type="http://schemas.openxmlformats.org/officeDocument/2006/relationships/hyperlink" Target="https://pbs.twimg.com/tweet_video_thumb/D8uPGcCXUAAs3oY.jpg" TargetMode="External" /><Relationship Id="rId507" Type="http://schemas.openxmlformats.org/officeDocument/2006/relationships/hyperlink" Target="https://pbs.twimg.com/media/D843zjcWkAAg7ue.png" TargetMode="External" /><Relationship Id="rId508" Type="http://schemas.openxmlformats.org/officeDocument/2006/relationships/hyperlink" Target="https://pbs.twimg.com/media/D9CP9UzXYAEt_9o.jpg" TargetMode="External" /><Relationship Id="rId509" Type="http://schemas.openxmlformats.org/officeDocument/2006/relationships/hyperlink" Target="https://pbs.twimg.com/media/D9JMRt_W4AAeklY.jpg" TargetMode="External" /><Relationship Id="rId510" Type="http://schemas.openxmlformats.org/officeDocument/2006/relationships/hyperlink" Target="https://pbs.twimg.com/media/D9SI_IyXsAA2Epz.jpg" TargetMode="External" /><Relationship Id="rId511" Type="http://schemas.openxmlformats.org/officeDocument/2006/relationships/hyperlink" Target="https://pbs.twimg.com/media/D9cAOu_X4AAadF3.png" TargetMode="External" /><Relationship Id="rId512" Type="http://schemas.openxmlformats.org/officeDocument/2006/relationships/hyperlink" Target="https://pbs.twimg.com/media/D9gdge9WkAEzr0g.jpg" TargetMode="External" /><Relationship Id="rId513" Type="http://schemas.openxmlformats.org/officeDocument/2006/relationships/hyperlink" Target="https://pbs.twimg.com/media/D9l7O-JW4AI5SwI.jpg" TargetMode="External" /><Relationship Id="rId514" Type="http://schemas.openxmlformats.org/officeDocument/2006/relationships/hyperlink" Target="https://pbs.twimg.com/media/D-FVNBSXkAA8SC0.png" TargetMode="External" /><Relationship Id="rId515" Type="http://schemas.openxmlformats.org/officeDocument/2006/relationships/hyperlink" Target="https://pbs.twimg.com/media/D-GH_0ZWwAUaT1g.jpg" TargetMode="External" /><Relationship Id="rId516" Type="http://schemas.openxmlformats.org/officeDocument/2006/relationships/hyperlink" Target="https://pbs.twimg.com/media/D-KxZ1YXkAEIE2l.jpg" TargetMode="External" /><Relationship Id="rId517" Type="http://schemas.openxmlformats.org/officeDocument/2006/relationships/hyperlink" Target="https://pbs.twimg.com/media/D-O2kE_XoAEGiLy.png" TargetMode="External" /><Relationship Id="rId518" Type="http://schemas.openxmlformats.org/officeDocument/2006/relationships/hyperlink" Target="https://pbs.twimg.com/media/D-ehYt6UYAMVKBp.png" TargetMode="External" /><Relationship Id="rId519" Type="http://schemas.openxmlformats.org/officeDocument/2006/relationships/hyperlink" Target="https://pbs.twimg.com/media/D-jYHoFW4AAxQmq.png" TargetMode="External" /><Relationship Id="rId520" Type="http://schemas.openxmlformats.org/officeDocument/2006/relationships/hyperlink" Target="https://pbs.twimg.com/media/D-obEUSW4AAyKjo.jpg" TargetMode="External" /><Relationship Id="rId521" Type="http://schemas.openxmlformats.org/officeDocument/2006/relationships/hyperlink" Target="https://pbs.twimg.com/media/D-twye2XsAA2CRZ.jpg" TargetMode="External" /><Relationship Id="rId522" Type="http://schemas.openxmlformats.org/officeDocument/2006/relationships/hyperlink" Target="https://pbs.twimg.com/media/D-yvY5OXYAAxidi.png" TargetMode="External" /><Relationship Id="rId523" Type="http://schemas.openxmlformats.org/officeDocument/2006/relationships/hyperlink" Target="https://pbs.twimg.com/media/D-99pC_XoAEVXLb.png" TargetMode="External" /><Relationship Id="rId524" Type="http://schemas.openxmlformats.org/officeDocument/2006/relationships/hyperlink" Target="https://pbs.twimg.com/media/D_XAev_XYAE8vzv.png" TargetMode="External" /><Relationship Id="rId525" Type="http://schemas.openxmlformats.org/officeDocument/2006/relationships/hyperlink" Target="https://pbs.twimg.com/media/D_rNQUBXsAAkvIz.jpg" TargetMode="External" /><Relationship Id="rId526" Type="http://schemas.openxmlformats.org/officeDocument/2006/relationships/hyperlink" Target="https://pbs.twimg.com/media/D_wkhtAXkAASVKh.jpg" TargetMode="External" /><Relationship Id="rId527" Type="http://schemas.openxmlformats.org/officeDocument/2006/relationships/hyperlink" Target="https://pbs.twimg.com/media/D_wyxzXX4AIV-o4.jpg" TargetMode="External" /><Relationship Id="rId528" Type="http://schemas.openxmlformats.org/officeDocument/2006/relationships/hyperlink" Target="https://pbs.twimg.com/media/D_xVvfBWsAEkb40.jpg" TargetMode="External" /><Relationship Id="rId529" Type="http://schemas.openxmlformats.org/officeDocument/2006/relationships/hyperlink" Target="https://pbs.twimg.com/media/D_xlDT-XsAANhkI.jpg" TargetMode="External" /><Relationship Id="rId530" Type="http://schemas.openxmlformats.org/officeDocument/2006/relationships/hyperlink" Target="https://pbs.twimg.com/media/D_yJdloXUAIrOR3.jpg" TargetMode="External" /><Relationship Id="rId531" Type="http://schemas.openxmlformats.org/officeDocument/2006/relationships/hyperlink" Target="https://pbs.twimg.com/media/D_1neklXUAAmaUf.jpg" TargetMode="External" /><Relationship Id="rId532" Type="http://schemas.openxmlformats.org/officeDocument/2006/relationships/hyperlink" Target="https://pbs.twimg.com/media/D_2fU2QWwAAkaio.jpg" TargetMode="External" /><Relationship Id="rId533" Type="http://schemas.openxmlformats.org/officeDocument/2006/relationships/hyperlink" Target="https://pbs.twimg.com/media/D_20WohXUAAmkFd.jpg" TargetMode="External" /><Relationship Id="rId534" Type="http://schemas.openxmlformats.org/officeDocument/2006/relationships/hyperlink" Target="https://pbs.twimg.com/media/D_25a44XoAMZKyy.png" TargetMode="External" /><Relationship Id="rId535" Type="http://schemas.openxmlformats.org/officeDocument/2006/relationships/hyperlink" Target="https://pbs.twimg.com/media/D_61av3WkAEWpTG.jpg" TargetMode="External" /><Relationship Id="rId536" Type="http://schemas.openxmlformats.org/officeDocument/2006/relationships/hyperlink" Target="https://pbs.twimg.com/media/D_7eKb4XsAA1T9k.jpg" TargetMode="External" /><Relationship Id="rId537" Type="http://schemas.openxmlformats.org/officeDocument/2006/relationships/hyperlink" Target="https://pbs.twimg.com/media/D_7enY2W4AAQWsP.jpg" TargetMode="External" /><Relationship Id="rId538" Type="http://schemas.openxmlformats.org/officeDocument/2006/relationships/hyperlink" Target="https://pbs.twimg.com/media/D_7fTS_X4AMoyIx.jpg" TargetMode="External" /><Relationship Id="rId539" Type="http://schemas.openxmlformats.org/officeDocument/2006/relationships/hyperlink" Target="https://pbs.twimg.com/media/D_80N9uXoAAL4c4.png" TargetMode="External" /><Relationship Id="rId540" Type="http://schemas.openxmlformats.org/officeDocument/2006/relationships/hyperlink" Target="https://pbs.twimg.com/media/D_9uH33XsAAt5IQ.jpg" TargetMode="External" /><Relationship Id="rId541" Type="http://schemas.openxmlformats.org/officeDocument/2006/relationships/hyperlink" Target="https://pbs.twimg.com/media/D_94MmIXYAEkiah.png" TargetMode="External" /><Relationship Id="rId542" Type="http://schemas.openxmlformats.org/officeDocument/2006/relationships/hyperlink" Target="https://pbs.twimg.com/media/EAAS6yHXYAEtgU0.png" TargetMode="External" /><Relationship Id="rId543" Type="http://schemas.openxmlformats.org/officeDocument/2006/relationships/hyperlink" Target="https://pbs.twimg.com/media/EAzmPCeXYAMEgEL.jpg" TargetMode="External" /><Relationship Id="rId544" Type="http://schemas.openxmlformats.org/officeDocument/2006/relationships/hyperlink" Target="https://pbs.twimg.com/media/EA6LRfzXYAQKSaP.jpg" TargetMode="External" /><Relationship Id="rId545" Type="http://schemas.openxmlformats.org/officeDocument/2006/relationships/hyperlink" Target="https://pbs.twimg.com/media/EA94CMdWkAAhUhP.jpg" TargetMode="External" /><Relationship Id="rId546" Type="http://schemas.openxmlformats.org/officeDocument/2006/relationships/hyperlink" Target="https://pbs.twimg.com/media/EBNoSNEW4AMdp38.png" TargetMode="External" /><Relationship Id="rId547" Type="http://schemas.openxmlformats.org/officeDocument/2006/relationships/hyperlink" Target="https://pbs.twimg.com/media/D8O_3qeXoAA8enM.jpg" TargetMode="External" /><Relationship Id="rId548" Type="http://schemas.openxmlformats.org/officeDocument/2006/relationships/hyperlink" Target="https://pbs.twimg.com/media/D8QihFvWwAAlefq.jpg" TargetMode="External" /><Relationship Id="rId549" Type="http://schemas.openxmlformats.org/officeDocument/2006/relationships/hyperlink" Target="https://pbs.twimg.com/media/D8QihFvWwAAlefq.jpg" TargetMode="External" /><Relationship Id="rId550" Type="http://schemas.openxmlformats.org/officeDocument/2006/relationships/hyperlink" Target="http://pbs.twimg.com/profile_images/1124632511697641477/7dcs3mHM_normal.jpg" TargetMode="External" /><Relationship Id="rId551" Type="http://schemas.openxmlformats.org/officeDocument/2006/relationships/hyperlink" Target="http://pbs.twimg.com/profile_images/3579926654/ffb7b6f3d4ba727aa317e5ca113b47e4_normal.jpeg" TargetMode="External" /><Relationship Id="rId552" Type="http://schemas.openxmlformats.org/officeDocument/2006/relationships/hyperlink" Target="http://pbs.twimg.com/profile_images/3579926654/ffb7b6f3d4ba727aa317e5ca113b47e4_normal.jpeg" TargetMode="External" /><Relationship Id="rId553" Type="http://schemas.openxmlformats.org/officeDocument/2006/relationships/hyperlink" Target="http://pbs.twimg.com/profile_images/3579926654/ffb7b6f3d4ba727aa317e5ca113b47e4_normal.jpeg" TargetMode="External" /><Relationship Id="rId554" Type="http://schemas.openxmlformats.org/officeDocument/2006/relationships/hyperlink" Target="http://pbs.twimg.com/profile_images/3579926654/ffb7b6f3d4ba727aa317e5ca113b47e4_normal.jpeg" TargetMode="External" /><Relationship Id="rId555" Type="http://schemas.openxmlformats.org/officeDocument/2006/relationships/hyperlink" Target="http://pbs.twimg.com/profile_images/3579926654/ffb7b6f3d4ba727aa317e5ca113b47e4_normal.jpeg" TargetMode="External" /><Relationship Id="rId556" Type="http://schemas.openxmlformats.org/officeDocument/2006/relationships/hyperlink" Target="http://pbs.twimg.com/profile_images/3579926654/ffb7b6f3d4ba727aa317e5ca113b47e4_normal.jpeg" TargetMode="External" /><Relationship Id="rId557" Type="http://schemas.openxmlformats.org/officeDocument/2006/relationships/hyperlink" Target="http://pbs.twimg.com/profile_images/3579926654/ffb7b6f3d4ba727aa317e5ca113b47e4_normal.jpeg" TargetMode="External" /><Relationship Id="rId558" Type="http://schemas.openxmlformats.org/officeDocument/2006/relationships/hyperlink" Target="https://pbs.twimg.com/media/D9CP9UzXYAEt_9o.jpg" TargetMode="External" /><Relationship Id="rId559" Type="http://schemas.openxmlformats.org/officeDocument/2006/relationships/hyperlink" Target="http://pbs.twimg.com/profile_images/1063520390213980160/jemR7wnL_normal.jpg" TargetMode="External" /><Relationship Id="rId560" Type="http://schemas.openxmlformats.org/officeDocument/2006/relationships/hyperlink" Target="http://pbs.twimg.com/profile_images/1063520390213980160/jemR7wnL_normal.jpg" TargetMode="External" /><Relationship Id="rId561" Type="http://schemas.openxmlformats.org/officeDocument/2006/relationships/hyperlink" Target="http://pbs.twimg.com/profile_images/1125232162557648897/XT7YlIaq_normal.jpg" TargetMode="External" /><Relationship Id="rId562" Type="http://schemas.openxmlformats.org/officeDocument/2006/relationships/hyperlink" Target="http://pbs.twimg.com/profile_images/1125232162557648897/XT7YlIaq_normal.jpg" TargetMode="External" /><Relationship Id="rId563" Type="http://schemas.openxmlformats.org/officeDocument/2006/relationships/hyperlink" Target="http://pbs.twimg.com/profile_images/1124713248211783680/dISvFwue_normal.png" TargetMode="External" /><Relationship Id="rId564" Type="http://schemas.openxmlformats.org/officeDocument/2006/relationships/hyperlink" Target="https://pbs.twimg.com/media/D9IPky6X4AAohwU.jpg" TargetMode="External" /><Relationship Id="rId565" Type="http://schemas.openxmlformats.org/officeDocument/2006/relationships/hyperlink" Target="http://pbs.twimg.com/profile_images/1100104202142040064/C53Rgela_normal.jpg" TargetMode="External" /><Relationship Id="rId566" Type="http://schemas.openxmlformats.org/officeDocument/2006/relationships/hyperlink" Target="http://pbs.twimg.com/profile_images/1100104202142040064/C53Rgela_normal.jpg" TargetMode="External" /><Relationship Id="rId567" Type="http://schemas.openxmlformats.org/officeDocument/2006/relationships/hyperlink" Target="http://pbs.twimg.com/profile_images/671414633039663104/s7_tJpsv_normal.jpg" TargetMode="External" /><Relationship Id="rId568" Type="http://schemas.openxmlformats.org/officeDocument/2006/relationships/hyperlink" Target="http://pbs.twimg.com/profile_images/671414633039663104/s7_tJpsv_normal.jpg" TargetMode="External" /><Relationship Id="rId569" Type="http://schemas.openxmlformats.org/officeDocument/2006/relationships/hyperlink" Target="https://pbs.twimg.com/media/D9HK_DlW4AAVaXC.jpg" TargetMode="External" /><Relationship Id="rId570" Type="http://schemas.openxmlformats.org/officeDocument/2006/relationships/hyperlink" Target="http://pbs.twimg.com/profile_images/989121000511074304/fQjAGH1Y_normal.jpg" TargetMode="External" /><Relationship Id="rId571" Type="http://schemas.openxmlformats.org/officeDocument/2006/relationships/hyperlink" Target="http://pbs.twimg.com/profile_images/1039301601834532864/bV69TMKi_normal.jpg" TargetMode="External" /><Relationship Id="rId572" Type="http://schemas.openxmlformats.org/officeDocument/2006/relationships/hyperlink" Target="http://pbs.twimg.com/profile_images/1039301601834532864/bV69TMKi_normal.jpg" TargetMode="External" /><Relationship Id="rId573" Type="http://schemas.openxmlformats.org/officeDocument/2006/relationships/hyperlink" Target="https://pbs.twimg.com/media/D83qudSXkAAhDLw.jpg" TargetMode="External" /><Relationship Id="rId574" Type="http://schemas.openxmlformats.org/officeDocument/2006/relationships/hyperlink" Target="http://pbs.twimg.com/profile_images/1152718222212382724/SPtspBU-_normal.png" TargetMode="External" /><Relationship Id="rId575" Type="http://schemas.openxmlformats.org/officeDocument/2006/relationships/hyperlink" Target="http://pbs.twimg.com/profile_images/1152718222212382724/SPtspBU-_normal.png" TargetMode="External" /><Relationship Id="rId576" Type="http://schemas.openxmlformats.org/officeDocument/2006/relationships/hyperlink" Target="https://pbs.twimg.com/media/D9XNY7tVAAA5Tg6.jpg" TargetMode="External" /><Relationship Id="rId577" Type="http://schemas.openxmlformats.org/officeDocument/2006/relationships/hyperlink" Target="https://pbs.twimg.com/media/D9XNY7tVAAA5Tg6.jpg" TargetMode="External" /><Relationship Id="rId578" Type="http://schemas.openxmlformats.org/officeDocument/2006/relationships/hyperlink" Target="https://pbs.twimg.com/media/D9XNY7tVAAA5Tg6.jpg" TargetMode="External" /><Relationship Id="rId579" Type="http://schemas.openxmlformats.org/officeDocument/2006/relationships/hyperlink" Target="https://pbs.twimg.com/media/D9XNY7tVAAA5Tg6.jpg" TargetMode="External" /><Relationship Id="rId580" Type="http://schemas.openxmlformats.org/officeDocument/2006/relationships/hyperlink" Target="https://pbs.twimg.com/media/D9XNY7tVAAA5Tg6.jpg" TargetMode="External" /><Relationship Id="rId581" Type="http://schemas.openxmlformats.org/officeDocument/2006/relationships/hyperlink" Target="https://pbs.twimg.com/media/D9XNY7tVAAA5Tg6.jpg" TargetMode="External" /><Relationship Id="rId582" Type="http://schemas.openxmlformats.org/officeDocument/2006/relationships/hyperlink" Target="http://pbs.twimg.com/profile_images/1140625223395545098/_nHZDwPz_normal.jpg" TargetMode="External" /><Relationship Id="rId583" Type="http://schemas.openxmlformats.org/officeDocument/2006/relationships/hyperlink" Target="http://pbs.twimg.com/profile_images/1140625223395545098/_nHZDwPz_normal.jpg" TargetMode="External" /><Relationship Id="rId584" Type="http://schemas.openxmlformats.org/officeDocument/2006/relationships/hyperlink" Target="http://pbs.twimg.com/profile_images/1140625223395545098/_nHZDwPz_normal.jpg" TargetMode="External" /><Relationship Id="rId585" Type="http://schemas.openxmlformats.org/officeDocument/2006/relationships/hyperlink" Target="http://pbs.twimg.com/profile_images/1140625223395545098/_nHZDwPz_normal.jpg" TargetMode="External" /><Relationship Id="rId586" Type="http://schemas.openxmlformats.org/officeDocument/2006/relationships/hyperlink" Target="http://pbs.twimg.com/profile_images/1140625223395545098/_nHZDwPz_normal.jpg" TargetMode="External" /><Relationship Id="rId587" Type="http://schemas.openxmlformats.org/officeDocument/2006/relationships/hyperlink" Target="http://pbs.twimg.com/profile_images/494468897069084672/iwXXaKlR_normal.jpeg" TargetMode="External" /><Relationship Id="rId588" Type="http://schemas.openxmlformats.org/officeDocument/2006/relationships/hyperlink" Target="http://abs.twimg.com/sticky/default_profile_images/default_profile_normal.png" TargetMode="External" /><Relationship Id="rId589" Type="http://schemas.openxmlformats.org/officeDocument/2006/relationships/hyperlink" Target="https://pbs.twimg.com/media/D9isP_UXYAE7utt.jpg" TargetMode="External" /><Relationship Id="rId590" Type="http://schemas.openxmlformats.org/officeDocument/2006/relationships/hyperlink" Target="http://pbs.twimg.com/profile_images/1117873857698729984/V99GkLgK_normal.png" TargetMode="External" /><Relationship Id="rId591" Type="http://schemas.openxmlformats.org/officeDocument/2006/relationships/hyperlink" Target="https://pbs.twimg.com/media/D9XNY7tVAAA5Tg6.jpg" TargetMode="External" /><Relationship Id="rId592" Type="http://schemas.openxmlformats.org/officeDocument/2006/relationships/hyperlink" Target="http://pbs.twimg.com/profile_images/1117873857698729984/V99GkLgK_normal.png" TargetMode="External" /><Relationship Id="rId593" Type="http://schemas.openxmlformats.org/officeDocument/2006/relationships/hyperlink" Target="https://pbs.twimg.com/media/D9XNY7tVAAA5Tg6.jpg" TargetMode="External" /><Relationship Id="rId594" Type="http://schemas.openxmlformats.org/officeDocument/2006/relationships/hyperlink" Target="http://pbs.twimg.com/profile_images/1117873857698729984/V99GkLgK_normal.png" TargetMode="External" /><Relationship Id="rId595" Type="http://schemas.openxmlformats.org/officeDocument/2006/relationships/hyperlink" Target="https://pbs.twimg.com/media/D9XNY7tVAAA5Tg6.jpg" TargetMode="External" /><Relationship Id="rId596" Type="http://schemas.openxmlformats.org/officeDocument/2006/relationships/hyperlink" Target="http://pbs.twimg.com/profile_images/1117873857698729984/V99GkLgK_normal.png" TargetMode="External" /><Relationship Id="rId597" Type="http://schemas.openxmlformats.org/officeDocument/2006/relationships/hyperlink" Target="https://pbs.twimg.com/media/D9me-xUX4AAR5dc.jpg" TargetMode="External" /><Relationship Id="rId598" Type="http://schemas.openxmlformats.org/officeDocument/2006/relationships/hyperlink" Target="http://pbs.twimg.com/profile_images/1137927202971013122/FiBv7YL2_normal.jpg" TargetMode="External" /><Relationship Id="rId599" Type="http://schemas.openxmlformats.org/officeDocument/2006/relationships/hyperlink" Target="https://pbs.twimg.com/media/D9me-xUX4AAR5dc.jpg" TargetMode="External" /><Relationship Id="rId600" Type="http://schemas.openxmlformats.org/officeDocument/2006/relationships/hyperlink" Target="http://pbs.twimg.com/profile_images/1137927202971013122/FiBv7YL2_normal.jpg" TargetMode="External" /><Relationship Id="rId601" Type="http://schemas.openxmlformats.org/officeDocument/2006/relationships/hyperlink" Target="http://pbs.twimg.com/profile_images/1137927202971013122/FiBv7YL2_normal.jpg" TargetMode="External" /><Relationship Id="rId602" Type="http://schemas.openxmlformats.org/officeDocument/2006/relationships/hyperlink" Target="http://pbs.twimg.com/profile_images/1137179703159083008/1sAB4rGy_normal.jpg" TargetMode="External" /><Relationship Id="rId603" Type="http://schemas.openxmlformats.org/officeDocument/2006/relationships/hyperlink" Target="http://pbs.twimg.com/profile_images/1140286638167171073/TblxsbBs_normal.jpg" TargetMode="External" /><Relationship Id="rId604" Type="http://schemas.openxmlformats.org/officeDocument/2006/relationships/hyperlink" Target="http://pbs.twimg.com/profile_images/740013140700729344/T-h63ufO_normal.jpg" TargetMode="External" /><Relationship Id="rId605" Type="http://schemas.openxmlformats.org/officeDocument/2006/relationships/hyperlink" Target="https://pbs.twimg.com/media/D-Paof4WsAADMPH.jpg" TargetMode="External" /><Relationship Id="rId606" Type="http://schemas.openxmlformats.org/officeDocument/2006/relationships/hyperlink" Target="http://pbs.twimg.com/profile_images/1092111194205241344/27XQAzgc_normal.jpg" TargetMode="External" /><Relationship Id="rId607" Type="http://schemas.openxmlformats.org/officeDocument/2006/relationships/hyperlink" Target="http://pbs.twimg.com/profile_images/1092111194205241344/27XQAzgc_normal.jpg" TargetMode="External" /><Relationship Id="rId608" Type="http://schemas.openxmlformats.org/officeDocument/2006/relationships/hyperlink" Target="http://pbs.twimg.com/profile_images/1103785776448487424/m4ufsPdP_normal.jpg" TargetMode="External" /><Relationship Id="rId609" Type="http://schemas.openxmlformats.org/officeDocument/2006/relationships/hyperlink" Target="http://pbs.twimg.com/profile_images/1103785776448487424/m4ufsPdP_normal.jpg" TargetMode="External" /><Relationship Id="rId610" Type="http://schemas.openxmlformats.org/officeDocument/2006/relationships/hyperlink" Target="http://pbs.twimg.com/profile_images/1103785776448487424/m4ufsPdP_normal.jpg" TargetMode="External" /><Relationship Id="rId611" Type="http://schemas.openxmlformats.org/officeDocument/2006/relationships/hyperlink" Target="https://pbs.twimg.com/ext_tw_video_thumb/1146631611930284033/pu/img/qtO0N9P5dRs9Iwae.jpg" TargetMode="External" /><Relationship Id="rId612" Type="http://schemas.openxmlformats.org/officeDocument/2006/relationships/hyperlink" Target="http://pbs.twimg.com/profile_images/480813054708690944/pke-Vfft_normal.jpeg" TargetMode="External" /><Relationship Id="rId613" Type="http://schemas.openxmlformats.org/officeDocument/2006/relationships/hyperlink" Target="https://pbs.twimg.com/ext_tw_video_thumb/1146631611930284033/pu/img/qtO0N9P5dRs9Iwae.jpg" TargetMode="External" /><Relationship Id="rId614" Type="http://schemas.openxmlformats.org/officeDocument/2006/relationships/hyperlink" Target="http://pbs.twimg.com/profile_images/480813054708690944/pke-Vfft_normal.jpeg" TargetMode="External" /><Relationship Id="rId615" Type="http://schemas.openxmlformats.org/officeDocument/2006/relationships/hyperlink" Target="http://pbs.twimg.com/profile_images/480813054708690944/pke-Vfft_normal.jpeg" TargetMode="External" /><Relationship Id="rId616" Type="http://schemas.openxmlformats.org/officeDocument/2006/relationships/hyperlink" Target="http://abs.twimg.com/sticky/default_profile_images/default_profile_normal.png" TargetMode="External" /><Relationship Id="rId617" Type="http://schemas.openxmlformats.org/officeDocument/2006/relationships/hyperlink" Target="http://abs.twimg.com/sticky/default_profile_images/default_profile_normal.png" TargetMode="External" /><Relationship Id="rId618" Type="http://schemas.openxmlformats.org/officeDocument/2006/relationships/hyperlink" Target="http://pbs.twimg.com/profile_images/1156234581298896902/IJi0oUuB_normal.jpg" TargetMode="External" /><Relationship Id="rId619" Type="http://schemas.openxmlformats.org/officeDocument/2006/relationships/hyperlink" Target="http://pbs.twimg.com/profile_images/1136525117285179392/4LBIES5Y_normal.png" TargetMode="External" /><Relationship Id="rId620" Type="http://schemas.openxmlformats.org/officeDocument/2006/relationships/hyperlink" Target="http://pbs.twimg.com/profile_images/1136525117285179392/4LBIES5Y_normal.png" TargetMode="External" /><Relationship Id="rId621" Type="http://schemas.openxmlformats.org/officeDocument/2006/relationships/hyperlink" Target="http://pbs.twimg.com/profile_images/1136525117285179392/4LBIES5Y_normal.png" TargetMode="External" /><Relationship Id="rId622" Type="http://schemas.openxmlformats.org/officeDocument/2006/relationships/hyperlink" Target="http://pbs.twimg.com/profile_images/1136525117285179392/4LBIES5Y_normal.png" TargetMode="External" /><Relationship Id="rId623" Type="http://schemas.openxmlformats.org/officeDocument/2006/relationships/hyperlink" Target="http://pbs.twimg.com/profile_images/1136525117285179392/4LBIES5Y_normal.png" TargetMode="External" /><Relationship Id="rId624" Type="http://schemas.openxmlformats.org/officeDocument/2006/relationships/hyperlink" Target="http://pbs.twimg.com/profile_images/1136525117285179392/4LBIES5Y_normal.png" TargetMode="External" /><Relationship Id="rId625" Type="http://schemas.openxmlformats.org/officeDocument/2006/relationships/hyperlink" Target="http://pbs.twimg.com/profile_images/1136525117285179392/4LBIES5Y_normal.png" TargetMode="External" /><Relationship Id="rId626" Type="http://schemas.openxmlformats.org/officeDocument/2006/relationships/hyperlink" Target="http://pbs.twimg.com/profile_images/1136525117285179392/4LBIES5Y_normal.png" TargetMode="External" /><Relationship Id="rId627" Type="http://schemas.openxmlformats.org/officeDocument/2006/relationships/hyperlink" Target="http://pbs.twimg.com/profile_images/1136525117285179392/4LBIES5Y_normal.png" TargetMode="External" /><Relationship Id="rId628" Type="http://schemas.openxmlformats.org/officeDocument/2006/relationships/hyperlink" Target="http://pbs.twimg.com/profile_images/1136525117285179392/4LBIES5Y_normal.png" TargetMode="External" /><Relationship Id="rId629" Type="http://schemas.openxmlformats.org/officeDocument/2006/relationships/hyperlink" Target="http://pbs.twimg.com/profile_images/1136525117285179392/4LBIES5Y_normal.png" TargetMode="External" /><Relationship Id="rId630" Type="http://schemas.openxmlformats.org/officeDocument/2006/relationships/hyperlink" Target="http://pbs.twimg.com/profile_images/1136525117285179392/4LBIES5Y_normal.png" TargetMode="External" /><Relationship Id="rId631" Type="http://schemas.openxmlformats.org/officeDocument/2006/relationships/hyperlink" Target="http://pbs.twimg.com/profile_images/1136525117285179392/4LBIES5Y_normal.png" TargetMode="External" /><Relationship Id="rId632" Type="http://schemas.openxmlformats.org/officeDocument/2006/relationships/hyperlink" Target="http://pbs.twimg.com/profile_images/1136525117285179392/4LBIES5Y_normal.png" TargetMode="External" /><Relationship Id="rId633" Type="http://schemas.openxmlformats.org/officeDocument/2006/relationships/hyperlink" Target="http://pbs.twimg.com/profile_images/1136525117285179392/4LBIES5Y_normal.png" TargetMode="External" /><Relationship Id="rId634" Type="http://schemas.openxmlformats.org/officeDocument/2006/relationships/hyperlink" Target="http://pbs.twimg.com/profile_images/1136525117285179392/4LBIES5Y_normal.png" TargetMode="External" /><Relationship Id="rId635" Type="http://schemas.openxmlformats.org/officeDocument/2006/relationships/hyperlink" Target="http://pbs.twimg.com/profile_images/1136525117285179392/4LBIES5Y_normal.png" TargetMode="External" /><Relationship Id="rId636" Type="http://schemas.openxmlformats.org/officeDocument/2006/relationships/hyperlink" Target="http://pbs.twimg.com/profile_images/1136525117285179392/4LBIES5Y_normal.png" TargetMode="External" /><Relationship Id="rId637" Type="http://schemas.openxmlformats.org/officeDocument/2006/relationships/hyperlink" Target="http://pbs.twimg.com/profile_images/1136525117285179392/4LBIES5Y_normal.png" TargetMode="External" /><Relationship Id="rId638" Type="http://schemas.openxmlformats.org/officeDocument/2006/relationships/hyperlink" Target="https://pbs.twimg.com/media/D9uT8QYUIAAeHSu.jpg" TargetMode="External" /><Relationship Id="rId639" Type="http://schemas.openxmlformats.org/officeDocument/2006/relationships/hyperlink" Target="http://pbs.twimg.com/profile_images/1140310394160013314/MYfpsgW3_normal.jpg" TargetMode="External" /><Relationship Id="rId640" Type="http://schemas.openxmlformats.org/officeDocument/2006/relationships/hyperlink" Target="http://pbs.twimg.com/profile_images/946432096540622848/AH_ET-Rh_normal.jpg" TargetMode="External" /><Relationship Id="rId641" Type="http://schemas.openxmlformats.org/officeDocument/2006/relationships/hyperlink" Target="https://pbs.twimg.com/media/D-UXbmgVAAgmTKx.jpg" TargetMode="External" /><Relationship Id="rId642" Type="http://schemas.openxmlformats.org/officeDocument/2006/relationships/hyperlink" Target="http://pbs.twimg.com/profile_images/946432096540622848/AH_ET-Rh_normal.jpg" TargetMode="External" /><Relationship Id="rId643" Type="http://schemas.openxmlformats.org/officeDocument/2006/relationships/hyperlink" Target="http://pbs.twimg.com/profile_images/946432096540622848/AH_ET-Rh_normal.jpg" TargetMode="External" /><Relationship Id="rId644" Type="http://schemas.openxmlformats.org/officeDocument/2006/relationships/hyperlink" Target="https://pbs.twimg.com/media/D_rNQUBXsAAkvIz.jpg" TargetMode="External" /><Relationship Id="rId645" Type="http://schemas.openxmlformats.org/officeDocument/2006/relationships/hyperlink" Target="http://pbs.twimg.com/profile_images/1057619127379079170/d55sg4t0_normal.jpg" TargetMode="External" /><Relationship Id="rId646" Type="http://schemas.openxmlformats.org/officeDocument/2006/relationships/hyperlink" Target="http://pbs.twimg.com/profile_images/1057619127379079170/d55sg4t0_normal.jpg" TargetMode="External" /><Relationship Id="rId647" Type="http://schemas.openxmlformats.org/officeDocument/2006/relationships/hyperlink" Target="http://pbs.twimg.com/profile_images/1125796261238640640/C0BtzcoL_normal.jpg" TargetMode="External" /><Relationship Id="rId648" Type="http://schemas.openxmlformats.org/officeDocument/2006/relationships/hyperlink" Target="http://pbs.twimg.com/profile_images/1125796261238640640/C0BtzcoL_normal.jpg" TargetMode="External" /><Relationship Id="rId649" Type="http://schemas.openxmlformats.org/officeDocument/2006/relationships/hyperlink" Target="http://pbs.twimg.com/profile_images/1125796261238640640/C0BtzcoL_normal.jpg" TargetMode="External" /><Relationship Id="rId650" Type="http://schemas.openxmlformats.org/officeDocument/2006/relationships/hyperlink" Target="http://pbs.twimg.com/profile_images/758459016116789249/yLt7dtvI_normal.jpg" TargetMode="External" /><Relationship Id="rId651" Type="http://schemas.openxmlformats.org/officeDocument/2006/relationships/hyperlink" Target="http://pbs.twimg.com/profile_images/1151720745304821760/T2RPTE3D_normal.jpg" TargetMode="External" /><Relationship Id="rId652" Type="http://schemas.openxmlformats.org/officeDocument/2006/relationships/hyperlink" Target="http://pbs.twimg.com/profile_images/570658932726861824/MSzOYUtx_normal.jpeg" TargetMode="External" /><Relationship Id="rId653" Type="http://schemas.openxmlformats.org/officeDocument/2006/relationships/hyperlink" Target="http://pbs.twimg.com/profile_images/570658932726861824/MSzOYUtx_normal.jpeg" TargetMode="External" /><Relationship Id="rId654" Type="http://schemas.openxmlformats.org/officeDocument/2006/relationships/hyperlink" Target="http://pbs.twimg.com/profile_images/1129333828911284226/h5buLdsA_normal.jpg" TargetMode="External" /><Relationship Id="rId655" Type="http://schemas.openxmlformats.org/officeDocument/2006/relationships/hyperlink" Target="http://pbs.twimg.com/profile_images/1129333828911284226/h5buLdsA_normal.jpg" TargetMode="External" /><Relationship Id="rId656" Type="http://schemas.openxmlformats.org/officeDocument/2006/relationships/hyperlink" Target="http://pbs.twimg.com/profile_images/1129333828911284226/h5buLdsA_normal.jpg" TargetMode="External" /><Relationship Id="rId657" Type="http://schemas.openxmlformats.org/officeDocument/2006/relationships/hyperlink" Target="http://pbs.twimg.com/profile_images/1129333828911284226/h5buLdsA_normal.jpg" TargetMode="External" /><Relationship Id="rId658" Type="http://schemas.openxmlformats.org/officeDocument/2006/relationships/hyperlink" Target="http://pbs.twimg.com/profile_images/1129333828911284226/h5buLdsA_normal.jpg" TargetMode="External" /><Relationship Id="rId659" Type="http://schemas.openxmlformats.org/officeDocument/2006/relationships/hyperlink" Target="http://pbs.twimg.com/profile_images/1129333828911284226/h5buLdsA_normal.jpg" TargetMode="External" /><Relationship Id="rId660" Type="http://schemas.openxmlformats.org/officeDocument/2006/relationships/hyperlink" Target="http://pbs.twimg.com/profile_images/1129333828911284226/h5buLdsA_normal.jpg" TargetMode="External" /><Relationship Id="rId661" Type="http://schemas.openxmlformats.org/officeDocument/2006/relationships/hyperlink" Target="http://pbs.twimg.com/profile_images/716292527419219968/Q554O46T_normal.jpg" TargetMode="External" /><Relationship Id="rId662" Type="http://schemas.openxmlformats.org/officeDocument/2006/relationships/hyperlink" Target="http://pbs.twimg.com/profile_images/1267818762/Goshen_News_facebook_banner_normal.jpg" TargetMode="External" /><Relationship Id="rId663" Type="http://schemas.openxmlformats.org/officeDocument/2006/relationships/hyperlink" Target="http://pbs.twimg.com/profile_images/461695276290703360/R2qw67CZ_normal.jpeg" TargetMode="External" /><Relationship Id="rId664" Type="http://schemas.openxmlformats.org/officeDocument/2006/relationships/hyperlink" Target="https://pbs.twimg.com/media/D9dle9ZWkAE-Ccd.jpg" TargetMode="External" /><Relationship Id="rId665" Type="http://schemas.openxmlformats.org/officeDocument/2006/relationships/hyperlink" Target="https://pbs.twimg.com/tweet_video_thumb/EALI6fFXUAEkO8i.jpg" TargetMode="External" /><Relationship Id="rId666" Type="http://schemas.openxmlformats.org/officeDocument/2006/relationships/hyperlink" Target="https://pbs.twimg.com/media/D9dle9ZWkAE-Ccd.jpg" TargetMode="External" /><Relationship Id="rId667" Type="http://schemas.openxmlformats.org/officeDocument/2006/relationships/hyperlink" Target="https://pbs.twimg.com/tweet_video_thumb/EALNnT-WwAAfIkR.jpg" TargetMode="External" /><Relationship Id="rId668" Type="http://schemas.openxmlformats.org/officeDocument/2006/relationships/hyperlink" Target="https://pbs.twimg.com/media/D9dle9ZWkAE-Ccd.jpg" TargetMode="External" /><Relationship Id="rId669" Type="http://schemas.openxmlformats.org/officeDocument/2006/relationships/hyperlink" Target="https://pbs.twimg.com/tweet_video_thumb/EALI6fFXUAEkO8i.jpg" TargetMode="External" /><Relationship Id="rId670" Type="http://schemas.openxmlformats.org/officeDocument/2006/relationships/hyperlink" Target="https://pbs.twimg.com/tweet_video_thumb/EALNnT-WwAAfIkR.jpg" TargetMode="External" /><Relationship Id="rId671" Type="http://schemas.openxmlformats.org/officeDocument/2006/relationships/hyperlink" Target="https://pbs.twimg.com/media/D9dle9ZWkAE-Ccd.jpg" TargetMode="External" /><Relationship Id="rId672" Type="http://schemas.openxmlformats.org/officeDocument/2006/relationships/hyperlink" Target="https://pbs.twimg.com/tweet_video_thumb/EALNnT-WwAAfIkR.jpg" TargetMode="External" /><Relationship Id="rId673" Type="http://schemas.openxmlformats.org/officeDocument/2006/relationships/hyperlink" Target="https://pbs.twimg.com/media/D9dle9ZWkAE-Ccd.jpg" TargetMode="External" /><Relationship Id="rId674" Type="http://schemas.openxmlformats.org/officeDocument/2006/relationships/hyperlink" Target="https://pbs.twimg.com/tweet_video_thumb/EALI6fFXUAEkO8i.jpg" TargetMode="External" /><Relationship Id="rId675" Type="http://schemas.openxmlformats.org/officeDocument/2006/relationships/hyperlink" Target="https://pbs.twimg.com/tweet_video_thumb/EALNnT-WwAAfIkR.jpg" TargetMode="External" /><Relationship Id="rId676" Type="http://schemas.openxmlformats.org/officeDocument/2006/relationships/hyperlink" Target="https://pbs.twimg.com/tweet_video_thumb/EALI6fFXUAEkO8i.jpg" TargetMode="External" /><Relationship Id="rId677" Type="http://schemas.openxmlformats.org/officeDocument/2006/relationships/hyperlink" Target="https://pbs.twimg.com/tweet_video_thumb/EALNnT-WwAAfIkR.jpg" TargetMode="External" /><Relationship Id="rId678" Type="http://schemas.openxmlformats.org/officeDocument/2006/relationships/hyperlink" Target="https://pbs.twimg.com/media/D9dle9ZWkAE-Ccd.jpg" TargetMode="External" /><Relationship Id="rId679" Type="http://schemas.openxmlformats.org/officeDocument/2006/relationships/hyperlink" Target="https://pbs.twimg.com/tweet_video_thumb/EALI6fFXUAEkO8i.jpg" TargetMode="External" /><Relationship Id="rId680" Type="http://schemas.openxmlformats.org/officeDocument/2006/relationships/hyperlink" Target="https://pbs.twimg.com/tweet_video_thumb/EALNnT-WwAAfIkR.jpg" TargetMode="External" /><Relationship Id="rId681" Type="http://schemas.openxmlformats.org/officeDocument/2006/relationships/hyperlink" Target="https://pbs.twimg.com/media/D9dle9ZWkAE-Ccd.jpg" TargetMode="External" /><Relationship Id="rId682" Type="http://schemas.openxmlformats.org/officeDocument/2006/relationships/hyperlink" Target="https://pbs.twimg.com/tweet_video_thumb/EALNnT-WwAAfIkR.jpg" TargetMode="External" /><Relationship Id="rId683" Type="http://schemas.openxmlformats.org/officeDocument/2006/relationships/hyperlink" Target="http://pbs.twimg.com/profile_images/857688465986727937/X8Daqn1E_normal.jpg" TargetMode="External" /><Relationship Id="rId684" Type="http://schemas.openxmlformats.org/officeDocument/2006/relationships/hyperlink" Target="http://pbs.twimg.com/profile_images/857688465986727937/X8Daqn1E_normal.jpg" TargetMode="External" /><Relationship Id="rId685" Type="http://schemas.openxmlformats.org/officeDocument/2006/relationships/hyperlink" Target="http://pbs.twimg.com/profile_images/857688465986727937/X8Daqn1E_normal.jpg" TargetMode="External" /><Relationship Id="rId686" Type="http://schemas.openxmlformats.org/officeDocument/2006/relationships/hyperlink" Target="http://pbs.twimg.com/profile_images/857688465986727937/X8Daqn1E_normal.jpg" TargetMode="External" /><Relationship Id="rId687" Type="http://schemas.openxmlformats.org/officeDocument/2006/relationships/hyperlink" Target="http://pbs.twimg.com/profile_images/857688465986727937/X8Daqn1E_normal.jpg" TargetMode="External" /><Relationship Id="rId688" Type="http://schemas.openxmlformats.org/officeDocument/2006/relationships/hyperlink" Target="http://pbs.twimg.com/profile_images/857688465986727937/X8Daqn1E_normal.jpg" TargetMode="External" /><Relationship Id="rId689" Type="http://schemas.openxmlformats.org/officeDocument/2006/relationships/hyperlink" Target="http://pbs.twimg.com/profile_images/857688465986727937/X8Daqn1E_normal.jpg" TargetMode="External" /><Relationship Id="rId690" Type="http://schemas.openxmlformats.org/officeDocument/2006/relationships/hyperlink" Target="http://pbs.twimg.com/profile_images/857688465986727937/X8Daqn1E_normal.jpg" TargetMode="External" /><Relationship Id="rId691" Type="http://schemas.openxmlformats.org/officeDocument/2006/relationships/hyperlink" Target="https://pbs.twimg.com/media/D9dle9ZWkAE-Ccd.jpg" TargetMode="External" /><Relationship Id="rId692" Type="http://schemas.openxmlformats.org/officeDocument/2006/relationships/hyperlink" Target="http://pbs.twimg.com/profile_images/1091929514287026177/PNrYmF75_normal.jpg" TargetMode="External" /><Relationship Id="rId693" Type="http://schemas.openxmlformats.org/officeDocument/2006/relationships/hyperlink" Target="https://pbs.twimg.com/media/D9dle9ZWkAE-Ccd.jpg" TargetMode="External" /><Relationship Id="rId694" Type="http://schemas.openxmlformats.org/officeDocument/2006/relationships/hyperlink" Target="http://pbs.twimg.com/profile_images/1091929514287026177/PNrYmF75_normal.jpg" TargetMode="External" /><Relationship Id="rId695" Type="http://schemas.openxmlformats.org/officeDocument/2006/relationships/hyperlink" Target="https://pbs.twimg.com/media/D9dle9ZWkAE-Ccd.jpg" TargetMode="External" /><Relationship Id="rId696" Type="http://schemas.openxmlformats.org/officeDocument/2006/relationships/hyperlink" Target="http://pbs.twimg.com/profile_images/1091929514287026177/PNrYmF75_normal.jpg" TargetMode="External" /><Relationship Id="rId697" Type="http://schemas.openxmlformats.org/officeDocument/2006/relationships/hyperlink" Target="https://pbs.twimg.com/tweet_video_thumb/EALI6fFXUAEkO8i.jpg" TargetMode="External" /><Relationship Id="rId698" Type="http://schemas.openxmlformats.org/officeDocument/2006/relationships/hyperlink" Target="https://pbs.twimg.com/tweet_video_thumb/EALNnT-WwAAfIkR.jpg" TargetMode="External" /><Relationship Id="rId699" Type="http://schemas.openxmlformats.org/officeDocument/2006/relationships/hyperlink" Target="http://pbs.twimg.com/profile_images/1091929514287026177/PNrYmF75_normal.jpg" TargetMode="External" /><Relationship Id="rId700" Type="http://schemas.openxmlformats.org/officeDocument/2006/relationships/hyperlink" Target="http://pbs.twimg.com/profile_images/1091929514287026177/PNrYmF75_normal.jpg" TargetMode="External" /><Relationship Id="rId701" Type="http://schemas.openxmlformats.org/officeDocument/2006/relationships/hyperlink" Target="https://pbs.twimg.com/media/D9dle9ZWkAE-Ccd.jpg" TargetMode="External" /><Relationship Id="rId702" Type="http://schemas.openxmlformats.org/officeDocument/2006/relationships/hyperlink" Target="https://pbs.twimg.com/tweet_video_thumb/EALI6fFXUAEkO8i.jpg" TargetMode="External" /><Relationship Id="rId703" Type="http://schemas.openxmlformats.org/officeDocument/2006/relationships/hyperlink" Target="https://pbs.twimg.com/tweet_video_thumb/EALNnT-WwAAfIkR.jpg" TargetMode="External" /><Relationship Id="rId704" Type="http://schemas.openxmlformats.org/officeDocument/2006/relationships/hyperlink" Target="http://pbs.twimg.com/profile_images/1091929514287026177/PNrYmF75_normal.jpg" TargetMode="External" /><Relationship Id="rId705" Type="http://schemas.openxmlformats.org/officeDocument/2006/relationships/hyperlink" Target="http://pbs.twimg.com/profile_images/1091929514287026177/PNrYmF75_normal.jpg" TargetMode="External" /><Relationship Id="rId706" Type="http://schemas.openxmlformats.org/officeDocument/2006/relationships/hyperlink" Target="https://pbs.twimg.com/media/D9dle9ZWkAE-Ccd.jpg" TargetMode="External" /><Relationship Id="rId707" Type="http://schemas.openxmlformats.org/officeDocument/2006/relationships/hyperlink" Target="https://pbs.twimg.com/tweet_video_thumb/EALI6fFXUAEkO8i.jpg" TargetMode="External" /><Relationship Id="rId708" Type="http://schemas.openxmlformats.org/officeDocument/2006/relationships/hyperlink" Target="https://pbs.twimg.com/tweet_video_thumb/EALNnT-WwAAfIkR.jpg" TargetMode="External" /><Relationship Id="rId709" Type="http://schemas.openxmlformats.org/officeDocument/2006/relationships/hyperlink" Target="http://pbs.twimg.com/profile_images/1091929514287026177/PNrYmF75_normal.jpg" TargetMode="External" /><Relationship Id="rId710" Type="http://schemas.openxmlformats.org/officeDocument/2006/relationships/hyperlink" Target="http://pbs.twimg.com/profile_images/1091929514287026177/PNrYmF75_normal.jpg" TargetMode="External" /><Relationship Id="rId711" Type="http://schemas.openxmlformats.org/officeDocument/2006/relationships/hyperlink" Target="http://pbs.twimg.com/profile_images/1091929514287026177/PNrYmF75_normal.jpg" TargetMode="External" /><Relationship Id="rId712" Type="http://schemas.openxmlformats.org/officeDocument/2006/relationships/hyperlink" Target="http://pbs.twimg.com/profile_images/1091929514287026177/PNrYmF75_normal.jpg" TargetMode="External" /><Relationship Id="rId713" Type="http://schemas.openxmlformats.org/officeDocument/2006/relationships/hyperlink" Target="http://pbs.twimg.com/profile_images/1091929514287026177/PNrYmF75_normal.jpg" TargetMode="External" /><Relationship Id="rId714" Type="http://schemas.openxmlformats.org/officeDocument/2006/relationships/hyperlink" Target="http://pbs.twimg.com/profile_images/1091929514287026177/PNrYmF75_normal.jpg" TargetMode="External" /><Relationship Id="rId715" Type="http://schemas.openxmlformats.org/officeDocument/2006/relationships/hyperlink" Target="https://pbs.twimg.com/media/EAPIMzyWwAUkOF9.jpg" TargetMode="External" /><Relationship Id="rId716" Type="http://schemas.openxmlformats.org/officeDocument/2006/relationships/hyperlink" Target="https://pbs.twimg.com/media/EAPIMzyWwAUkOF9.jpg" TargetMode="External" /><Relationship Id="rId717" Type="http://schemas.openxmlformats.org/officeDocument/2006/relationships/hyperlink" Target="http://pbs.twimg.com/profile_images/1086329261059948544/1rifR15g_normal.jpg" TargetMode="External" /><Relationship Id="rId718" Type="http://schemas.openxmlformats.org/officeDocument/2006/relationships/hyperlink" Target="http://pbs.twimg.com/profile_images/1086329261059948544/1rifR15g_normal.jpg" TargetMode="External" /><Relationship Id="rId719" Type="http://schemas.openxmlformats.org/officeDocument/2006/relationships/hyperlink" Target="http://pbs.twimg.com/profile_images/760086441003220992/yGVcfdRh_normal.jpg" TargetMode="External" /><Relationship Id="rId720" Type="http://schemas.openxmlformats.org/officeDocument/2006/relationships/hyperlink" Target="http://pbs.twimg.com/profile_images/760086441003220992/yGVcfdRh_normal.jpg" TargetMode="External" /><Relationship Id="rId721" Type="http://schemas.openxmlformats.org/officeDocument/2006/relationships/hyperlink" Target="http://pbs.twimg.com/profile_images/1011262662422999040/IFVysNpl_normal.jpg" TargetMode="External" /><Relationship Id="rId722" Type="http://schemas.openxmlformats.org/officeDocument/2006/relationships/hyperlink" Target="https://pbs.twimg.com/media/EAP-5DDU4AElNJ7.jpg" TargetMode="External" /><Relationship Id="rId723" Type="http://schemas.openxmlformats.org/officeDocument/2006/relationships/hyperlink" Target="http://pbs.twimg.com/profile_images/804783283280216065/kfIY-XXG_normal.jpg" TargetMode="External" /><Relationship Id="rId724" Type="http://schemas.openxmlformats.org/officeDocument/2006/relationships/hyperlink" Target="https://pbs.twimg.com/media/D-LhmeXW4AEC3HB.jpg" TargetMode="External" /><Relationship Id="rId725" Type="http://schemas.openxmlformats.org/officeDocument/2006/relationships/hyperlink" Target="https://pbs.twimg.com/media/D-LhmeXW4AEC3HB.jpg" TargetMode="External" /><Relationship Id="rId726" Type="http://schemas.openxmlformats.org/officeDocument/2006/relationships/hyperlink" Target="https://pbs.twimg.com/media/D-LhmeXW4AEC3HB.jpg" TargetMode="External" /><Relationship Id="rId727" Type="http://schemas.openxmlformats.org/officeDocument/2006/relationships/hyperlink" Target="https://pbs.twimg.com/media/D-LhmeXW4AEC3HB.jpg" TargetMode="External" /><Relationship Id="rId728" Type="http://schemas.openxmlformats.org/officeDocument/2006/relationships/hyperlink" Target="https://pbs.twimg.com/media/D-LhmeXW4AEC3HB.jpg" TargetMode="External" /><Relationship Id="rId729" Type="http://schemas.openxmlformats.org/officeDocument/2006/relationships/hyperlink" Target="https://pbs.twimg.com/media/D-LhmeXW4AEC3HB.jpg" TargetMode="External" /><Relationship Id="rId730" Type="http://schemas.openxmlformats.org/officeDocument/2006/relationships/hyperlink" Target="https://pbs.twimg.com/media/D-LhmeXW4AEC3HB.jpg" TargetMode="External" /><Relationship Id="rId731" Type="http://schemas.openxmlformats.org/officeDocument/2006/relationships/hyperlink" Target="https://pbs.twimg.com/media/D-LhmeXW4AEC3HB.jpg" TargetMode="External" /><Relationship Id="rId732" Type="http://schemas.openxmlformats.org/officeDocument/2006/relationships/hyperlink" Target="https://pbs.twimg.com/media/EAR1IzvU0AAX5za.jpg" TargetMode="External" /><Relationship Id="rId733" Type="http://schemas.openxmlformats.org/officeDocument/2006/relationships/hyperlink" Target="https://pbs.twimg.com/media/D-LhmeXW4AEC3HB.jpg" TargetMode="External" /><Relationship Id="rId734" Type="http://schemas.openxmlformats.org/officeDocument/2006/relationships/hyperlink" Target="https://pbs.twimg.com/media/EAR1IzvU0AAX5za.jpg" TargetMode="External" /><Relationship Id="rId735" Type="http://schemas.openxmlformats.org/officeDocument/2006/relationships/hyperlink" Target="https://pbs.twimg.com/media/EAR1IzvU0AAX5za.jpg" TargetMode="External" /><Relationship Id="rId736" Type="http://schemas.openxmlformats.org/officeDocument/2006/relationships/hyperlink" Target="https://pbs.twimg.com/media/EAR1IzvU0AAX5za.jpg" TargetMode="External" /><Relationship Id="rId737" Type="http://schemas.openxmlformats.org/officeDocument/2006/relationships/hyperlink" Target="http://pbs.twimg.com/profile_images/751439787630981120/UhJueH5p_normal.jpg" TargetMode="External" /><Relationship Id="rId738" Type="http://schemas.openxmlformats.org/officeDocument/2006/relationships/hyperlink" Target="http://pbs.twimg.com/profile_images/751439787630981120/UhJueH5p_normal.jpg" TargetMode="External" /><Relationship Id="rId739" Type="http://schemas.openxmlformats.org/officeDocument/2006/relationships/hyperlink" Target="https://pbs.twimg.com/media/EAV39OuXoAAJKW6.jpg" TargetMode="External" /><Relationship Id="rId740" Type="http://schemas.openxmlformats.org/officeDocument/2006/relationships/hyperlink" Target="http://pbs.twimg.com/profile_images/1137012768303931392/_YNnZ4rm_normal.jpg" TargetMode="External" /><Relationship Id="rId741" Type="http://schemas.openxmlformats.org/officeDocument/2006/relationships/hyperlink" Target="http://pbs.twimg.com/profile_images/1137012768303931392/_YNnZ4rm_normal.jpg" TargetMode="External" /><Relationship Id="rId742" Type="http://schemas.openxmlformats.org/officeDocument/2006/relationships/hyperlink" Target="http://pbs.twimg.com/profile_images/1137012768303931392/_YNnZ4rm_normal.jpg" TargetMode="External" /><Relationship Id="rId743" Type="http://schemas.openxmlformats.org/officeDocument/2006/relationships/hyperlink" Target="http://pbs.twimg.com/profile_images/1137012768303931392/_YNnZ4rm_normal.jpg" TargetMode="External" /><Relationship Id="rId744" Type="http://schemas.openxmlformats.org/officeDocument/2006/relationships/hyperlink" Target="http://pbs.twimg.com/profile_images/1137012768303931392/_YNnZ4rm_normal.jpg" TargetMode="External" /><Relationship Id="rId745" Type="http://schemas.openxmlformats.org/officeDocument/2006/relationships/hyperlink" Target="http://pbs.twimg.com/profile_images/1137012768303931392/_YNnZ4rm_normal.jpg" TargetMode="External" /><Relationship Id="rId746" Type="http://schemas.openxmlformats.org/officeDocument/2006/relationships/hyperlink" Target="http://pbs.twimg.com/profile_images/1137012768303931392/_YNnZ4rm_normal.jpg" TargetMode="External" /><Relationship Id="rId747" Type="http://schemas.openxmlformats.org/officeDocument/2006/relationships/hyperlink" Target="http://pbs.twimg.com/profile_images/1137012768303931392/_YNnZ4rm_normal.jpg" TargetMode="External" /><Relationship Id="rId748" Type="http://schemas.openxmlformats.org/officeDocument/2006/relationships/hyperlink" Target="http://pbs.twimg.com/profile_images/1137012768303931392/_YNnZ4rm_normal.jpg" TargetMode="External" /><Relationship Id="rId749" Type="http://schemas.openxmlformats.org/officeDocument/2006/relationships/hyperlink" Target="http://pbs.twimg.com/profile_images/1137012768303931392/_YNnZ4rm_normal.jpg" TargetMode="External" /><Relationship Id="rId750" Type="http://schemas.openxmlformats.org/officeDocument/2006/relationships/hyperlink" Target="http://pbs.twimg.com/profile_images/1137012768303931392/_YNnZ4rm_normal.jpg" TargetMode="External" /><Relationship Id="rId751" Type="http://schemas.openxmlformats.org/officeDocument/2006/relationships/hyperlink" Target="http://pbs.twimg.com/profile_images/1137012768303931392/_YNnZ4rm_normal.jpg" TargetMode="External" /><Relationship Id="rId752" Type="http://schemas.openxmlformats.org/officeDocument/2006/relationships/hyperlink" Target="http://pbs.twimg.com/profile_images/1137012768303931392/_YNnZ4rm_normal.jpg" TargetMode="External" /><Relationship Id="rId753" Type="http://schemas.openxmlformats.org/officeDocument/2006/relationships/hyperlink" Target="http://pbs.twimg.com/profile_images/1137012768303931392/_YNnZ4rm_normal.jpg" TargetMode="External" /><Relationship Id="rId754" Type="http://schemas.openxmlformats.org/officeDocument/2006/relationships/hyperlink" Target="http://pbs.twimg.com/profile_images/1137012768303931392/_YNnZ4rm_normal.jpg" TargetMode="External" /><Relationship Id="rId755" Type="http://schemas.openxmlformats.org/officeDocument/2006/relationships/hyperlink" Target="http://pbs.twimg.com/profile_images/1137012768303931392/_YNnZ4rm_normal.jpg" TargetMode="External" /><Relationship Id="rId756" Type="http://schemas.openxmlformats.org/officeDocument/2006/relationships/hyperlink" Target="http://pbs.twimg.com/profile_images/1137012768303931392/_YNnZ4rm_normal.jpg" TargetMode="External" /><Relationship Id="rId757" Type="http://schemas.openxmlformats.org/officeDocument/2006/relationships/hyperlink" Target="http://pbs.twimg.com/profile_images/1137012768303931392/_YNnZ4rm_normal.jpg" TargetMode="External" /><Relationship Id="rId758" Type="http://schemas.openxmlformats.org/officeDocument/2006/relationships/hyperlink" Target="http://pbs.twimg.com/profile_images/1137012768303931392/_YNnZ4rm_normal.jpg" TargetMode="External" /><Relationship Id="rId759" Type="http://schemas.openxmlformats.org/officeDocument/2006/relationships/hyperlink" Target="http://pbs.twimg.com/profile_images/1137012768303931392/_YNnZ4rm_normal.jpg" TargetMode="External" /><Relationship Id="rId760" Type="http://schemas.openxmlformats.org/officeDocument/2006/relationships/hyperlink" Target="http://pbs.twimg.com/profile_images/1137012768303931392/_YNnZ4rm_normal.jpg" TargetMode="External" /><Relationship Id="rId761" Type="http://schemas.openxmlformats.org/officeDocument/2006/relationships/hyperlink" Target="http://pbs.twimg.com/profile_images/1137012768303931392/_YNnZ4rm_normal.jpg" TargetMode="External" /><Relationship Id="rId762" Type="http://schemas.openxmlformats.org/officeDocument/2006/relationships/hyperlink" Target="http://pbs.twimg.com/profile_images/1137012768303931392/_YNnZ4rm_normal.jpg" TargetMode="External" /><Relationship Id="rId763" Type="http://schemas.openxmlformats.org/officeDocument/2006/relationships/hyperlink" Target="http://pbs.twimg.com/profile_images/1137012768303931392/_YNnZ4rm_normal.jpg" TargetMode="External" /><Relationship Id="rId764" Type="http://schemas.openxmlformats.org/officeDocument/2006/relationships/hyperlink" Target="http://pbs.twimg.com/profile_images/1137012768303931392/_YNnZ4rm_normal.jpg" TargetMode="External" /><Relationship Id="rId765" Type="http://schemas.openxmlformats.org/officeDocument/2006/relationships/hyperlink" Target="http://pbs.twimg.com/profile_images/1137012768303931392/_YNnZ4rm_normal.jpg" TargetMode="External" /><Relationship Id="rId766" Type="http://schemas.openxmlformats.org/officeDocument/2006/relationships/hyperlink" Target="http://pbs.twimg.com/profile_images/1137012768303931392/_YNnZ4rm_normal.jpg" TargetMode="External" /><Relationship Id="rId767" Type="http://schemas.openxmlformats.org/officeDocument/2006/relationships/hyperlink" Target="http://pbs.twimg.com/profile_images/1137012768303931392/_YNnZ4rm_normal.jpg" TargetMode="External" /><Relationship Id="rId768" Type="http://schemas.openxmlformats.org/officeDocument/2006/relationships/hyperlink" Target="http://pbs.twimg.com/profile_images/1137012768303931392/_YNnZ4rm_normal.jpg" TargetMode="External" /><Relationship Id="rId769" Type="http://schemas.openxmlformats.org/officeDocument/2006/relationships/hyperlink" Target="http://pbs.twimg.com/profile_images/1137012768303931392/_YNnZ4rm_normal.jpg" TargetMode="External" /><Relationship Id="rId770" Type="http://schemas.openxmlformats.org/officeDocument/2006/relationships/hyperlink" Target="http://pbs.twimg.com/profile_images/1137012768303931392/_YNnZ4rm_normal.jpg" TargetMode="External" /><Relationship Id="rId771" Type="http://schemas.openxmlformats.org/officeDocument/2006/relationships/hyperlink" Target="http://pbs.twimg.com/profile_images/1137012768303931392/_YNnZ4rm_normal.jpg" TargetMode="External" /><Relationship Id="rId772" Type="http://schemas.openxmlformats.org/officeDocument/2006/relationships/hyperlink" Target="http://pbs.twimg.com/profile_images/1137012768303931392/_YNnZ4rm_normal.jpg" TargetMode="External" /><Relationship Id="rId773" Type="http://schemas.openxmlformats.org/officeDocument/2006/relationships/hyperlink" Target="http://pbs.twimg.com/profile_images/1137012768303931392/_YNnZ4rm_normal.jpg" TargetMode="External" /><Relationship Id="rId774" Type="http://schemas.openxmlformats.org/officeDocument/2006/relationships/hyperlink" Target="http://pbs.twimg.com/profile_images/1137012768303931392/_YNnZ4rm_normal.jpg" TargetMode="External" /><Relationship Id="rId775" Type="http://schemas.openxmlformats.org/officeDocument/2006/relationships/hyperlink" Target="http://pbs.twimg.com/profile_images/1079862132781535234/99wa9Nlp_normal.jpg" TargetMode="External" /><Relationship Id="rId776" Type="http://schemas.openxmlformats.org/officeDocument/2006/relationships/hyperlink" Target="http://pbs.twimg.com/profile_images/570658932726861824/MSzOYUtx_normal.jpeg" TargetMode="External" /><Relationship Id="rId777" Type="http://schemas.openxmlformats.org/officeDocument/2006/relationships/hyperlink" Target="http://pbs.twimg.com/profile_images/1123576928001306627/7zA4OAug_normal.png" TargetMode="External" /><Relationship Id="rId778" Type="http://schemas.openxmlformats.org/officeDocument/2006/relationships/hyperlink" Target="http://pbs.twimg.com/profile_images/1123576928001306627/7zA4OAug_normal.png" TargetMode="External" /><Relationship Id="rId779" Type="http://schemas.openxmlformats.org/officeDocument/2006/relationships/hyperlink" Target="https://pbs.twimg.com/media/EBDYDm4WwAA-UNu.jpg" TargetMode="External" /><Relationship Id="rId780" Type="http://schemas.openxmlformats.org/officeDocument/2006/relationships/hyperlink" Target="https://pbs.twimg.com/ext_tw_video_thumb/1147207884356431873/pu/img/4Nygw-yLPus7vwJL.jpg" TargetMode="External" /><Relationship Id="rId781" Type="http://schemas.openxmlformats.org/officeDocument/2006/relationships/hyperlink" Target="https://pbs.twimg.com/tweet_video_thumb/D-wXD0KXkAADeVo.jpg" TargetMode="External" /><Relationship Id="rId782" Type="http://schemas.openxmlformats.org/officeDocument/2006/relationships/hyperlink" Target="https://pbs.twimg.com/ext_tw_video_thumb/1147207884356431873/pu/img/4Nygw-yLPus7vwJL.jpg" TargetMode="External" /><Relationship Id="rId783" Type="http://schemas.openxmlformats.org/officeDocument/2006/relationships/hyperlink" Target="https://pbs.twimg.com/tweet_video_thumb/D-wXD0KXkAADeVo.jpg" TargetMode="External" /><Relationship Id="rId784" Type="http://schemas.openxmlformats.org/officeDocument/2006/relationships/hyperlink" Target="https://pbs.twimg.com/ext_tw_video_thumb/1147207884356431873/pu/img/4Nygw-yLPus7vwJL.jpg" TargetMode="External" /><Relationship Id="rId785" Type="http://schemas.openxmlformats.org/officeDocument/2006/relationships/hyperlink" Target="http://pbs.twimg.com/profile_images/941327403707654146/Um9mZn4X_normal.jpg" TargetMode="External" /><Relationship Id="rId786" Type="http://schemas.openxmlformats.org/officeDocument/2006/relationships/hyperlink" Target="http://pbs.twimg.com/profile_images/941327403707654146/Um9mZn4X_normal.jpg" TargetMode="External" /><Relationship Id="rId787" Type="http://schemas.openxmlformats.org/officeDocument/2006/relationships/hyperlink" Target="https://pbs.twimg.com/tweet_video_thumb/D-wXD0KXkAADeVo.jpg" TargetMode="External" /><Relationship Id="rId788" Type="http://schemas.openxmlformats.org/officeDocument/2006/relationships/hyperlink" Target="https://pbs.twimg.com/ext_tw_video_thumb/1147207884356431873/pu/img/4Nygw-yLPus7vwJL.jpg" TargetMode="External" /><Relationship Id="rId789" Type="http://schemas.openxmlformats.org/officeDocument/2006/relationships/hyperlink" Target="https://pbs.twimg.com/tweet_video_thumb/D-wXD0KXkAADeVo.jpg" TargetMode="External" /><Relationship Id="rId790" Type="http://schemas.openxmlformats.org/officeDocument/2006/relationships/hyperlink" Target="https://pbs.twimg.com/ext_tw_video_thumb/1147207884356431873/pu/img/4Nygw-yLPus7vwJL.jpg" TargetMode="External" /><Relationship Id="rId791" Type="http://schemas.openxmlformats.org/officeDocument/2006/relationships/hyperlink" Target="https://pbs.twimg.com/tweet_video_thumb/D-wXD0KXkAADeVo.jpg" TargetMode="External" /><Relationship Id="rId792" Type="http://schemas.openxmlformats.org/officeDocument/2006/relationships/hyperlink" Target="https://pbs.twimg.com/ext_tw_video_thumb/1147207884356431873/pu/img/4Nygw-yLPus7vwJL.jpg" TargetMode="External" /><Relationship Id="rId793" Type="http://schemas.openxmlformats.org/officeDocument/2006/relationships/hyperlink" Target="https://pbs.twimg.com/tweet_video_thumb/D-wXD0KXkAADeVo.jpg" TargetMode="External" /><Relationship Id="rId794" Type="http://schemas.openxmlformats.org/officeDocument/2006/relationships/hyperlink" Target="https://pbs.twimg.com/ext_tw_video_thumb/1147207884356431873/pu/img/4Nygw-yLPus7vwJL.jpg" TargetMode="External" /><Relationship Id="rId795" Type="http://schemas.openxmlformats.org/officeDocument/2006/relationships/hyperlink" Target="https://pbs.twimg.com/tweet_video_thumb/D-wXD0KXkAADeVo.jpg" TargetMode="External" /><Relationship Id="rId796" Type="http://schemas.openxmlformats.org/officeDocument/2006/relationships/hyperlink" Target="https://pbs.twimg.com/tweet_video_thumb/D-wXD0KXkAADeVo.jpg" TargetMode="External" /><Relationship Id="rId797" Type="http://schemas.openxmlformats.org/officeDocument/2006/relationships/hyperlink" Target="https://pbs.twimg.com/tweet_video_thumb/D-wXD0KXkAADeVo.jpg" TargetMode="External" /><Relationship Id="rId798" Type="http://schemas.openxmlformats.org/officeDocument/2006/relationships/hyperlink" Target="http://pbs.twimg.com/profile_images/378800000580987070/db9078700d95a65749e683e090706d47_normal.jpeg" TargetMode="External" /><Relationship Id="rId799" Type="http://schemas.openxmlformats.org/officeDocument/2006/relationships/hyperlink" Target="http://pbs.twimg.com/profile_images/378800000580987070/db9078700d95a65749e683e090706d47_normal.jpeg" TargetMode="External" /><Relationship Id="rId800" Type="http://schemas.openxmlformats.org/officeDocument/2006/relationships/hyperlink" Target="http://pbs.twimg.com/profile_images/570658932726861824/MSzOYUtx_normal.jpeg" TargetMode="External" /><Relationship Id="rId801" Type="http://schemas.openxmlformats.org/officeDocument/2006/relationships/hyperlink" Target="https://pbs.twimg.com/media/D_xAl-VX4AAGKVu.jpg" TargetMode="External" /><Relationship Id="rId802" Type="http://schemas.openxmlformats.org/officeDocument/2006/relationships/hyperlink" Target="http://pbs.twimg.com/profile_images/1106532626532319232/BiRESKrF_normal.jpg" TargetMode="External" /><Relationship Id="rId803" Type="http://schemas.openxmlformats.org/officeDocument/2006/relationships/hyperlink" Target="http://pbs.twimg.com/profile_images/1106532626532319232/BiRESKrF_normal.jpg" TargetMode="External" /><Relationship Id="rId804" Type="http://schemas.openxmlformats.org/officeDocument/2006/relationships/hyperlink" Target="http://pbs.twimg.com/profile_images/1106532626532319232/BiRESKrF_normal.jpg" TargetMode="External" /><Relationship Id="rId805" Type="http://schemas.openxmlformats.org/officeDocument/2006/relationships/hyperlink" Target="https://pbs.twimg.com/ext_tw_video_thumb/1147207884356431873/pu/img/4Nygw-yLPus7vwJL.jpg" TargetMode="External" /><Relationship Id="rId806" Type="http://schemas.openxmlformats.org/officeDocument/2006/relationships/hyperlink" Target="http://pbs.twimg.com/profile_images/859094363015663617/WFhz0keD_normal.jpg" TargetMode="External" /><Relationship Id="rId807" Type="http://schemas.openxmlformats.org/officeDocument/2006/relationships/hyperlink" Target="http://pbs.twimg.com/profile_images/859094363015663617/WFhz0keD_normal.jpg" TargetMode="External" /><Relationship Id="rId808" Type="http://schemas.openxmlformats.org/officeDocument/2006/relationships/hyperlink" Target="http://pbs.twimg.com/profile_images/859094363015663617/WFhz0keD_normal.jpg" TargetMode="External" /><Relationship Id="rId809" Type="http://schemas.openxmlformats.org/officeDocument/2006/relationships/hyperlink" Target="http://pbs.twimg.com/profile_images/859094363015663617/WFhz0keD_normal.jpg" TargetMode="External" /><Relationship Id="rId810" Type="http://schemas.openxmlformats.org/officeDocument/2006/relationships/hyperlink" Target="http://pbs.twimg.com/profile_images/859094363015663617/WFhz0keD_normal.jpg" TargetMode="External" /><Relationship Id="rId811" Type="http://schemas.openxmlformats.org/officeDocument/2006/relationships/hyperlink" Target="http://pbs.twimg.com/profile_images/859094363015663617/WFhz0keD_normal.jpg" TargetMode="External" /><Relationship Id="rId812" Type="http://schemas.openxmlformats.org/officeDocument/2006/relationships/hyperlink" Target="http://pbs.twimg.com/profile_images/859094363015663617/WFhz0keD_normal.jpg" TargetMode="External" /><Relationship Id="rId813" Type="http://schemas.openxmlformats.org/officeDocument/2006/relationships/hyperlink" Target="https://pbs.twimg.com/media/D-KxZ1YXkAEIE2l.jpg" TargetMode="External" /><Relationship Id="rId814" Type="http://schemas.openxmlformats.org/officeDocument/2006/relationships/hyperlink" Target="http://pbs.twimg.com/profile_images/859094363015663617/WFhz0keD_normal.jpg" TargetMode="External" /><Relationship Id="rId815" Type="http://schemas.openxmlformats.org/officeDocument/2006/relationships/hyperlink" Target="http://pbs.twimg.com/profile_images/859094363015663617/WFhz0keD_normal.jpg" TargetMode="External" /><Relationship Id="rId816" Type="http://schemas.openxmlformats.org/officeDocument/2006/relationships/hyperlink" Target="http://pbs.twimg.com/profile_images/859094363015663617/WFhz0keD_normal.jpg" TargetMode="External" /><Relationship Id="rId817" Type="http://schemas.openxmlformats.org/officeDocument/2006/relationships/hyperlink" Target="http://pbs.twimg.com/profile_images/859094363015663617/WFhz0keD_normal.jpg" TargetMode="External" /><Relationship Id="rId818" Type="http://schemas.openxmlformats.org/officeDocument/2006/relationships/hyperlink" Target="http://pbs.twimg.com/profile_images/889305169787277314/bOTcq8rx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993645134372798469/pAZy1Q6j_normal.jpg" TargetMode="External" /><Relationship Id="rId838" Type="http://schemas.openxmlformats.org/officeDocument/2006/relationships/hyperlink" Target="http://pbs.twimg.com/profile_images/993645134372798469/pAZy1Q6j_normal.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570658932726861824/MSzOYUtx_normal.jpeg" TargetMode="External" /><Relationship Id="rId852" Type="http://schemas.openxmlformats.org/officeDocument/2006/relationships/hyperlink" Target="http://pbs.twimg.com/profile_images/570658932726861824/MSzOYUtx_normal.jpe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993645134372798469/pAZy1Q6j_normal.jpg" TargetMode="External" /><Relationship Id="rId870" Type="http://schemas.openxmlformats.org/officeDocument/2006/relationships/hyperlink" Target="http://pbs.twimg.com/profile_images/993645134372798469/pAZy1Q6j_normal.jpg" TargetMode="External" /><Relationship Id="rId871" Type="http://schemas.openxmlformats.org/officeDocument/2006/relationships/hyperlink" Target="http://pbs.twimg.com/profile_images/461582286970843136/Hb5GbLpr_normal.jpe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s://pbs.twimg.com/media/EAPIMzyWwAUkOF9.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570658932726861824/MSzOYUtx_normal.jpeg" TargetMode="External" /><Relationship Id="rId972" Type="http://schemas.openxmlformats.org/officeDocument/2006/relationships/hyperlink" Target="http://pbs.twimg.com/profile_images/570658932726861824/MSzOYUtx_normal.jpeg" TargetMode="External" /><Relationship Id="rId973" Type="http://schemas.openxmlformats.org/officeDocument/2006/relationships/hyperlink" Target="http://pbs.twimg.com/profile_images/570658932726861824/MSzOYUtx_normal.jpeg" TargetMode="External" /><Relationship Id="rId974" Type="http://schemas.openxmlformats.org/officeDocument/2006/relationships/hyperlink" Target="http://pbs.twimg.com/profile_images/570658932726861824/MSzOYUtx_normal.jpeg" TargetMode="External" /><Relationship Id="rId975" Type="http://schemas.openxmlformats.org/officeDocument/2006/relationships/hyperlink" Target="http://pbs.twimg.com/profile_images/570658932726861824/MSzOYUtx_normal.jpeg" TargetMode="External" /><Relationship Id="rId976" Type="http://schemas.openxmlformats.org/officeDocument/2006/relationships/hyperlink" Target="https://pbs.twimg.com/ext_tw_video_thumb/1147207884356431873/pu/img/4Nygw-yLPus7vwJL.jpg" TargetMode="External" /><Relationship Id="rId977" Type="http://schemas.openxmlformats.org/officeDocument/2006/relationships/hyperlink" Target="http://pbs.twimg.com/profile_images/570658932726861824/MSzOYUtx_normal.jpeg" TargetMode="External" /><Relationship Id="rId978" Type="http://schemas.openxmlformats.org/officeDocument/2006/relationships/hyperlink" Target="http://pbs.twimg.com/profile_images/570658932726861824/MSzOYUtx_normal.jpeg" TargetMode="External" /><Relationship Id="rId979" Type="http://schemas.openxmlformats.org/officeDocument/2006/relationships/hyperlink" Target="http://pbs.twimg.com/profile_images/570658932726861824/MSzOYUtx_normal.jpeg" TargetMode="External" /><Relationship Id="rId980" Type="http://schemas.openxmlformats.org/officeDocument/2006/relationships/hyperlink" Target="https://pbs.twimg.com/media/D_xAl-VX4AAGKVu.jpg" TargetMode="External" /><Relationship Id="rId981" Type="http://schemas.openxmlformats.org/officeDocument/2006/relationships/hyperlink" Target="https://pbs.twimg.com/media/D_x67CEXUAgoQh9.jpg" TargetMode="External" /><Relationship Id="rId982" Type="http://schemas.openxmlformats.org/officeDocument/2006/relationships/hyperlink" Target="https://pbs.twimg.com/media/D_4T95GXYAEALbZ.jpg" TargetMode="External" /><Relationship Id="rId983" Type="http://schemas.openxmlformats.org/officeDocument/2006/relationships/hyperlink" Target="http://pbs.twimg.com/profile_images/570658932726861824/MSzOYUtx_normal.jpeg" TargetMode="External" /><Relationship Id="rId984" Type="http://schemas.openxmlformats.org/officeDocument/2006/relationships/hyperlink" Target="http://pbs.twimg.com/profile_images/570658932726861824/MSzOYUtx_normal.jpeg" TargetMode="External" /><Relationship Id="rId985" Type="http://schemas.openxmlformats.org/officeDocument/2006/relationships/hyperlink" Target="http://pbs.twimg.com/profile_images/570658932726861824/MSzOYUtx_normal.jpe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s://pbs.twimg.com/media/D9XNY7tVAAA5Tg6.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s://pbs.twimg.com/media/D-LhmeXW4AEC3HB.jpg" TargetMode="External" /><Relationship Id="rId1040" Type="http://schemas.openxmlformats.org/officeDocument/2006/relationships/hyperlink" Target="http://pbs.twimg.com/profile_images/586198613899915264/LVWslvy1_normal.jpg" TargetMode="External" /><Relationship Id="rId1041" Type="http://schemas.openxmlformats.org/officeDocument/2006/relationships/hyperlink" Target="https://pbs.twimg.com/media/EAR1IzvU0AAX5za.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s://pbs.twimg.com/media/D9dle9ZWkAE-Ccd.jpg" TargetMode="External" /><Relationship Id="rId1060" Type="http://schemas.openxmlformats.org/officeDocument/2006/relationships/hyperlink" Target="https://pbs.twimg.com/tweet_video_thumb/EALI6fFXUAEkO8i.jpg" TargetMode="External" /><Relationship Id="rId1061" Type="http://schemas.openxmlformats.org/officeDocument/2006/relationships/hyperlink" Target="https://pbs.twimg.com/tweet_video_thumb/EALNnT-WwAAfIkR.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s://pbs.twimg.com/media/D7-nS39XoAIqaIz.jpg" TargetMode="External" /><Relationship Id="rId1094" Type="http://schemas.openxmlformats.org/officeDocument/2006/relationships/hyperlink" Target="https://pbs.twimg.com/media/D8Ol9_hXsAAsNsi.jpg" TargetMode="External" /><Relationship Id="rId1095" Type="http://schemas.openxmlformats.org/officeDocument/2006/relationships/hyperlink" Target="https://pbs.twimg.com/media/D8UlHgbUIAAj1GC.jpg" TargetMode="External" /><Relationship Id="rId1096" Type="http://schemas.openxmlformats.org/officeDocument/2006/relationships/hyperlink" Target="https://pbs.twimg.com/media/D8ZWBO5X4AAY1aT.jpg" TargetMode="External" /><Relationship Id="rId1097" Type="http://schemas.openxmlformats.org/officeDocument/2006/relationships/hyperlink" Target="https://pbs.twimg.com/media/D8iomX5XUAAtKkz.jpg" TargetMode="External" /><Relationship Id="rId1098" Type="http://schemas.openxmlformats.org/officeDocument/2006/relationships/hyperlink" Target="http://pbs.twimg.com/profile_images/1123576928001306627/7zA4OAug_normal.png" TargetMode="External" /><Relationship Id="rId1099" Type="http://schemas.openxmlformats.org/officeDocument/2006/relationships/hyperlink" Target="https://pbs.twimg.com/tweet_video_thumb/D8uPGcCXUAAs3oY.jpg" TargetMode="External" /><Relationship Id="rId1100" Type="http://schemas.openxmlformats.org/officeDocument/2006/relationships/hyperlink" Target="http://pbs.twimg.com/profile_images/1123576928001306627/7zA4OAug_normal.png" TargetMode="External" /><Relationship Id="rId1101" Type="http://schemas.openxmlformats.org/officeDocument/2006/relationships/hyperlink" Target="http://pbs.twimg.com/profile_images/1123576928001306627/7zA4OAug_normal.png" TargetMode="External" /><Relationship Id="rId1102" Type="http://schemas.openxmlformats.org/officeDocument/2006/relationships/hyperlink" Target="http://pbs.twimg.com/profile_images/1123576928001306627/7zA4OAug_normal.png" TargetMode="External" /><Relationship Id="rId1103" Type="http://schemas.openxmlformats.org/officeDocument/2006/relationships/hyperlink" Target="https://pbs.twimg.com/media/D843zjcWkAAg7ue.png" TargetMode="External" /><Relationship Id="rId1104" Type="http://schemas.openxmlformats.org/officeDocument/2006/relationships/hyperlink" Target="http://pbs.twimg.com/profile_images/1123576928001306627/7zA4OAug_normal.png" TargetMode="External" /><Relationship Id="rId1105" Type="http://schemas.openxmlformats.org/officeDocument/2006/relationships/hyperlink" Target="http://pbs.twimg.com/profile_images/1123576928001306627/7zA4OAug_normal.png" TargetMode="External" /><Relationship Id="rId1106" Type="http://schemas.openxmlformats.org/officeDocument/2006/relationships/hyperlink" Target="https://pbs.twimg.com/media/D9CP9UzXYAEt_9o.jpg" TargetMode="External" /><Relationship Id="rId1107" Type="http://schemas.openxmlformats.org/officeDocument/2006/relationships/hyperlink" Target="https://pbs.twimg.com/media/D9JMRt_W4AAeklY.jpg" TargetMode="External" /><Relationship Id="rId1108" Type="http://schemas.openxmlformats.org/officeDocument/2006/relationships/hyperlink" Target="https://pbs.twimg.com/media/D9SI_IyXsAA2Epz.jpg" TargetMode="External" /><Relationship Id="rId1109" Type="http://schemas.openxmlformats.org/officeDocument/2006/relationships/hyperlink" Target="https://pbs.twimg.com/media/D9cAOu_X4AAadF3.png" TargetMode="External" /><Relationship Id="rId1110" Type="http://schemas.openxmlformats.org/officeDocument/2006/relationships/hyperlink" Target="https://pbs.twimg.com/media/D9gdge9WkAEzr0g.jpg" TargetMode="External" /><Relationship Id="rId1111" Type="http://schemas.openxmlformats.org/officeDocument/2006/relationships/hyperlink" Target="https://pbs.twimg.com/media/D9l7O-JW4AI5SwI.jpg" TargetMode="External" /><Relationship Id="rId1112" Type="http://schemas.openxmlformats.org/officeDocument/2006/relationships/hyperlink" Target="https://pbs.twimg.com/media/D-FVNBSXkAA8SC0.png" TargetMode="External" /><Relationship Id="rId1113" Type="http://schemas.openxmlformats.org/officeDocument/2006/relationships/hyperlink" Target="https://pbs.twimg.com/media/D-GH_0ZWwAUaT1g.jpg" TargetMode="External" /><Relationship Id="rId1114" Type="http://schemas.openxmlformats.org/officeDocument/2006/relationships/hyperlink" Target="http://pbs.twimg.com/profile_images/1123576928001306627/7zA4OAug_normal.png" TargetMode="External" /><Relationship Id="rId1115" Type="http://schemas.openxmlformats.org/officeDocument/2006/relationships/hyperlink" Target="https://pbs.twimg.com/media/D-KxZ1YXkAEIE2l.jpg" TargetMode="External" /><Relationship Id="rId1116" Type="http://schemas.openxmlformats.org/officeDocument/2006/relationships/hyperlink" Target="https://pbs.twimg.com/media/D-O2kE_XoAEGiLy.png" TargetMode="External" /><Relationship Id="rId1117" Type="http://schemas.openxmlformats.org/officeDocument/2006/relationships/hyperlink" Target="http://pbs.twimg.com/profile_images/1123576928001306627/7zA4OAug_normal.png" TargetMode="External" /><Relationship Id="rId1118" Type="http://schemas.openxmlformats.org/officeDocument/2006/relationships/hyperlink" Target="https://pbs.twimg.com/media/D-ehYt6UYAMVKBp.png" TargetMode="External" /><Relationship Id="rId1119" Type="http://schemas.openxmlformats.org/officeDocument/2006/relationships/hyperlink" Target="https://pbs.twimg.com/media/D-jYHoFW4AAxQmq.png" TargetMode="External" /><Relationship Id="rId1120" Type="http://schemas.openxmlformats.org/officeDocument/2006/relationships/hyperlink" Target="https://pbs.twimg.com/media/D-obEUSW4AAyKjo.jpg" TargetMode="External" /><Relationship Id="rId1121" Type="http://schemas.openxmlformats.org/officeDocument/2006/relationships/hyperlink" Target="https://pbs.twimg.com/media/D-twye2XsAA2CRZ.jpg" TargetMode="External" /><Relationship Id="rId1122" Type="http://schemas.openxmlformats.org/officeDocument/2006/relationships/hyperlink" Target="https://pbs.twimg.com/media/D-yvY5OXYAAxidi.png" TargetMode="External" /><Relationship Id="rId1123" Type="http://schemas.openxmlformats.org/officeDocument/2006/relationships/hyperlink" Target="https://pbs.twimg.com/media/D-99pC_XoAEVXLb.png" TargetMode="External" /><Relationship Id="rId1124" Type="http://schemas.openxmlformats.org/officeDocument/2006/relationships/hyperlink" Target="https://pbs.twimg.com/media/D_XAev_XYAE8vzv.png" TargetMode="External" /><Relationship Id="rId1125" Type="http://schemas.openxmlformats.org/officeDocument/2006/relationships/hyperlink" Target="http://pbs.twimg.com/profile_images/1123576928001306627/7zA4OAug_normal.png" TargetMode="External" /><Relationship Id="rId1126" Type="http://schemas.openxmlformats.org/officeDocument/2006/relationships/hyperlink" Target="https://pbs.twimg.com/media/D_rNQUBXsAAkvIz.jpg" TargetMode="External" /><Relationship Id="rId1127" Type="http://schemas.openxmlformats.org/officeDocument/2006/relationships/hyperlink" Target="https://pbs.twimg.com/media/D_wkhtAXkAASVKh.jpg" TargetMode="External" /><Relationship Id="rId1128" Type="http://schemas.openxmlformats.org/officeDocument/2006/relationships/hyperlink" Target="https://pbs.twimg.com/media/D_wyxzXX4AIV-o4.jpg" TargetMode="External" /><Relationship Id="rId1129" Type="http://schemas.openxmlformats.org/officeDocument/2006/relationships/hyperlink" Target="http://pbs.twimg.com/profile_images/1123576928001306627/7zA4OAug_normal.png" TargetMode="External" /><Relationship Id="rId1130" Type="http://schemas.openxmlformats.org/officeDocument/2006/relationships/hyperlink" Target="https://pbs.twimg.com/media/D_xVvfBWsAEkb40.jpg" TargetMode="External" /><Relationship Id="rId1131" Type="http://schemas.openxmlformats.org/officeDocument/2006/relationships/hyperlink" Target="https://pbs.twimg.com/media/D_xlDT-XsAANhkI.jpg" TargetMode="External" /><Relationship Id="rId1132" Type="http://schemas.openxmlformats.org/officeDocument/2006/relationships/hyperlink" Target="http://pbs.twimg.com/profile_images/1123576928001306627/7zA4OAug_normal.png" TargetMode="External" /><Relationship Id="rId1133" Type="http://schemas.openxmlformats.org/officeDocument/2006/relationships/hyperlink" Target="https://pbs.twimg.com/media/D_yJdloXUAIrOR3.jpg" TargetMode="External" /><Relationship Id="rId1134" Type="http://schemas.openxmlformats.org/officeDocument/2006/relationships/hyperlink" Target="https://pbs.twimg.com/media/D_1neklXUAAmaUf.jpg" TargetMode="External" /><Relationship Id="rId1135" Type="http://schemas.openxmlformats.org/officeDocument/2006/relationships/hyperlink" Target="https://pbs.twimg.com/media/D_2fU2QWwAAkaio.jpg" TargetMode="External" /><Relationship Id="rId1136" Type="http://schemas.openxmlformats.org/officeDocument/2006/relationships/hyperlink" Target="https://pbs.twimg.com/media/D_20WohXUAAmkFd.jpg" TargetMode="External" /><Relationship Id="rId1137" Type="http://schemas.openxmlformats.org/officeDocument/2006/relationships/hyperlink" Target="https://pbs.twimg.com/media/D_25a44XoAMZKyy.png" TargetMode="External" /><Relationship Id="rId1138" Type="http://schemas.openxmlformats.org/officeDocument/2006/relationships/hyperlink" Target="https://pbs.twimg.com/media/D_61av3WkAEWpTG.jpg" TargetMode="External" /><Relationship Id="rId1139" Type="http://schemas.openxmlformats.org/officeDocument/2006/relationships/hyperlink" Target="https://pbs.twimg.com/media/D_7eKb4XsAA1T9k.jpg" TargetMode="External" /><Relationship Id="rId1140" Type="http://schemas.openxmlformats.org/officeDocument/2006/relationships/hyperlink" Target="https://pbs.twimg.com/media/D_7enY2W4AAQWsP.jpg" TargetMode="External" /><Relationship Id="rId1141" Type="http://schemas.openxmlformats.org/officeDocument/2006/relationships/hyperlink" Target="https://pbs.twimg.com/media/D_7fTS_X4AMoyIx.jpg" TargetMode="External" /><Relationship Id="rId1142" Type="http://schemas.openxmlformats.org/officeDocument/2006/relationships/hyperlink" Target="https://pbs.twimg.com/media/D_80N9uXoAAL4c4.png" TargetMode="External" /><Relationship Id="rId1143" Type="http://schemas.openxmlformats.org/officeDocument/2006/relationships/hyperlink" Target="https://pbs.twimg.com/media/D_9uH33XsAAt5IQ.jpg" TargetMode="External" /><Relationship Id="rId1144" Type="http://schemas.openxmlformats.org/officeDocument/2006/relationships/hyperlink" Target="https://pbs.twimg.com/media/D_94MmIXYAEkiah.png" TargetMode="External" /><Relationship Id="rId1145" Type="http://schemas.openxmlformats.org/officeDocument/2006/relationships/hyperlink" Target="https://pbs.twimg.com/media/EAAS6yHXYAEtgU0.png" TargetMode="External" /><Relationship Id="rId1146" Type="http://schemas.openxmlformats.org/officeDocument/2006/relationships/hyperlink" Target="https://pbs.twimg.com/media/EAzmPCeXYAMEgEL.jpg" TargetMode="External" /><Relationship Id="rId1147" Type="http://schemas.openxmlformats.org/officeDocument/2006/relationships/hyperlink" Target="https://pbs.twimg.com/media/EA6LRfzXYAQKSaP.jpg" TargetMode="External" /><Relationship Id="rId1148" Type="http://schemas.openxmlformats.org/officeDocument/2006/relationships/hyperlink" Target="https://pbs.twimg.com/media/EA94CMdWkAAhUhP.jpg" TargetMode="External" /><Relationship Id="rId1149" Type="http://schemas.openxmlformats.org/officeDocument/2006/relationships/hyperlink" Target="https://pbs.twimg.com/media/EBNoSNEW4AMdp38.pn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993645134372798469/pAZy1Q6j_normal.jp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993645134372798469/pAZy1Q6j_normal.jpg" TargetMode="External" /><Relationship Id="rId1170" Type="http://schemas.openxmlformats.org/officeDocument/2006/relationships/hyperlink" Target="http://pbs.twimg.com/profile_images/993645134372798469/pAZy1Q6j_normal.jpg" TargetMode="External" /><Relationship Id="rId1171" Type="http://schemas.openxmlformats.org/officeDocument/2006/relationships/hyperlink" Target="http://pbs.twimg.com/profile_images/993645134372798469/pAZy1Q6j_normal.jpg" TargetMode="External" /><Relationship Id="rId1172" Type="http://schemas.openxmlformats.org/officeDocument/2006/relationships/hyperlink" Target="http://pbs.twimg.com/profile_images/993645134372798469/pAZy1Q6j_normal.jpg" TargetMode="External" /><Relationship Id="rId1173" Type="http://schemas.openxmlformats.org/officeDocument/2006/relationships/hyperlink" Target="http://pbs.twimg.com/profile_images/993645134372798469/pAZy1Q6j_normal.jpg" TargetMode="External" /><Relationship Id="rId1174" Type="http://schemas.openxmlformats.org/officeDocument/2006/relationships/hyperlink" Target="http://pbs.twimg.com/profile_images/993645134372798469/pAZy1Q6j_normal.jpg" TargetMode="External" /><Relationship Id="rId1175" Type="http://schemas.openxmlformats.org/officeDocument/2006/relationships/hyperlink" Target="http://pbs.twimg.com/profile_images/993645134372798469/pAZy1Q6j_normal.jpg" TargetMode="External" /><Relationship Id="rId1176" Type="http://schemas.openxmlformats.org/officeDocument/2006/relationships/hyperlink" Target="http://pbs.twimg.com/profile_images/993645134372798469/pAZy1Q6j_normal.jpg" TargetMode="External" /><Relationship Id="rId1177" Type="http://schemas.openxmlformats.org/officeDocument/2006/relationships/hyperlink" Target="http://pbs.twimg.com/profile_images/993645134372798469/pAZy1Q6j_normal.jp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93645134372798469/pAZy1Q6j_normal.jpg" TargetMode="External" /><Relationship Id="rId1181" Type="http://schemas.openxmlformats.org/officeDocument/2006/relationships/hyperlink" Target="https://twitter.com/#!/melanieluckey/status/1135962500007153664" TargetMode="External" /><Relationship Id="rId1182" Type="http://schemas.openxmlformats.org/officeDocument/2006/relationships/hyperlink" Target="https://twitter.com/#!/mrlongehmis/status/1136070991090737152" TargetMode="External" /><Relationship Id="rId1183" Type="http://schemas.openxmlformats.org/officeDocument/2006/relationships/hyperlink" Target="https://twitter.com/#!/mrlongehmis/status/1136070991090737152" TargetMode="External" /><Relationship Id="rId1184" Type="http://schemas.openxmlformats.org/officeDocument/2006/relationships/hyperlink" Target="https://twitter.com/#!/ellamjones3/status/1137178064922845184" TargetMode="External" /><Relationship Id="rId1185" Type="http://schemas.openxmlformats.org/officeDocument/2006/relationships/hyperlink" Target="https://twitter.com/#!/3eani/status/1138837288354504706" TargetMode="External" /><Relationship Id="rId1186" Type="http://schemas.openxmlformats.org/officeDocument/2006/relationships/hyperlink" Target="https://twitter.com/#!/3eani/status/1138837288354504706" TargetMode="External" /><Relationship Id="rId1187" Type="http://schemas.openxmlformats.org/officeDocument/2006/relationships/hyperlink" Target="https://twitter.com/#!/3eani/status/1138837288354504706" TargetMode="External" /><Relationship Id="rId1188" Type="http://schemas.openxmlformats.org/officeDocument/2006/relationships/hyperlink" Target="https://twitter.com/#!/3eani/status/1138837288354504706" TargetMode="External" /><Relationship Id="rId1189" Type="http://schemas.openxmlformats.org/officeDocument/2006/relationships/hyperlink" Target="https://twitter.com/#!/3eani/status/1138837288354504706" TargetMode="External" /><Relationship Id="rId1190" Type="http://schemas.openxmlformats.org/officeDocument/2006/relationships/hyperlink" Target="https://twitter.com/#!/3eani/status/1138837288354504706" TargetMode="External" /><Relationship Id="rId1191" Type="http://schemas.openxmlformats.org/officeDocument/2006/relationships/hyperlink" Target="https://twitter.com/#!/3eani/status/1138837288354504706" TargetMode="External" /><Relationship Id="rId1192" Type="http://schemas.openxmlformats.org/officeDocument/2006/relationships/hyperlink" Target="https://twitter.com/#!/jamesszatkowski/status/1139601254420582400" TargetMode="External" /><Relationship Id="rId1193" Type="http://schemas.openxmlformats.org/officeDocument/2006/relationships/hyperlink" Target="https://twitter.com/#!/eagletribjill/status/1139915772246056960" TargetMode="External" /><Relationship Id="rId1194" Type="http://schemas.openxmlformats.org/officeDocument/2006/relationships/hyperlink" Target="https://twitter.com/#!/eagletribjill/status/1139915772246056960" TargetMode="External" /><Relationship Id="rId1195" Type="http://schemas.openxmlformats.org/officeDocument/2006/relationships/hyperlink" Target="https://twitter.com/#!/garyd117/status/1139920664608104448" TargetMode="External" /><Relationship Id="rId1196" Type="http://schemas.openxmlformats.org/officeDocument/2006/relationships/hyperlink" Target="https://twitter.com/#!/garyd117/status/1139920664608104448" TargetMode="External" /><Relationship Id="rId1197" Type="http://schemas.openxmlformats.org/officeDocument/2006/relationships/hyperlink" Target="https://twitter.com/#!/all435reps/status/1139990817806999554" TargetMode="External" /><Relationship Id="rId1198" Type="http://schemas.openxmlformats.org/officeDocument/2006/relationships/hyperlink" Target="https://twitter.com/#!/usreplong/status/1139990791361900545" TargetMode="External" /><Relationship Id="rId1199" Type="http://schemas.openxmlformats.org/officeDocument/2006/relationships/hyperlink" Target="https://twitter.com/#!/mama_animal/status/1139998311283400704" TargetMode="External" /><Relationship Id="rId1200" Type="http://schemas.openxmlformats.org/officeDocument/2006/relationships/hyperlink" Target="https://twitter.com/#!/mama_animal/status/1139998311283400704" TargetMode="External" /><Relationship Id="rId1201" Type="http://schemas.openxmlformats.org/officeDocument/2006/relationships/hyperlink" Target="https://twitter.com/#!/massdvs/status/1140221219448508417" TargetMode="External" /><Relationship Id="rId1202" Type="http://schemas.openxmlformats.org/officeDocument/2006/relationships/hyperlink" Target="https://twitter.com/#!/massdvs/status/1140221219448508417" TargetMode="External" /><Relationship Id="rId1203" Type="http://schemas.openxmlformats.org/officeDocument/2006/relationships/hyperlink" Target="https://twitter.com/#!/urena/status/1139915733356503041" TargetMode="External" /><Relationship Id="rId1204" Type="http://schemas.openxmlformats.org/officeDocument/2006/relationships/hyperlink" Target="https://twitter.com/#!/urena/status/1139916697723375617" TargetMode="External" /><Relationship Id="rId1205" Type="http://schemas.openxmlformats.org/officeDocument/2006/relationships/hyperlink" Target="https://twitter.com/#!/sbrush522/status/1140608297965371393" TargetMode="External" /><Relationship Id="rId1206" Type="http://schemas.openxmlformats.org/officeDocument/2006/relationships/hyperlink" Target="https://twitter.com/#!/sbrush522/status/1140608297965371393" TargetMode="External" /><Relationship Id="rId1207" Type="http://schemas.openxmlformats.org/officeDocument/2006/relationships/hyperlink" Target="https://twitter.com/#!/degan1965/status/1138824751013683203" TargetMode="External" /><Relationship Id="rId1208" Type="http://schemas.openxmlformats.org/officeDocument/2006/relationships/hyperlink" Target="https://twitter.com/#!/degan1965/status/1139117064231235585" TargetMode="External" /><Relationship Id="rId1209" Type="http://schemas.openxmlformats.org/officeDocument/2006/relationships/hyperlink" Target="https://twitter.com/#!/degan1965/status/1140753448515919872" TargetMode="External" /><Relationship Id="rId1210" Type="http://schemas.openxmlformats.org/officeDocument/2006/relationships/hyperlink" Target="https://twitter.com/#!/_help4women_/status/1141046043104014337" TargetMode="External" /><Relationship Id="rId1211" Type="http://schemas.openxmlformats.org/officeDocument/2006/relationships/hyperlink" Target="https://twitter.com/#!/_help4women_/status/1141046043104014337" TargetMode="External" /><Relationship Id="rId1212" Type="http://schemas.openxmlformats.org/officeDocument/2006/relationships/hyperlink" Target="https://twitter.com/#!/_help4women_/status/1141046043104014337" TargetMode="External" /><Relationship Id="rId1213" Type="http://schemas.openxmlformats.org/officeDocument/2006/relationships/hyperlink" Target="https://twitter.com/#!/_help4women_/status/1141046043104014337" TargetMode="External" /><Relationship Id="rId1214" Type="http://schemas.openxmlformats.org/officeDocument/2006/relationships/hyperlink" Target="https://twitter.com/#!/_help4women_/status/1141046043104014337" TargetMode="External" /><Relationship Id="rId1215" Type="http://schemas.openxmlformats.org/officeDocument/2006/relationships/hyperlink" Target="https://twitter.com/#!/_help4women_/status/1141046043104014337" TargetMode="External" /><Relationship Id="rId1216" Type="http://schemas.openxmlformats.org/officeDocument/2006/relationships/hyperlink" Target="https://twitter.com/#!/gaelassoc/status/1141502779661463557" TargetMode="External" /><Relationship Id="rId1217" Type="http://schemas.openxmlformats.org/officeDocument/2006/relationships/hyperlink" Target="https://twitter.com/#!/gaelassoc/status/1141502779661463557" TargetMode="External" /><Relationship Id="rId1218" Type="http://schemas.openxmlformats.org/officeDocument/2006/relationships/hyperlink" Target="https://twitter.com/#!/gaelassoc/status/1141502779661463557" TargetMode="External" /><Relationship Id="rId1219" Type="http://schemas.openxmlformats.org/officeDocument/2006/relationships/hyperlink" Target="https://twitter.com/#!/gaelassoc/status/1141502779661463557" TargetMode="External" /><Relationship Id="rId1220" Type="http://schemas.openxmlformats.org/officeDocument/2006/relationships/hyperlink" Target="https://twitter.com/#!/gaelassoc/status/1141502779661463557" TargetMode="External" /><Relationship Id="rId1221" Type="http://schemas.openxmlformats.org/officeDocument/2006/relationships/hyperlink" Target="https://twitter.com/#!/producerrondak/status/1141701887277895682" TargetMode="External" /><Relationship Id="rId1222" Type="http://schemas.openxmlformats.org/officeDocument/2006/relationships/hyperlink" Target="https://twitter.com/#!/demostheneno72/status/1141761265469202434" TargetMode="External" /><Relationship Id="rId1223" Type="http://schemas.openxmlformats.org/officeDocument/2006/relationships/hyperlink" Target="https://twitter.com/#!/spotsjaws/status/1141851907042029573" TargetMode="External" /><Relationship Id="rId1224" Type="http://schemas.openxmlformats.org/officeDocument/2006/relationships/hyperlink" Target="https://twitter.com/#!/cbtabs/status/1142075790504448000" TargetMode="External" /><Relationship Id="rId1225" Type="http://schemas.openxmlformats.org/officeDocument/2006/relationships/hyperlink" Target="https://twitter.com/#!/_help4women_/status/1141046043104014337" TargetMode="External" /><Relationship Id="rId1226" Type="http://schemas.openxmlformats.org/officeDocument/2006/relationships/hyperlink" Target="https://twitter.com/#!/cbtabs/status/1142075790504448000" TargetMode="External" /><Relationship Id="rId1227" Type="http://schemas.openxmlformats.org/officeDocument/2006/relationships/hyperlink" Target="https://twitter.com/#!/_help4women_/status/1141046043104014337" TargetMode="External" /><Relationship Id="rId1228" Type="http://schemas.openxmlformats.org/officeDocument/2006/relationships/hyperlink" Target="https://twitter.com/#!/cbtabs/status/1142075790504448000" TargetMode="External" /><Relationship Id="rId1229" Type="http://schemas.openxmlformats.org/officeDocument/2006/relationships/hyperlink" Target="https://twitter.com/#!/_help4women_/status/1141046043104014337" TargetMode="External" /><Relationship Id="rId1230" Type="http://schemas.openxmlformats.org/officeDocument/2006/relationships/hyperlink" Target="https://twitter.com/#!/cbtabs/status/1142075790504448000" TargetMode="External" /><Relationship Id="rId1231" Type="http://schemas.openxmlformats.org/officeDocument/2006/relationships/hyperlink" Target="https://twitter.com/#!/visitnorfolkva/status/1142119805643886594" TargetMode="External" /><Relationship Id="rId1232" Type="http://schemas.openxmlformats.org/officeDocument/2006/relationships/hyperlink" Target="https://twitter.com/#!/donteminter/status/1142189541421400064" TargetMode="External" /><Relationship Id="rId1233" Type="http://schemas.openxmlformats.org/officeDocument/2006/relationships/hyperlink" Target="https://twitter.com/#!/visitnorfolkva/status/1142119805643886594" TargetMode="External" /><Relationship Id="rId1234" Type="http://schemas.openxmlformats.org/officeDocument/2006/relationships/hyperlink" Target="https://twitter.com/#!/donteminter/status/1142189541421400064" TargetMode="External" /><Relationship Id="rId1235" Type="http://schemas.openxmlformats.org/officeDocument/2006/relationships/hyperlink" Target="https://twitter.com/#!/donteminter/status/1142189541421400064" TargetMode="External" /><Relationship Id="rId1236" Type="http://schemas.openxmlformats.org/officeDocument/2006/relationships/hyperlink" Target="https://twitter.com/#!/hayashi__mizuki/status/1142669723835912193" TargetMode="External" /><Relationship Id="rId1237" Type="http://schemas.openxmlformats.org/officeDocument/2006/relationships/hyperlink" Target="https://twitter.com/#!/anle40834471/status/1143142610053189632" TargetMode="External" /><Relationship Id="rId1238" Type="http://schemas.openxmlformats.org/officeDocument/2006/relationships/hyperlink" Target="https://twitter.com/#!/gregtheauthor/status/1144934585630957569" TargetMode="External" /><Relationship Id="rId1239" Type="http://schemas.openxmlformats.org/officeDocument/2006/relationships/hyperlink" Target="https://twitter.com/#!/laureloutlook/status/1144999121675268096" TargetMode="External" /><Relationship Id="rId1240" Type="http://schemas.openxmlformats.org/officeDocument/2006/relationships/hyperlink" Target="https://twitter.com/#!/thejhorton/status/1145349512191307776" TargetMode="External" /><Relationship Id="rId1241" Type="http://schemas.openxmlformats.org/officeDocument/2006/relationships/hyperlink" Target="https://twitter.com/#!/thejhorton/status/1145349512191307776" TargetMode="External" /><Relationship Id="rId1242" Type="http://schemas.openxmlformats.org/officeDocument/2006/relationships/hyperlink" Target="https://twitter.com/#!/bridgetabc11/status/1146700712342147075" TargetMode="External" /><Relationship Id="rId1243" Type="http://schemas.openxmlformats.org/officeDocument/2006/relationships/hyperlink" Target="https://twitter.com/#!/bridgetabc11/status/1146700712342147075" TargetMode="External" /><Relationship Id="rId1244" Type="http://schemas.openxmlformats.org/officeDocument/2006/relationships/hyperlink" Target="https://twitter.com/#!/bridgetabc11/status/1146700712342147075" TargetMode="External" /><Relationship Id="rId1245" Type="http://schemas.openxmlformats.org/officeDocument/2006/relationships/hyperlink" Target="https://twitter.com/#!/needhamfire/status/1146632016055676928" TargetMode="External" /><Relationship Id="rId1246" Type="http://schemas.openxmlformats.org/officeDocument/2006/relationships/hyperlink" Target="https://twitter.com/#!/nefirebuff/status/1146765902941229056" TargetMode="External" /><Relationship Id="rId1247" Type="http://schemas.openxmlformats.org/officeDocument/2006/relationships/hyperlink" Target="https://twitter.com/#!/needhamfire/status/1146632016055676928" TargetMode="External" /><Relationship Id="rId1248" Type="http://schemas.openxmlformats.org/officeDocument/2006/relationships/hyperlink" Target="https://twitter.com/#!/nefirebuff/status/1146765902941229056" TargetMode="External" /><Relationship Id="rId1249" Type="http://schemas.openxmlformats.org/officeDocument/2006/relationships/hyperlink" Target="https://twitter.com/#!/nefirebuff/status/1146765902941229056" TargetMode="External" /><Relationship Id="rId1250" Type="http://schemas.openxmlformats.org/officeDocument/2006/relationships/hyperlink" Target="https://twitter.com/#!/miker1755/status/1136424700815577094" TargetMode="External" /><Relationship Id="rId1251" Type="http://schemas.openxmlformats.org/officeDocument/2006/relationships/hyperlink" Target="https://twitter.com/#!/miker1755/status/1147295456243912704" TargetMode="External" /><Relationship Id="rId1252" Type="http://schemas.openxmlformats.org/officeDocument/2006/relationships/hyperlink" Target="https://twitter.com/#!/dupouvoirdachat/status/1148278867205009408" TargetMode="External" /><Relationship Id="rId1253" Type="http://schemas.openxmlformats.org/officeDocument/2006/relationships/hyperlink" Target="https://twitter.com/#!/vivianfrancos/status/1135816410775654400" TargetMode="External" /><Relationship Id="rId1254" Type="http://schemas.openxmlformats.org/officeDocument/2006/relationships/hyperlink" Target="https://twitter.com/#!/vivianfrancos/status/1135816410775654400" TargetMode="External" /><Relationship Id="rId1255" Type="http://schemas.openxmlformats.org/officeDocument/2006/relationships/hyperlink" Target="https://twitter.com/#!/vivianfrancos/status/1135816410775654400" TargetMode="External" /><Relationship Id="rId1256" Type="http://schemas.openxmlformats.org/officeDocument/2006/relationships/hyperlink" Target="https://twitter.com/#!/vivianfrancos/status/1135816410775654400" TargetMode="External" /><Relationship Id="rId1257" Type="http://schemas.openxmlformats.org/officeDocument/2006/relationships/hyperlink" Target="https://twitter.com/#!/vivianfrancos/status/1135816410775654400" TargetMode="External" /><Relationship Id="rId1258" Type="http://schemas.openxmlformats.org/officeDocument/2006/relationships/hyperlink" Target="https://twitter.com/#!/vivianfrancos/status/1135816410775654400" TargetMode="External" /><Relationship Id="rId1259" Type="http://schemas.openxmlformats.org/officeDocument/2006/relationships/hyperlink" Target="https://twitter.com/#!/vivianfrancos/status/1144340235423297544" TargetMode="External" /><Relationship Id="rId1260" Type="http://schemas.openxmlformats.org/officeDocument/2006/relationships/hyperlink" Target="https://twitter.com/#!/vivianfrancos/status/1144340235423297544" TargetMode="External" /><Relationship Id="rId1261" Type="http://schemas.openxmlformats.org/officeDocument/2006/relationships/hyperlink" Target="https://twitter.com/#!/vivianfrancos/status/1144340235423297544" TargetMode="External" /><Relationship Id="rId1262" Type="http://schemas.openxmlformats.org/officeDocument/2006/relationships/hyperlink" Target="https://twitter.com/#!/vivianfrancos/status/1144340235423297544" TargetMode="External" /><Relationship Id="rId1263" Type="http://schemas.openxmlformats.org/officeDocument/2006/relationships/hyperlink" Target="https://twitter.com/#!/vivianfrancos/status/1144340235423297544" TargetMode="External" /><Relationship Id="rId1264" Type="http://schemas.openxmlformats.org/officeDocument/2006/relationships/hyperlink" Target="https://twitter.com/#!/vivianfrancos/status/1144340235423297544" TargetMode="External" /><Relationship Id="rId1265" Type="http://schemas.openxmlformats.org/officeDocument/2006/relationships/hyperlink" Target="https://twitter.com/#!/vivianfrancos/status/1148974220921229313" TargetMode="External" /><Relationship Id="rId1266" Type="http://schemas.openxmlformats.org/officeDocument/2006/relationships/hyperlink" Target="https://twitter.com/#!/vivianfrancos/status/1148974220921229313" TargetMode="External" /><Relationship Id="rId1267" Type="http://schemas.openxmlformats.org/officeDocument/2006/relationships/hyperlink" Target="https://twitter.com/#!/vivianfrancos/status/1148974220921229313" TargetMode="External" /><Relationship Id="rId1268" Type="http://schemas.openxmlformats.org/officeDocument/2006/relationships/hyperlink" Target="https://twitter.com/#!/vivianfrancos/status/1148974220921229313" TargetMode="External" /><Relationship Id="rId1269" Type="http://schemas.openxmlformats.org/officeDocument/2006/relationships/hyperlink" Target="https://twitter.com/#!/vivianfrancos/status/1148974220921229313" TargetMode="External" /><Relationship Id="rId1270" Type="http://schemas.openxmlformats.org/officeDocument/2006/relationships/hyperlink" Target="https://twitter.com/#!/vivianfrancos/status/1148974220921229313" TargetMode="External" /><Relationship Id="rId1271" Type="http://schemas.openxmlformats.org/officeDocument/2006/relationships/hyperlink" Target="https://twitter.com/#!/vivianfrancos/status/1148974220921229313" TargetMode="External" /><Relationship Id="rId1272" Type="http://schemas.openxmlformats.org/officeDocument/2006/relationships/hyperlink" Target="https://twitter.com/#!/omusubigumi/status/1142669608786120704" TargetMode="External" /><Relationship Id="rId1273" Type="http://schemas.openxmlformats.org/officeDocument/2006/relationships/hyperlink" Target="https://twitter.com/#!/eanamjuve/status/1149060522492473347" TargetMode="External" /><Relationship Id="rId1274" Type="http://schemas.openxmlformats.org/officeDocument/2006/relationships/hyperlink" Target="https://twitter.com/#!/filmregionsintl/status/1149817918563074048" TargetMode="External" /><Relationship Id="rId1275" Type="http://schemas.openxmlformats.org/officeDocument/2006/relationships/hyperlink" Target="https://twitter.com/#!/filmregionsintl/status/1145347548913082371" TargetMode="External" /><Relationship Id="rId1276" Type="http://schemas.openxmlformats.org/officeDocument/2006/relationships/hyperlink" Target="https://twitter.com/#!/filmregionsintl/status/1148275398158848001" TargetMode="External" /><Relationship Id="rId1277" Type="http://schemas.openxmlformats.org/officeDocument/2006/relationships/hyperlink" Target="https://twitter.com/#!/filmregionsintl/status/1149817918563074048" TargetMode="External" /><Relationship Id="rId1278" Type="http://schemas.openxmlformats.org/officeDocument/2006/relationships/hyperlink" Target="https://twitter.com/#!/filmregionsintl/status/1151517022754418688" TargetMode="External" /><Relationship Id="rId1279" Type="http://schemas.openxmlformats.org/officeDocument/2006/relationships/hyperlink" Target="https://twitter.com/#!/robinbchoquette/status/1152543937250430976" TargetMode="External" /><Relationship Id="rId1280" Type="http://schemas.openxmlformats.org/officeDocument/2006/relationships/hyperlink" Target="https://twitter.com/#!/robinbchoquette/status/1152543937250430976" TargetMode="External" /><Relationship Id="rId1281" Type="http://schemas.openxmlformats.org/officeDocument/2006/relationships/hyperlink" Target="https://twitter.com/#!/okgunner2002/status/1136451838008537091" TargetMode="External" /><Relationship Id="rId1282" Type="http://schemas.openxmlformats.org/officeDocument/2006/relationships/hyperlink" Target="https://twitter.com/#!/okgunner2002/status/1152616172828921856" TargetMode="External" /><Relationship Id="rId1283" Type="http://schemas.openxmlformats.org/officeDocument/2006/relationships/hyperlink" Target="https://twitter.com/#!/okgunner2002/status/1152616323287068673" TargetMode="External" /><Relationship Id="rId1284" Type="http://schemas.openxmlformats.org/officeDocument/2006/relationships/hyperlink" Target="https://twitter.com/#!/rlaexchange/status/1152751705676746753" TargetMode="External" /><Relationship Id="rId1285" Type="http://schemas.openxmlformats.org/officeDocument/2006/relationships/hyperlink" Target="https://twitter.com/#!/exnorthwillco/status/1152793608015286273" TargetMode="External" /><Relationship Id="rId1286" Type="http://schemas.openxmlformats.org/officeDocument/2006/relationships/hyperlink" Target="https://twitter.com/#!/bsolder/status/1141865620234997761" TargetMode="External" /><Relationship Id="rId1287" Type="http://schemas.openxmlformats.org/officeDocument/2006/relationships/hyperlink" Target="https://twitter.com/#!/bsolder/status/1141865620234997761" TargetMode="External" /><Relationship Id="rId1288" Type="http://schemas.openxmlformats.org/officeDocument/2006/relationships/hyperlink" Target="https://twitter.com/#!/leadersadam/status/1153247895174483968" TargetMode="External" /><Relationship Id="rId1289" Type="http://schemas.openxmlformats.org/officeDocument/2006/relationships/hyperlink" Target="https://twitter.com/#!/leadersadam/status/1153247895174483968" TargetMode="External" /><Relationship Id="rId1290" Type="http://schemas.openxmlformats.org/officeDocument/2006/relationships/hyperlink" Target="https://twitter.com/#!/leadersadam/status/1153247895174483968" TargetMode="External" /><Relationship Id="rId1291" Type="http://schemas.openxmlformats.org/officeDocument/2006/relationships/hyperlink" Target="https://twitter.com/#!/leadersadam/status/1153247895174483968" TargetMode="External" /><Relationship Id="rId1292" Type="http://schemas.openxmlformats.org/officeDocument/2006/relationships/hyperlink" Target="https://twitter.com/#!/leadersadam/status/1153247895174483968" TargetMode="External" /><Relationship Id="rId1293" Type="http://schemas.openxmlformats.org/officeDocument/2006/relationships/hyperlink" Target="https://twitter.com/#!/leadersadam/status/1153247895174483968" TargetMode="External" /><Relationship Id="rId1294" Type="http://schemas.openxmlformats.org/officeDocument/2006/relationships/hyperlink" Target="https://twitter.com/#!/leadersadam/status/1153247895174483968" TargetMode="External" /><Relationship Id="rId1295" Type="http://schemas.openxmlformats.org/officeDocument/2006/relationships/hyperlink" Target="https://twitter.com/#!/xchanover/status/1153349089020588033" TargetMode="External" /><Relationship Id="rId1296" Type="http://schemas.openxmlformats.org/officeDocument/2006/relationships/hyperlink" Target="https://twitter.com/#!/yourgoshennews/status/1153407462889918469" TargetMode="External" /><Relationship Id="rId1297" Type="http://schemas.openxmlformats.org/officeDocument/2006/relationships/hyperlink" Target="https://twitter.com/#!/fussellhughes/status/1153460818035519488" TargetMode="External" /><Relationship Id="rId1298" Type="http://schemas.openxmlformats.org/officeDocument/2006/relationships/hyperlink" Target="https://twitter.com/#!/dcsirish/status/1141492614723723264" TargetMode="External" /><Relationship Id="rId1299" Type="http://schemas.openxmlformats.org/officeDocument/2006/relationships/hyperlink" Target="https://twitter.com/#!/dcsirish/status/1153705420885823488" TargetMode="External" /><Relationship Id="rId1300" Type="http://schemas.openxmlformats.org/officeDocument/2006/relationships/hyperlink" Target="https://twitter.com/#!/dcsirish/status/1141492614723723264" TargetMode="External" /><Relationship Id="rId1301" Type="http://schemas.openxmlformats.org/officeDocument/2006/relationships/hyperlink" Target="https://twitter.com/#!/dcsirish/status/1153710570471907328" TargetMode="External" /><Relationship Id="rId1302" Type="http://schemas.openxmlformats.org/officeDocument/2006/relationships/hyperlink" Target="https://twitter.com/#!/dcsirish/status/1141492614723723264" TargetMode="External" /><Relationship Id="rId1303" Type="http://schemas.openxmlformats.org/officeDocument/2006/relationships/hyperlink" Target="https://twitter.com/#!/dcsirish/status/1153705420885823488" TargetMode="External" /><Relationship Id="rId1304" Type="http://schemas.openxmlformats.org/officeDocument/2006/relationships/hyperlink" Target="https://twitter.com/#!/dcsirish/status/1153710570471907328" TargetMode="External" /><Relationship Id="rId1305" Type="http://schemas.openxmlformats.org/officeDocument/2006/relationships/hyperlink" Target="https://twitter.com/#!/dcsirish/status/1141492614723723264" TargetMode="External" /><Relationship Id="rId1306" Type="http://schemas.openxmlformats.org/officeDocument/2006/relationships/hyperlink" Target="https://twitter.com/#!/dcsirish/status/1153710570471907328" TargetMode="External" /><Relationship Id="rId1307" Type="http://schemas.openxmlformats.org/officeDocument/2006/relationships/hyperlink" Target="https://twitter.com/#!/dcsirish/status/1141492614723723264" TargetMode="External" /><Relationship Id="rId1308" Type="http://schemas.openxmlformats.org/officeDocument/2006/relationships/hyperlink" Target="https://twitter.com/#!/dcsirish/status/1153705420885823488" TargetMode="External" /><Relationship Id="rId1309" Type="http://schemas.openxmlformats.org/officeDocument/2006/relationships/hyperlink" Target="https://twitter.com/#!/dcsirish/status/1153710570471907328" TargetMode="External" /><Relationship Id="rId1310" Type="http://schemas.openxmlformats.org/officeDocument/2006/relationships/hyperlink" Target="https://twitter.com/#!/dcsirish/status/1153705420885823488" TargetMode="External" /><Relationship Id="rId1311" Type="http://schemas.openxmlformats.org/officeDocument/2006/relationships/hyperlink" Target="https://twitter.com/#!/dcsirish/status/1153710570471907328" TargetMode="External" /><Relationship Id="rId1312" Type="http://schemas.openxmlformats.org/officeDocument/2006/relationships/hyperlink" Target="https://twitter.com/#!/dcsirish/status/1141492614723723264" TargetMode="External" /><Relationship Id="rId1313" Type="http://schemas.openxmlformats.org/officeDocument/2006/relationships/hyperlink" Target="https://twitter.com/#!/dcsirish/status/1153705420885823488" TargetMode="External" /><Relationship Id="rId1314" Type="http://schemas.openxmlformats.org/officeDocument/2006/relationships/hyperlink" Target="https://twitter.com/#!/dcsirish/status/1153710570471907328" TargetMode="External" /><Relationship Id="rId1315" Type="http://schemas.openxmlformats.org/officeDocument/2006/relationships/hyperlink" Target="https://twitter.com/#!/dcsirish/status/1141492614723723264" TargetMode="External" /><Relationship Id="rId1316" Type="http://schemas.openxmlformats.org/officeDocument/2006/relationships/hyperlink" Target="https://twitter.com/#!/dcsirish/status/1153710570471907328" TargetMode="External" /><Relationship Id="rId1317" Type="http://schemas.openxmlformats.org/officeDocument/2006/relationships/hyperlink" Target="https://twitter.com/#!/heatherhartle10/status/1153837529390448640" TargetMode="External" /><Relationship Id="rId1318" Type="http://schemas.openxmlformats.org/officeDocument/2006/relationships/hyperlink" Target="https://twitter.com/#!/heatherhartle10/status/1153837529390448640" TargetMode="External" /><Relationship Id="rId1319" Type="http://schemas.openxmlformats.org/officeDocument/2006/relationships/hyperlink" Target="https://twitter.com/#!/heatherhartle10/status/1153837529390448640" TargetMode="External" /><Relationship Id="rId1320" Type="http://schemas.openxmlformats.org/officeDocument/2006/relationships/hyperlink" Target="https://twitter.com/#!/heatherhartle10/status/1153837529390448640" TargetMode="External" /><Relationship Id="rId1321" Type="http://schemas.openxmlformats.org/officeDocument/2006/relationships/hyperlink" Target="https://twitter.com/#!/heatherhartle10/status/1153837606095990785" TargetMode="External" /><Relationship Id="rId1322" Type="http://schemas.openxmlformats.org/officeDocument/2006/relationships/hyperlink" Target="https://twitter.com/#!/heatherhartle10/status/1153837606095990785" TargetMode="External" /><Relationship Id="rId1323" Type="http://schemas.openxmlformats.org/officeDocument/2006/relationships/hyperlink" Target="https://twitter.com/#!/heatherhartle10/status/1153837606095990785" TargetMode="External" /><Relationship Id="rId1324" Type="http://schemas.openxmlformats.org/officeDocument/2006/relationships/hyperlink" Target="https://twitter.com/#!/heatherhartle10/status/1153837606095990785" TargetMode="External" /><Relationship Id="rId1325" Type="http://schemas.openxmlformats.org/officeDocument/2006/relationships/hyperlink" Target="https://twitter.com/#!/dcsirish/status/1141492614723723264" TargetMode="External" /><Relationship Id="rId1326" Type="http://schemas.openxmlformats.org/officeDocument/2006/relationships/hyperlink" Target="https://twitter.com/#!/jaroystuckey/status/1141493256167022593" TargetMode="External" /><Relationship Id="rId1327" Type="http://schemas.openxmlformats.org/officeDocument/2006/relationships/hyperlink" Target="https://twitter.com/#!/dcsirish/status/1141492614723723264" TargetMode="External" /><Relationship Id="rId1328" Type="http://schemas.openxmlformats.org/officeDocument/2006/relationships/hyperlink" Target="https://twitter.com/#!/jaroystuckey/status/1141493256167022593" TargetMode="External" /><Relationship Id="rId1329" Type="http://schemas.openxmlformats.org/officeDocument/2006/relationships/hyperlink" Target="https://twitter.com/#!/dcsirish/status/1141492614723723264" TargetMode="External" /><Relationship Id="rId1330" Type="http://schemas.openxmlformats.org/officeDocument/2006/relationships/hyperlink" Target="https://twitter.com/#!/jaroystuckey/status/1141493256167022593" TargetMode="External" /><Relationship Id="rId1331" Type="http://schemas.openxmlformats.org/officeDocument/2006/relationships/hyperlink" Target="https://twitter.com/#!/dcsirish/status/1153705420885823488" TargetMode="External" /><Relationship Id="rId1332" Type="http://schemas.openxmlformats.org/officeDocument/2006/relationships/hyperlink" Target="https://twitter.com/#!/dcsirish/status/1153710570471907328" TargetMode="External" /><Relationship Id="rId1333" Type="http://schemas.openxmlformats.org/officeDocument/2006/relationships/hyperlink" Target="https://twitter.com/#!/jaroystuckey/status/1153848514214055936" TargetMode="External" /><Relationship Id="rId1334" Type="http://schemas.openxmlformats.org/officeDocument/2006/relationships/hyperlink" Target="https://twitter.com/#!/jaroystuckey/status/1153848726710050816" TargetMode="External" /><Relationship Id="rId1335" Type="http://schemas.openxmlformats.org/officeDocument/2006/relationships/hyperlink" Target="https://twitter.com/#!/dcsirish/status/1141492614723723264" TargetMode="External" /><Relationship Id="rId1336" Type="http://schemas.openxmlformats.org/officeDocument/2006/relationships/hyperlink" Target="https://twitter.com/#!/dcsirish/status/1153705420885823488" TargetMode="External" /><Relationship Id="rId1337" Type="http://schemas.openxmlformats.org/officeDocument/2006/relationships/hyperlink" Target="https://twitter.com/#!/dcsirish/status/1153710570471907328" TargetMode="External" /><Relationship Id="rId1338" Type="http://schemas.openxmlformats.org/officeDocument/2006/relationships/hyperlink" Target="https://twitter.com/#!/jaroystuckey/status/1153848514214055936" TargetMode="External" /><Relationship Id="rId1339" Type="http://schemas.openxmlformats.org/officeDocument/2006/relationships/hyperlink" Target="https://twitter.com/#!/jaroystuckey/status/1153848726710050816" TargetMode="External" /><Relationship Id="rId1340" Type="http://schemas.openxmlformats.org/officeDocument/2006/relationships/hyperlink" Target="https://twitter.com/#!/dcsirish/status/1141492614723723264" TargetMode="External" /><Relationship Id="rId1341" Type="http://schemas.openxmlformats.org/officeDocument/2006/relationships/hyperlink" Target="https://twitter.com/#!/dcsirish/status/1153705420885823488" TargetMode="External" /><Relationship Id="rId1342" Type="http://schemas.openxmlformats.org/officeDocument/2006/relationships/hyperlink" Target="https://twitter.com/#!/dcsirish/status/1153710570471907328" TargetMode="External" /><Relationship Id="rId1343" Type="http://schemas.openxmlformats.org/officeDocument/2006/relationships/hyperlink" Target="https://twitter.com/#!/jaroystuckey/status/1141493256167022593" TargetMode="External" /><Relationship Id="rId1344" Type="http://schemas.openxmlformats.org/officeDocument/2006/relationships/hyperlink" Target="https://twitter.com/#!/jaroystuckey/status/1141493256167022593" TargetMode="External" /><Relationship Id="rId1345" Type="http://schemas.openxmlformats.org/officeDocument/2006/relationships/hyperlink" Target="https://twitter.com/#!/jaroystuckey/status/1153848514214055936" TargetMode="External" /><Relationship Id="rId1346" Type="http://schemas.openxmlformats.org/officeDocument/2006/relationships/hyperlink" Target="https://twitter.com/#!/jaroystuckey/status/1153848514214055936" TargetMode="External" /><Relationship Id="rId1347" Type="http://schemas.openxmlformats.org/officeDocument/2006/relationships/hyperlink" Target="https://twitter.com/#!/jaroystuckey/status/1153848726710050816" TargetMode="External" /><Relationship Id="rId1348" Type="http://schemas.openxmlformats.org/officeDocument/2006/relationships/hyperlink" Target="https://twitter.com/#!/jaroystuckey/status/1153848726710050816" TargetMode="External" /><Relationship Id="rId1349" Type="http://schemas.openxmlformats.org/officeDocument/2006/relationships/hyperlink" Target="https://twitter.com/#!/ghscoachpark/status/1153986065520365569" TargetMode="External" /><Relationship Id="rId1350" Type="http://schemas.openxmlformats.org/officeDocument/2006/relationships/hyperlink" Target="https://twitter.com/#!/ghscoachpark/status/1153986065520365569" TargetMode="External" /><Relationship Id="rId1351" Type="http://schemas.openxmlformats.org/officeDocument/2006/relationships/hyperlink" Target="https://twitter.com/#!/elkhartco4hfair/status/1153991947381563395" TargetMode="External" /><Relationship Id="rId1352" Type="http://schemas.openxmlformats.org/officeDocument/2006/relationships/hyperlink" Target="https://twitter.com/#!/elkhartco4hfair/status/1153991947381563395" TargetMode="External" /><Relationship Id="rId1353" Type="http://schemas.openxmlformats.org/officeDocument/2006/relationships/hyperlink" Target="https://twitter.com/#!/coachhodge25/status/1154003070168313856" TargetMode="External" /><Relationship Id="rId1354" Type="http://schemas.openxmlformats.org/officeDocument/2006/relationships/hyperlink" Target="https://twitter.com/#!/coachhodge25/status/1154003070168313856" TargetMode="External" /><Relationship Id="rId1355" Type="http://schemas.openxmlformats.org/officeDocument/2006/relationships/hyperlink" Target="https://twitter.com/#!/morganabc11/status/1154091270631022593" TargetMode="External" /><Relationship Id="rId1356" Type="http://schemas.openxmlformats.org/officeDocument/2006/relationships/hyperlink" Target="https://twitter.com/#!/sheriff_ewright/status/1154046214226104321" TargetMode="External" /><Relationship Id="rId1357" Type="http://schemas.openxmlformats.org/officeDocument/2006/relationships/hyperlink" Target="https://twitter.com/#!/goncrichardson/status/1154091331075137536" TargetMode="External" /><Relationship Id="rId1358" Type="http://schemas.openxmlformats.org/officeDocument/2006/relationships/hyperlink" Target="https://twitter.com/#!/shgtus/status/1144725328436314113" TargetMode="External" /><Relationship Id="rId1359" Type="http://schemas.openxmlformats.org/officeDocument/2006/relationships/hyperlink" Target="https://twitter.com/#!/shgtus/status/1144725328436314113" TargetMode="External" /><Relationship Id="rId1360" Type="http://schemas.openxmlformats.org/officeDocument/2006/relationships/hyperlink" Target="https://twitter.com/#!/shgtus/status/1144725328436314113" TargetMode="External" /><Relationship Id="rId1361" Type="http://schemas.openxmlformats.org/officeDocument/2006/relationships/hyperlink" Target="https://twitter.com/#!/shgtus/status/1144725328436314113" TargetMode="External" /><Relationship Id="rId1362" Type="http://schemas.openxmlformats.org/officeDocument/2006/relationships/hyperlink" Target="https://twitter.com/#!/shgtus/status/1144725328436314113" TargetMode="External" /><Relationship Id="rId1363" Type="http://schemas.openxmlformats.org/officeDocument/2006/relationships/hyperlink" Target="https://twitter.com/#!/shgtus/status/1144725328436314113" TargetMode="External" /><Relationship Id="rId1364" Type="http://schemas.openxmlformats.org/officeDocument/2006/relationships/hyperlink" Target="https://twitter.com/#!/shgtus/status/1144725328436314113" TargetMode="External" /><Relationship Id="rId1365" Type="http://schemas.openxmlformats.org/officeDocument/2006/relationships/hyperlink" Target="https://twitter.com/#!/shgtus/status/1144725328436314113" TargetMode="External" /><Relationship Id="rId1366" Type="http://schemas.openxmlformats.org/officeDocument/2006/relationships/hyperlink" Target="https://twitter.com/#!/shgtus/status/1154176215080566784" TargetMode="External" /><Relationship Id="rId1367" Type="http://schemas.openxmlformats.org/officeDocument/2006/relationships/hyperlink" Target="https://twitter.com/#!/shgtus/status/1144725328436314113" TargetMode="External" /><Relationship Id="rId1368" Type="http://schemas.openxmlformats.org/officeDocument/2006/relationships/hyperlink" Target="https://twitter.com/#!/shgtus/status/1154176215080566784" TargetMode="External" /><Relationship Id="rId1369" Type="http://schemas.openxmlformats.org/officeDocument/2006/relationships/hyperlink" Target="https://twitter.com/#!/shgtus/status/1154176215080566784" TargetMode="External" /><Relationship Id="rId1370" Type="http://schemas.openxmlformats.org/officeDocument/2006/relationships/hyperlink" Target="https://twitter.com/#!/shgtus/status/1154176215080566784" TargetMode="External" /><Relationship Id="rId1371" Type="http://schemas.openxmlformats.org/officeDocument/2006/relationships/hyperlink" Target="https://twitter.com/#!/goshenschools/status/1154197303273672704" TargetMode="External" /><Relationship Id="rId1372" Type="http://schemas.openxmlformats.org/officeDocument/2006/relationships/hyperlink" Target="https://twitter.com/#!/goshenschools/status/1154197303273672704" TargetMode="External" /><Relationship Id="rId1373" Type="http://schemas.openxmlformats.org/officeDocument/2006/relationships/hyperlink" Target="https://twitter.com/#!/repwesallen/status/1154460779866984448" TargetMode="External" /><Relationship Id="rId1374" Type="http://schemas.openxmlformats.org/officeDocument/2006/relationships/hyperlink" Target="https://twitter.com/#!/likely75463987/status/1148970843806031872" TargetMode="External" /><Relationship Id="rId1375" Type="http://schemas.openxmlformats.org/officeDocument/2006/relationships/hyperlink" Target="https://twitter.com/#!/likely75463987/status/1148970843806031872" TargetMode="External" /><Relationship Id="rId1376" Type="http://schemas.openxmlformats.org/officeDocument/2006/relationships/hyperlink" Target="https://twitter.com/#!/likely75463987/status/1148970843806031872" TargetMode="External" /><Relationship Id="rId1377" Type="http://schemas.openxmlformats.org/officeDocument/2006/relationships/hyperlink" Target="https://twitter.com/#!/likely75463987/status/1148970843806031872" TargetMode="External" /><Relationship Id="rId1378" Type="http://schemas.openxmlformats.org/officeDocument/2006/relationships/hyperlink" Target="https://twitter.com/#!/likely75463987/status/1148970843806031872" TargetMode="External" /><Relationship Id="rId1379" Type="http://schemas.openxmlformats.org/officeDocument/2006/relationships/hyperlink" Target="https://twitter.com/#!/likely75463987/status/1148970843806031872" TargetMode="External" /><Relationship Id="rId1380" Type="http://schemas.openxmlformats.org/officeDocument/2006/relationships/hyperlink" Target="https://twitter.com/#!/likely75463987/status/1148970843806031872" TargetMode="External" /><Relationship Id="rId1381" Type="http://schemas.openxmlformats.org/officeDocument/2006/relationships/hyperlink" Target="https://twitter.com/#!/likely75463987/status/1153242719919267841" TargetMode="External" /><Relationship Id="rId1382" Type="http://schemas.openxmlformats.org/officeDocument/2006/relationships/hyperlink" Target="https://twitter.com/#!/likely75463987/status/1153242719919267841" TargetMode="External" /><Relationship Id="rId1383" Type="http://schemas.openxmlformats.org/officeDocument/2006/relationships/hyperlink" Target="https://twitter.com/#!/likely75463987/status/1153242719919267841" TargetMode="External" /><Relationship Id="rId1384" Type="http://schemas.openxmlformats.org/officeDocument/2006/relationships/hyperlink" Target="https://twitter.com/#!/likely75463987/status/1153242719919267841" TargetMode="External" /><Relationship Id="rId1385" Type="http://schemas.openxmlformats.org/officeDocument/2006/relationships/hyperlink" Target="https://twitter.com/#!/likely75463987/status/1153242719919267841" TargetMode="External" /><Relationship Id="rId1386" Type="http://schemas.openxmlformats.org/officeDocument/2006/relationships/hyperlink" Target="https://twitter.com/#!/likely75463987/status/1153242719919267841" TargetMode="External" /><Relationship Id="rId1387" Type="http://schemas.openxmlformats.org/officeDocument/2006/relationships/hyperlink" Target="https://twitter.com/#!/likely75463987/status/1153242719919267841" TargetMode="External" /><Relationship Id="rId1388" Type="http://schemas.openxmlformats.org/officeDocument/2006/relationships/hyperlink" Target="https://twitter.com/#!/likely75463987/status/1153804153300254723" TargetMode="External" /><Relationship Id="rId1389" Type="http://schemas.openxmlformats.org/officeDocument/2006/relationships/hyperlink" Target="https://twitter.com/#!/likely75463987/status/1153804153300254723" TargetMode="External" /><Relationship Id="rId1390" Type="http://schemas.openxmlformats.org/officeDocument/2006/relationships/hyperlink" Target="https://twitter.com/#!/likely75463987/status/1153804153300254723" TargetMode="External" /><Relationship Id="rId1391" Type="http://schemas.openxmlformats.org/officeDocument/2006/relationships/hyperlink" Target="https://twitter.com/#!/likely75463987/status/1153804153300254723" TargetMode="External" /><Relationship Id="rId1392" Type="http://schemas.openxmlformats.org/officeDocument/2006/relationships/hyperlink" Target="https://twitter.com/#!/likely75463987/status/1153804153300254723" TargetMode="External" /><Relationship Id="rId1393" Type="http://schemas.openxmlformats.org/officeDocument/2006/relationships/hyperlink" Target="https://twitter.com/#!/likely75463987/status/1153804153300254723" TargetMode="External" /><Relationship Id="rId1394" Type="http://schemas.openxmlformats.org/officeDocument/2006/relationships/hyperlink" Target="https://twitter.com/#!/likely75463987/status/1153804153300254723" TargetMode="External" /><Relationship Id="rId1395" Type="http://schemas.openxmlformats.org/officeDocument/2006/relationships/hyperlink" Target="https://twitter.com/#!/likely75463987/status/1154084112694726657" TargetMode="External" /><Relationship Id="rId1396" Type="http://schemas.openxmlformats.org/officeDocument/2006/relationships/hyperlink" Target="https://twitter.com/#!/likely75463987/status/1154084112694726657" TargetMode="External" /><Relationship Id="rId1397" Type="http://schemas.openxmlformats.org/officeDocument/2006/relationships/hyperlink" Target="https://twitter.com/#!/likely75463987/status/1154084112694726657" TargetMode="External" /><Relationship Id="rId1398" Type="http://schemas.openxmlformats.org/officeDocument/2006/relationships/hyperlink" Target="https://twitter.com/#!/likely75463987/status/1154084112694726657" TargetMode="External" /><Relationship Id="rId1399" Type="http://schemas.openxmlformats.org/officeDocument/2006/relationships/hyperlink" Target="https://twitter.com/#!/likely75463987/status/1154084112694726657" TargetMode="External" /><Relationship Id="rId1400" Type="http://schemas.openxmlformats.org/officeDocument/2006/relationships/hyperlink" Target="https://twitter.com/#!/likely75463987/status/1154084112694726657" TargetMode="External" /><Relationship Id="rId1401" Type="http://schemas.openxmlformats.org/officeDocument/2006/relationships/hyperlink" Target="https://twitter.com/#!/likely75463987/status/1154084112694726657" TargetMode="External" /><Relationship Id="rId1402" Type="http://schemas.openxmlformats.org/officeDocument/2006/relationships/hyperlink" Target="https://twitter.com/#!/likely75463987/status/1154475203939983360" TargetMode="External" /><Relationship Id="rId1403" Type="http://schemas.openxmlformats.org/officeDocument/2006/relationships/hyperlink" Target="https://twitter.com/#!/likely75463987/status/1154475203939983360" TargetMode="External" /><Relationship Id="rId1404" Type="http://schemas.openxmlformats.org/officeDocument/2006/relationships/hyperlink" Target="https://twitter.com/#!/likely75463987/status/1154475203939983360" TargetMode="External" /><Relationship Id="rId1405" Type="http://schemas.openxmlformats.org/officeDocument/2006/relationships/hyperlink" Target="https://twitter.com/#!/likely75463987/status/1154475203939983360" TargetMode="External" /><Relationship Id="rId1406" Type="http://schemas.openxmlformats.org/officeDocument/2006/relationships/hyperlink" Target="https://twitter.com/#!/likely75463987/status/1154475203939983360" TargetMode="External" /><Relationship Id="rId1407" Type="http://schemas.openxmlformats.org/officeDocument/2006/relationships/hyperlink" Target="https://twitter.com/#!/likely75463987/status/1154475203939983360" TargetMode="External" /><Relationship Id="rId1408" Type="http://schemas.openxmlformats.org/officeDocument/2006/relationships/hyperlink" Target="https://twitter.com/#!/likely75463987/status/1154475203939983360" TargetMode="External" /><Relationship Id="rId1409" Type="http://schemas.openxmlformats.org/officeDocument/2006/relationships/hyperlink" Target="https://twitter.com/#!/homheroes/status/1158059414458372097" TargetMode="External" /><Relationship Id="rId1410" Type="http://schemas.openxmlformats.org/officeDocument/2006/relationships/hyperlink" Target="https://twitter.com/#!/bsolder/status/1143490110987603968" TargetMode="External" /><Relationship Id="rId1411" Type="http://schemas.openxmlformats.org/officeDocument/2006/relationships/hyperlink" Target="https://twitter.com/#!/exchangeclub/status/1143211956561743878" TargetMode="External" /><Relationship Id="rId1412" Type="http://schemas.openxmlformats.org/officeDocument/2006/relationships/hyperlink" Target="https://twitter.com/#!/exchangeclub/status/1143214434980171776" TargetMode="External" /><Relationship Id="rId1413" Type="http://schemas.openxmlformats.org/officeDocument/2006/relationships/hyperlink" Target="https://twitter.com/#!/exchangeclub/status/1157662662559436800" TargetMode="External" /><Relationship Id="rId1414" Type="http://schemas.openxmlformats.org/officeDocument/2006/relationships/hyperlink" Target="https://twitter.com/#!/bsolder/status/1147207955487625217" TargetMode="External" /><Relationship Id="rId1415" Type="http://schemas.openxmlformats.org/officeDocument/2006/relationships/hyperlink" Target="https://twitter.com/#!/xcmuskogee/status/1147317366537314304" TargetMode="External" /><Relationship Id="rId1416" Type="http://schemas.openxmlformats.org/officeDocument/2006/relationships/hyperlink" Target="https://twitter.com/#!/bsolder/status/1147207955487625217" TargetMode="External" /><Relationship Id="rId1417" Type="http://schemas.openxmlformats.org/officeDocument/2006/relationships/hyperlink" Target="https://twitter.com/#!/xcmuskogee/status/1147317366537314304" TargetMode="External" /><Relationship Id="rId1418" Type="http://schemas.openxmlformats.org/officeDocument/2006/relationships/hyperlink" Target="https://twitter.com/#!/bsolder/status/1147207955487625217" TargetMode="External" /><Relationship Id="rId1419" Type="http://schemas.openxmlformats.org/officeDocument/2006/relationships/hyperlink" Target="https://twitter.com/#!/tulsaxc/status/1152941008146952194" TargetMode="External" /><Relationship Id="rId1420" Type="http://schemas.openxmlformats.org/officeDocument/2006/relationships/hyperlink" Target="https://twitter.com/#!/tulsaxc/status/1156612843896094722" TargetMode="External" /><Relationship Id="rId1421" Type="http://schemas.openxmlformats.org/officeDocument/2006/relationships/hyperlink" Target="https://twitter.com/#!/xcmuskogee/status/1147317366537314304" TargetMode="External" /><Relationship Id="rId1422" Type="http://schemas.openxmlformats.org/officeDocument/2006/relationships/hyperlink" Target="https://twitter.com/#!/bsolder/status/1147207955487625217" TargetMode="External" /><Relationship Id="rId1423" Type="http://schemas.openxmlformats.org/officeDocument/2006/relationships/hyperlink" Target="https://twitter.com/#!/xcmuskogee/status/1147317366537314304" TargetMode="External" /><Relationship Id="rId1424" Type="http://schemas.openxmlformats.org/officeDocument/2006/relationships/hyperlink" Target="https://twitter.com/#!/bsolder/status/1147207955487625217" TargetMode="External" /><Relationship Id="rId1425" Type="http://schemas.openxmlformats.org/officeDocument/2006/relationships/hyperlink" Target="https://twitter.com/#!/xcmuskogee/status/1147317366537314304" TargetMode="External" /><Relationship Id="rId1426" Type="http://schemas.openxmlformats.org/officeDocument/2006/relationships/hyperlink" Target="https://twitter.com/#!/bsolder/status/1147207955487625217" TargetMode="External" /><Relationship Id="rId1427" Type="http://schemas.openxmlformats.org/officeDocument/2006/relationships/hyperlink" Target="https://twitter.com/#!/xcmuskogee/status/1147317366537314304" TargetMode="External" /><Relationship Id="rId1428" Type="http://schemas.openxmlformats.org/officeDocument/2006/relationships/hyperlink" Target="https://twitter.com/#!/bsolder/status/1147207955487625217" TargetMode="External" /><Relationship Id="rId1429" Type="http://schemas.openxmlformats.org/officeDocument/2006/relationships/hyperlink" Target="https://twitter.com/#!/xcmuskogee/status/1147317366537314304" TargetMode="External" /><Relationship Id="rId1430" Type="http://schemas.openxmlformats.org/officeDocument/2006/relationships/hyperlink" Target="https://twitter.com/#!/xcmuskogee/status/1147317366537314304" TargetMode="External" /><Relationship Id="rId1431" Type="http://schemas.openxmlformats.org/officeDocument/2006/relationships/hyperlink" Target="https://twitter.com/#!/xcmuskogee/status/1147317366537314304" TargetMode="External" /><Relationship Id="rId1432" Type="http://schemas.openxmlformats.org/officeDocument/2006/relationships/hyperlink" Target="https://twitter.com/#!/xcmuskogee/status/1156578814069264386" TargetMode="External" /><Relationship Id="rId1433" Type="http://schemas.openxmlformats.org/officeDocument/2006/relationships/hyperlink" Target="https://twitter.com/#!/xcmuskogee/status/1158386052341649410" TargetMode="External" /><Relationship Id="rId1434" Type="http://schemas.openxmlformats.org/officeDocument/2006/relationships/hyperlink" Target="https://twitter.com/#!/bsolder/status/1150537461770129408" TargetMode="External" /><Relationship Id="rId1435" Type="http://schemas.openxmlformats.org/officeDocument/2006/relationships/hyperlink" Target="https://twitter.com/#!/bsolder/status/1151866635193651200" TargetMode="External" /><Relationship Id="rId1436" Type="http://schemas.openxmlformats.org/officeDocument/2006/relationships/hyperlink" Target="https://twitter.com/#!/tracey_edwards/status/1142082639056310274" TargetMode="External" /><Relationship Id="rId1437" Type="http://schemas.openxmlformats.org/officeDocument/2006/relationships/hyperlink" Target="https://twitter.com/#!/tracey_edwards/status/1150537280085475328" TargetMode="External" /><Relationship Id="rId1438" Type="http://schemas.openxmlformats.org/officeDocument/2006/relationships/hyperlink" Target="https://twitter.com/#!/tracey_edwards/status/1158456260532068357" TargetMode="External" /><Relationship Id="rId1439" Type="http://schemas.openxmlformats.org/officeDocument/2006/relationships/hyperlink" Target="https://twitter.com/#!/bsolder/status/1147207955487625217" TargetMode="External" /><Relationship Id="rId1440" Type="http://schemas.openxmlformats.org/officeDocument/2006/relationships/hyperlink" Target="https://twitter.com/#!/exchangeclublh/status/1134842093887787014" TargetMode="External" /><Relationship Id="rId1441" Type="http://schemas.openxmlformats.org/officeDocument/2006/relationships/hyperlink" Target="https://twitter.com/#!/exchangeclublh/status/1136631676900204545" TargetMode="External" /><Relationship Id="rId1442" Type="http://schemas.openxmlformats.org/officeDocument/2006/relationships/hyperlink" Target="https://twitter.com/#!/exchangeclublh/status/1136691189435052032" TargetMode="External" /><Relationship Id="rId1443" Type="http://schemas.openxmlformats.org/officeDocument/2006/relationships/hyperlink" Target="https://twitter.com/#!/exchangeclublh/status/1140253123333808128" TargetMode="External" /><Relationship Id="rId1444" Type="http://schemas.openxmlformats.org/officeDocument/2006/relationships/hyperlink" Target="https://twitter.com/#!/exchangeclublh/status/1141751800770564096" TargetMode="External" /><Relationship Id="rId1445" Type="http://schemas.openxmlformats.org/officeDocument/2006/relationships/hyperlink" Target="https://twitter.com/#!/exchangeclublh/status/1142083445788725251" TargetMode="External" /><Relationship Id="rId1446" Type="http://schemas.openxmlformats.org/officeDocument/2006/relationships/hyperlink" Target="https://twitter.com/#!/exchangeclublh/status/1144346705070108673" TargetMode="External" /><Relationship Id="rId1447" Type="http://schemas.openxmlformats.org/officeDocument/2006/relationships/hyperlink" Target="https://twitter.com/#!/exchangeclublh/status/1144675093966180353" TargetMode="External" /><Relationship Id="rId1448" Type="http://schemas.openxmlformats.org/officeDocument/2006/relationships/hyperlink" Target="https://twitter.com/#!/exchangeclublh/status/1146861577280401409" TargetMode="External" /><Relationship Id="rId1449" Type="http://schemas.openxmlformats.org/officeDocument/2006/relationships/hyperlink" Target="https://twitter.com/#!/exchangeclublh/status/1152283076317372417" TargetMode="External" /><Relationship Id="rId1450" Type="http://schemas.openxmlformats.org/officeDocument/2006/relationships/hyperlink" Target="https://twitter.com/#!/exchangeclublh/status/1153323847724273668" TargetMode="External" /><Relationship Id="rId1451" Type="http://schemas.openxmlformats.org/officeDocument/2006/relationships/hyperlink" Target="https://twitter.com/#!/exchangeclublh/status/1158464522170130433" TargetMode="External" /><Relationship Id="rId1452" Type="http://schemas.openxmlformats.org/officeDocument/2006/relationships/hyperlink" Target="https://twitter.com/#!/nancywakeley/status/1158554322420064258" TargetMode="External" /><Relationship Id="rId1453" Type="http://schemas.openxmlformats.org/officeDocument/2006/relationships/hyperlink" Target="https://twitter.com/#!/docassar/status/1135509491728945156" TargetMode="External" /><Relationship Id="rId1454" Type="http://schemas.openxmlformats.org/officeDocument/2006/relationships/hyperlink" Target="https://twitter.com/#!/docassar/status/1135509539435012096" TargetMode="External" /><Relationship Id="rId1455" Type="http://schemas.openxmlformats.org/officeDocument/2006/relationships/hyperlink" Target="https://twitter.com/#!/docassar/status/1137694838399406081" TargetMode="External" /><Relationship Id="rId1456" Type="http://schemas.openxmlformats.org/officeDocument/2006/relationships/hyperlink" Target="https://twitter.com/#!/docassar/status/1138272647022821376" TargetMode="External" /><Relationship Id="rId1457" Type="http://schemas.openxmlformats.org/officeDocument/2006/relationships/hyperlink" Target="https://twitter.com/#!/docassar/status/1138601664791945218" TargetMode="External" /><Relationship Id="rId1458" Type="http://schemas.openxmlformats.org/officeDocument/2006/relationships/hyperlink" Target="https://twitter.com/#!/docassar/status/1138807025834573825" TargetMode="External" /><Relationship Id="rId1459" Type="http://schemas.openxmlformats.org/officeDocument/2006/relationships/hyperlink" Target="https://twitter.com/#!/docassar/status/1139538624226254848" TargetMode="External" /><Relationship Id="rId1460" Type="http://schemas.openxmlformats.org/officeDocument/2006/relationships/hyperlink" Target="https://twitter.com/#!/docassar/status/1140801386155847685" TargetMode="External" /><Relationship Id="rId1461" Type="http://schemas.openxmlformats.org/officeDocument/2006/relationships/hyperlink" Target="https://twitter.com/#!/docassar/status/1140801463238762499" TargetMode="External" /><Relationship Id="rId1462" Type="http://schemas.openxmlformats.org/officeDocument/2006/relationships/hyperlink" Target="https://twitter.com/#!/docassar/status/1141111318247874560" TargetMode="External" /><Relationship Id="rId1463" Type="http://schemas.openxmlformats.org/officeDocument/2006/relationships/hyperlink" Target="https://twitter.com/#!/docassar/status/1143354025062084609" TargetMode="External" /><Relationship Id="rId1464" Type="http://schemas.openxmlformats.org/officeDocument/2006/relationships/hyperlink" Target="https://twitter.com/#!/docassar/status/1143651525681733642" TargetMode="External" /><Relationship Id="rId1465" Type="http://schemas.openxmlformats.org/officeDocument/2006/relationships/hyperlink" Target="https://twitter.com/#!/docassar/status/1143886936106516481" TargetMode="External" /><Relationship Id="rId1466" Type="http://schemas.openxmlformats.org/officeDocument/2006/relationships/hyperlink" Target="https://twitter.com/#!/docassar/status/1144262478995570690" TargetMode="External" /><Relationship Id="rId1467" Type="http://schemas.openxmlformats.org/officeDocument/2006/relationships/hyperlink" Target="https://twitter.com/#!/docassar/status/1135509491728945156" TargetMode="External" /><Relationship Id="rId1468" Type="http://schemas.openxmlformats.org/officeDocument/2006/relationships/hyperlink" Target="https://twitter.com/#!/docassar/status/1135509539435012096" TargetMode="External" /><Relationship Id="rId1469" Type="http://schemas.openxmlformats.org/officeDocument/2006/relationships/hyperlink" Target="https://twitter.com/#!/docassar/status/1137694838399406081" TargetMode="External" /><Relationship Id="rId1470" Type="http://schemas.openxmlformats.org/officeDocument/2006/relationships/hyperlink" Target="https://twitter.com/#!/docassar/status/1138272647022821376" TargetMode="External" /><Relationship Id="rId1471" Type="http://schemas.openxmlformats.org/officeDocument/2006/relationships/hyperlink" Target="https://twitter.com/#!/docassar/status/1138601664791945218" TargetMode="External" /><Relationship Id="rId1472" Type="http://schemas.openxmlformats.org/officeDocument/2006/relationships/hyperlink" Target="https://twitter.com/#!/docassar/status/1138807025834573825" TargetMode="External" /><Relationship Id="rId1473" Type="http://schemas.openxmlformats.org/officeDocument/2006/relationships/hyperlink" Target="https://twitter.com/#!/docassar/status/1139538624226254848" TargetMode="External" /><Relationship Id="rId1474" Type="http://schemas.openxmlformats.org/officeDocument/2006/relationships/hyperlink" Target="https://twitter.com/#!/docassar/status/1140801386155847685" TargetMode="External" /><Relationship Id="rId1475" Type="http://schemas.openxmlformats.org/officeDocument/2006/relationships/hyperlink" Target="https://twitter.com/#!/docassar/status/1140801463238762499" TargetMode="External" /><Relationship Id="rId1476" Type="http://schemas.openxmlformats.org/officeDocument/2006/relationships/hyperlink" Target="https://twitter.com/#!/docassar/status/1141111318247874560" TargetMode="External" /><Relationship Id="rId1477" Type="http://schemas.openxmlformats.org/officeDocument/2006/relationships/hyperlink" Target="https://twitter.com/#!/docassar/status/1143354025062084609" TargetMode="External" /><Relationship Id="rId1478" Type="http://schemas.openxmlformats.org/officeDocument/2006/relationships/hyperlink" Target="https://twitter.com/#!/docassar/status/1143651525681733642" TargetMode="External" /><Relationship Id="rId1479" Type="http://schemas.openxmlformats.org/officeDocument/2006/relationships/hyperlink" Target="https://twitter.com/#!/docassar/status/1143886936106516481" TargetMode="External" /><Relationship Id="rId1480" Type="http://schemas.openxmlformats.org/officeDocument/2006/relationships/hyperlink" Target="https://twitter.com/#!/docassar/status/1144262478995570690" TargetMode="External" /><Relationship Id="rId1481" Type="http://schemas.openxmlformats.org/officeDocument/2006/relationships/hyperlink" Target="https://twitter.com/#!/docassar/status/1145864482578751490" TargetMode="External" /><Relationship Id="rId1482" Type="http://schemas.openxmlformats.org/officeDocument/2006/relationships/hyperlink" Target="https://twitter.com/#!/docassar/status/1145864525171843072" TargetMode="External" /><Relationship Id="rId1483" Type="http://schemas.openxmlformats.org/officeDocument/2006/relationships/hyperlink" Target="https://twitter.com/#!/docassar/status/1146099255314210816" TargetMode="External" /><Relationship Id="rId1484" Type="http://schemas.openxmlformats.org/officeDocument/2006/relationships/hyperlink" Target="https://twitter.com/#!/docassar/status/1146388110214909952" TargetMode="External" /><Relationship Id="rId1485" Type="http://schemas.openxmlformats.org/officeDocument/2006/relationships/hyperlink" Target="https://twitter.com/#!/bsolder/status/1138554646514085888" TargetMode="External" /><Relationship Id="rId1486" Type="http://schemas.openxmlformats.org/officeDocument/2006/relationships/hyperlink" Target="https://twitter.com/#!/bsolder/status/1141865620234997761" TargetMode="External" /><Relationship Id="rId1487" Type="http://schemas.openxmlformats.org/officeDocument/2006/relationships/hyperlink" Target="https://twitter.com/#!/docassar/status/1135509491728945156" TargetMode="External" /><Relationship Id="rId1488" Type="http://schemas.openxmlformats.org/officeDocument/2006/relationships/hyperlink" Target="https://twitter.com/#!/docassar/status/1135509539435012096" TargetMode="External" /><Relationship Id="rId1489" Type="http://schemas.openxmlformats.org/officeDocument/2006/relationships/hyperlink" Target="https://twitter.com/#!/docassar/status/1137694838399406081" TargetMode="External" /><Relationship Id="rId1490" Type="http://schemas.openxmlformats.org/officeDocument/2006/relationships/hyperlink" Target="https://twitter.com/#!/docassar/status/1138272647022821376" TargetMode="External" /><Relationship Id="rId1491" Type="http://schemas.openxmlformats.org/officeDocument/2006/relationships/hyperlink" Target="https://twitter.com/#!/docassar/status/1138601664791945218" TargetMode="External" /><Relationship Id="rId1492" Type="http://schemas.openxmlformats.org/officeDocument/2006/relationships/hyperlink" Target="https://twitter.com/#!/docassar/status/1138807025834573825" TargetMode="External" /><Relationship Id="rId1493" Type="http://schemas.openxmlformats.org/officeDocument/2006/relationships/hyperlink" Target="https://twitter.com/#!/docassar/status/1139538624226254848" TargetMode="External" /><Relationship Id="rId1494" Type="http://schemas.openxmlformats.org/officeDocument/2006/relationships/hyperlink" Target="https://twitter.com/#!/docassar/status/1140801386155847685" TargetMode="External" /><Relationship Id="rId1495" Type="http://schemas.openxmlformats.org/officeDocument/2006/relationships/hyperlink" Target="https://twitter.com/#!/docassar/status/1140801463238762499" TargetMode="External" /><Relationship Id="rId1496" Type="http://schemas.openxmlformats.org/officeDocument/2006/relationships/hyperlink" Target="https://twitter.com/#!/docassar/status/1141111318247874560" TargetMode="External" /><Relationship Id="rId1497" Type="http://schemas.openxmlformats.org/officeDocument/2006/relationships/hyperlink" Target="https://twitter.com/#!/docassar/status/1143354025062084609" TargetMode="External" /><Relationship Id="rId1498" Type="http://schemas.openxmlformats.org/officeDocument/2006/relationships/hyperlink" Target="https://twitter.com/#!/docassar/status/1143651525681733642" TargetMode="External" /><Relationship Id="rId1499" Type="http://schemas.openxmlformats.org/officeDocument/2006/relationships/hyperlink" Target="https://twitter.com/#!/docassar/status/1143886936106516481" TargetMode="External" /><Relationship Id="rId1500" Type="http://schemas.openxmlformats.org/officeDocument/2006/relationships/hyperlink" Target="https://twitter.com/#!/docassar/status/1144262478995570690" TargetMode="External" /><Relationship Id="rId1501" Type="http://schemas.openxmlformats.org/officeDocument/2006/relationships/hyperlink" Target="https://twitter.com/#!/docassar/status/1145864482578751490" TargetMode="External" /><Relationship Id="rId1502" Type="http://schemas.openxmlformats.org/officeDocument/2006/relationships/hyperlink" Target="https://twitter.com/#!/docassar/status/1145864525171843072" TargetMode="External" /><Relationship Id="rId1503" Type="http://schemas.openxmlformats.org/officeDocument/2006/relationships/hyperlink" Target="https://twitter.com/#!/docassar/status/1146099255314210816" TargetMode="External" /><Relationship Id="rId1504" Type="http://schemas.openxmlformats.org/officeDocument/2006/relationships/hyperlink" Target="https://twitter.com/#!/docassar/status/1146388110214909952" TargetMode="External" /><Relationship Id="rId1505" Type="http://schemas.openxmlformats.org/officeDocument/2006/relationships/hyperlink" Target="https://twitter.com/#!/aaronleehammer/status/1154093208751812608" TargetMode="External" /><Relationship Id="rId1506" Type="http://schemas.openxmlformats.org/officeDocument/2006/relationships/hyperlink" Target="https://twitter.com/#!/docassar/status/1147834749525864448" TargetMode="External" /><Relationship Id="rId1507" Type="http://schemas.openxmlformats.org/officeDocument/2006/relationships/hyperlink" Target="https://twitter.com/#!/docassar/status/1148565798337896449" TargetMode="External" /><Relationship Id="rId1508" Type="http://schemas.openxmlformats.org/officeDocument/2006/relationships/hyperlink" Target="https://twitter.com/#!/docassar/status/1148565848841494529" TargetMode="External" /><Relationship Id="rId1509" Type="http://schemas.openxmlformats.org/officeDocument/2006/relationships/hyperlink" Target="https://twitter.com/#!/docassar/status/1148925496081752065" TargetMode="External" /><Relationship Id="rId1510" Type="http://schemas.openxmlformats.org/officeDocument/2006/relationships/hyperlink" Target="https://twitter.com/#!/docassar/status/1152720304835375105" TargetMode="External" /><Relationship Id="rId1511" Type="http://schemas.openxmlformats.org/officeDocument/2006/relationships/hyperlink" Target="https://twitter.com/#!/docassar/status/1153099271899668481" TargetMode="External" /><Relationship Id="rId1512" Type="http://schemas.openxmlformats.org/officeDocument/2006/relationships/hyperlink" Target="https://twitter.com/#!/docassar/status/1153555695033364481" TargetMode="External" /><Relationship Id="rId1513" Type="http://schemas.openxmlformats.org/officeDocument/2006/relationships/hyperlink" Target="https://twitter.com/#!/docassar/status/1153991442244624388" TargetMode="External" /><Relationship Id="rId1514" Type="http://schemas.openxmlformats.org/officeDocument/2006/relationships/hyperlink" Target="https://twitter.com/#!/docassar/status/1154202359788187648" TargetMode="External" /><Relationship Id="rId1515" Type="http://schemas.openxmlformats.org/officeDocument/2006/relationships/hyperlink" Target="https://twitter.com/#!/docassar/status/1135509491728945156" TargetMode="External" /><Relationship Id="rId1516" Type="http://schemas.openxmlformats.org/officeDocument/2006/relationships/hyperlink" Target="https://twitter.com/#!/docassar/status/1135509539435012096" TargetMode="External" /><Relationship Id="rId1517" Type="http://schemas.openxmlformats.org/officeDocument/2006/relationships/hyperlink" Target="https://twitter.com/#!/docassar/status/1137694838399406081" TargetMode="External" /><Relationship Id="rId1518" Type="http://schemas.openxmlformats.org/officeDocument/2006/relationships/hyperlink" Target="https://twitter.com/#!/docassar/status/1138272647022821376" TargetMode="External" /><Relationship Id="rId1519" Type="http://schemas.openxmlformats.org/officeDocument/2006/relationships/hyperlink" Target="https://twitter.com/#!/docassar/status/1138601664791945218" TargetMode="External" /><Relationship Id="rId1520" Type="http://schemas.openxmlformats.org/officeDocument/2006/relationships/hyperlink" Target="https://twitter.com/#!/docassar/status/1138807025834573825" TargetMode="External" /><Relationship Id="rId1521" Type="http://schemas.openxmlformats.org/officeDocument/2006/relationships/hyperlink" Target="https://twitter.com/#!/docassar/status/1139538624226254848" TargetMode="External" /><Relationship Id="rId1522" Type="http://schemas.openxmlformats.org/officeDocument/2006/relationships/hyperlink" Target="https://twitter.com/#!/docassar/status/1140801386155847685" TargetMode="External" /><Relationship Id="rId1523" Type="http://schemas.openxmlformats.org/officeDocument/2006/relationships/hyperlink" Target="https://twitter.com/#!/docassar/status/1140801463238762499" TargetMode="External" /><Relationship Id="rId1524" Type="http://schemas.openxmlformats.org/officeDocument/2006/relationships/hyperlink" Target="https://twitter.com/#!/docassar/status/1141111318247874560" TargetMode="External" /><Relationship Id="rId1525" Type="http://schemas.openxmlformats.org/officeDocument/2006/relationships/hyperlink" Target="https://twitter.com/#!/docassar/status/1147834749525864448" TargetMode="External" /><Relationship Id="rId1526" Type="http://schemas.openxmlformats.org/officeDocument/2006/relationships/hyperlink" Target="https://twitter.com/#!/docassar/status/1148565798337896449" TargetMode="External" /><Relationship Id="rId1527" Type="http://schemas.openxmlformats.org/officeDocument/2006/relationships/hyperlink" Target="https://twitter.com/#!/docassar/status/1148565848841494529" TargetMode="External" /><Relationship Id="rId1528" Type="http://schemas.openxmlformats.org/officeDocument/2006/relationships/hyperlink" Target="https://twitter.com/#!/docassar/status/1148925496081752065" TargetMode="External" /><Relationship Id="rId1529" Type="http://schemas.openxmlformats.org/officeDocument/2006/relationships/hyperlink" Target="https://twitter.com/#!/docassar/status/1152720304835375105" TargetMode="External" /><Relationship Id="rId1530" Type="http://schemas.openxmlformats.org/officeDocument/2006/relationships/hyperlink" Target="https://twitter.com/#!/docassar/status/1153099271899668481" TargetMode="External" /><Relationship Id="rId1531" Type="http://schemas.openxmlformats.org/officeDocument/2006/relationships/hyperlink" Target="https://twitter.com/#!/docassar/status/1153555695033364481" TargetMode="External" /><Relationship Id="rId1532" Type="http://schemas.openxmlformats.org/officeDocument/2006/relationships/hyperlink" Target="https://twitter.com/#!/docassar/status/1153991442244624388" TargetMode="External" /><Relationship Id="rId1533" Type="http://schemas.openxmlformats.org/officeDocument/2006/relationships/hyperlink" Target="https://twitter.com/#!/docassar/status/1154202359788187648" TargetMode="External" /><Relationship Id="rId1534" Type="http://schemas.openxmlformats.org/officeDocument/2006/relationships/hyperlink" Target="https://twitter.com/#!/docassar/status/1157976900842786816" TargetMode="External" /><Relationship Id="rId1535" Type="http://schemas.openxmlformats.org/officeDocument/2006/relationships/hyperlink" Target="https://twitter.com/#!/docassar/status/1158361705275101184" TargetMode="External" /><Relationship Id="rId1536" Type="http://schemas.openxmlformats.org/officeDocument/2006/relationships/hyperlink" Target="https://twitter.com/#!/docassar/status/1159133461531246592" TargetMode="External" /><Relationship Id="rId1537" Type="http://schemas.openxmlformats.org/officeDocument/2006/relationships/hyperlink" Target="https://twitter.com/#!/docassar/status/1159133532142354433" TargetMode="External" /><Relationship Id="rId1538" Type="http://schemas.openxmlformats.org/officeDocument/2006/relationships/hyperlink" Target="https://twitter.com/#!/ghscoachpark/status/1153986065520365569" TargetMode="External" /><Relationship Id="rId1539" Type="http://schemas.openxmlformats.org/officeDocument/2006/relationships/hyperlink" Target="https://twitter.com/#!/docassar/status/1157976900842786816" TargetMode="External" /><Relationship Id="rId1540" Type="http://schemas.openxmlformats.org/officeDocument/2006/relationships/hyperlink" Target="https://twitter.com/#!/docassar/status/1158361705275101184" TargetMode="External" /><Relationship Id="rId1541" Type="http://schemas.openxmlformats.org/officeDocument/2006/relationships/hyperlink" Target="https://twitter.com/#!/docassar/status/1159133461531246592" TargetMode="External" /><Relationship Id="rId1542" Type="http://schemas.openxmlformats.org/officeDocument/2006/relationships/hyperlink" Target="https://twitter.com/#!/docassar/status/1159133532142354433" TargetMode="External" /><Relationship Id="rId1543" Type="http://schemas.openxmlformats.org/officeDocument/2006/relationships/hyperlink" Target="https://twitter.com/#!/docassar/status/1135509491728945156" TargetMode="External" /><Relationship Id="rId1544" Type="http://schemas.openxmlformats.org/officeDocument/2006/relationships/hyperlink" Target="https://twitter.com/#!/docassar/status/1135509539435012096" TargetMode="External" /><Relationship Id="rId1545" Type="http://schemas.openxmlformats.org/officeDocument/2006/relationships/hyperlink" Target="https://twitter.com/#!/docassar/status/1137694838399406081" TargetMode="External" /><Relationship Id="rId1546" Type="http://schemas.openxmlformats.org/officeDocument/2006/relationships/hyperlink" Target="https://twitter.com/#!/docassar/status/1138272647022821376" TargetMode="External" /><Relationship Id="rId1547" Type="http://schemas.openxmlformats.org/officeDocument/2006/relationships/hyperlink" Target="https://twitter.com/#!/docassar/status/1138601664791945218" TargetMode="External" /><Relationship Id="rId1548" Type="http://schemas.openxmlformats.org/officeDocument/2006/relationships/hyperlink" Target="https://twitter.com/#!/docassar/status/1138807025834573825" TargetMode="External" /><Relationship Id="rId1549" Type="http://schemas.openxmlformats.org/officeDocument/2006/relationships/hyperlink" Target="https://twitter.com/#!/docassar/status/1139538624226254848" TargetMode="External" /><Relationship Id="rId1550" Type="http://schemas.openxmlformats.org/officeDocument/2006/relationships/hyperlink" Target="https://twitter.com/#!/docassar/status/1140801386155847685" TargetMode="External" /><Relationship Id="rId1551" Type="http://schemas.openxmlformats.org/officeDocument/2006/relationships/hyperlink" Target="https://twitter.com/#!/docassar/status/1140801463238762499" TargetMode="External" /><Relationship Id="rId1552" Type="http://schemas.openxmlformats.org/officeDocument/2006/relationships/hyperlink" Target="https://twitter.com/#!/docassar/status/1141111318247874560" TargetMode="External" /><Relationship Id="rId1553" Type="http://schemas.openxmlformats.org/officeDocument/2006/relationships/hyperlink" Target="https://twitter.com/#!/docassar/status/1143354025062084609" TargetMode="External" /><Relationship Id="rId1554" Type="http://schemas.openxmlformats.org/officeDocument/2006/relationships/hyperlink" Target="https://twitter.com/#!/docassar/status/1143651525681733642" TargetMode="External" /><Relationship Id="rId1555" Type="http://schemas.openxmlformats.org/officeDocument/2006/relationships/hyperlink" Target="https://twitter.com/#!/docassar/status/1143886936106516481" TargetMode="External" /><Relationship Id="rId1556" Type="http://schemas.openxmlformats.org/officeDocument/2006/relationships/hyperlink" Target="https://twitter.com/#!/docassar/status/1144262478995570690" TargetMode="External" /><Relationship Id="rId1557" Type="http://schemas.openxmlformats.org/officeDocument/2006/relationships/hyperlink" Target="https://twitter.com/#!/docassar/status/1145864482578751490" TargetMode="External" /><Relationship Id="rId1558" Type="http://schemas.openxmlformats.org/officeDocument/2006/relationships/hyperlink" Target="https://twitter.com/#!/docassar/status/1145864525171843072" TargetMode="External" /><Relationship Id="rId1559" Type="http://schemas.openxmlformats.org/officeDocument/2006/relationships/hyperlink" Target="https://twitter.com/#!/docassar/status/1146099255314210816" TargetMode="External" /><Relationship Id="rId1560" Type="http://schemas.openxmlformats.org/officeDocument/2006/relationships/hyperlink" Target="https://twitter.com/#!/docassar/status/1146388110214909952" TargetMode="External" /><Relationship Id="rId1561" Type="http://schemas.openxmlformats.org/officeDocument/2006/relationships/hyperlink" Target="https://twitter.com/#!/docassar/status/1147834749525864448" TargetMode="External" /><Relationship Id="rId1562" Type="http://schemas.openxmlformats.org/officeDocument/2006/relationships/hyperlink" Target="https://twitter.com/#!/docassar/status/1148565798337896449" TargetMode="External" /><Relationship Id="rId1563" Type="http://schemas.openxmlformats.org/officeDocument/2006/relationships/hyperlink" Target="https://twitter.com/#!/docassar/status/1148565848841494529" TargetMode="External" /><Relationship Id="rId1564" Type="http://schemas.openxmlformats.org/officeDocument/2006/relationships/hyperlink" Target="https://twitter.com/#!/docassar/status/1148925496081752065" TargetMode="External" /><Relationship Id="rId1565" Type="http://schemas.openxmlformats.org/officeDocument/2006/relationships/hyperlink" Target="https://twitter.com/#!/docassar/status/1152720304835375105" TargetMode="External" /><Relationship Id="rId1566" Type="http://schemas.openxmlformats.org/officeDocument/2006/relationships/hyperlink" Target="https://twitter.com/#!/docassar/status/1153099271899668481" TargetMode="External" /><Relationship Id="rId1567" Type="http://schemas.openxmlformats.org/officeDocument/2006/relationships/hyperlink" Target="https://twitter.com/#!/docassar/status/1153555695033364481" TargetMode="External" /><Relationship Id="rId1568" Type="http://schemas.openxmlformats.org/officeDocument/2006/relationships/hyperlink" Target="https://twitter.com/#!/docassar/status/1153991442244624388" TargetMode="External" /><Relationship Id="rId1569" Type="http://schemas.openxmlformats.org/officeDocument/2006/relationships/hyperlink" Target="https://twitter.com/#!/docassar/status/1154202359788187648" TargetMode="External" /><Relationship Id="rId1570" Type="http://schemas.openxmlformats.org/officeDocument/2006/relationships/hyperlink" Target="https://twitter.com/#!/docassar/status/1157976900842786816" TargetMode="External" /><Relationship Id="rId1571" Type="http://schemas.openxmlformats.org/officeDocument/2006/relationships/hyperlink" Target="https://twitter.com/#!/docassar/status/1158361705275101184" TargetMode="External" /><Relationship Id="rId1572" Type="http://schemas.openxmlformats.org/officeDocument/2006/relationships/hyperlink" Target="https://twitter.com/#!/docassar/status/1159133461531246592" TargetMode="External" /><Relationship Id="rId1573" Type="http://schemas.openxmlformats.org/officeDocument/2006/relationships/hyperlink" Target="https://twitter.com/#!/docassar/status/1159133532142354433" TargetMode="External" /><Relationship Id="rId1574" Type="http://schemas.openxmlformats.org/officeDocument/2006/relationships/hyperlink" Target="https://twitter.com/#!/docassar/status/1135509491728945156" TargetMode="External" /><Relationship Id="rId1575" Type="http://schemas.openxmlformats.org/officeDocument/2006/relationships/hyperlink" Target="https://twitter.com/#!/docassar/status/1135509539435012096" TargetMode="External" /><Relationship Id="rId1576" Type="http://schemas.openxmlformats.org/officeDocument/2006/relationships/hyperlink" Target="https://twitter.com/#!/docassar/status/1137694838399406081" TargetMode="External" /><Relationship Id="rId1577" Type="http://schemas.openxmlformats.org/officeDocument/2006/relationships/hyperlink" Target="https://twitter.com/#!/docassar/status/1138272647022821376" TargetMode="External" /><Relationship Id="rId1578" Type="http://schemas.openxmlformats.org/officeDocument/2006/relationships/hyperlink" Target="https://twitter.com/#!/docassar/status/1138601664791945218" TargetMode="External" /><Relationship Id="rId1579" Type="http://schemas.openxmlformats.org/officeDocument/2006/relationships/hyperlink" Target="https://twitter.com/#!/docassar/status/1138807025834573825" TargetMode="External" /><Relationship Id="rId1580" Type="http://schemas.openxmlformats.org/officeDocument/2006/relationships/hyperlink" Target="https://twitter.com/#!/docassar/status/1139538624226254848" TargetMode="External" /><Relationship Id="rId1581" Type="http://schemas.openxmlformats.org/officeDocument/2006/relationships/hyperlink" Target="https://twitter.com/#!/docassar/status/1140801386155847685" TargetMode="External" /><Relationship Id="rId1582" Type="http://schemas.openxmlformats.org/officeDocument/2006/relationships/hyperlink" Target="https://twitter.com/#!/docassar/status/1140801463238762499" TargetMode="External" /><Relationship Id="rId1583" Type="http://schemas.openxmlformats.org/officeDocument/2006/relationships/hyperlink" Target="https://twitter.com/#!/docassar/status/1141111318247874560" TargetMode="External" /><Relationship Id="rId1584" Type="http://schemas.openxmlformats.org/officeDocument/2006/relationships/hyperlink" Target="https://twitter.com/#!/docassar/status/1143354025062084609" TargetMode="External" /><Relationship Id="rId1585" Type="http://schemas.openxmlformats.org/officeDocument/2006/relationships/hyperlink" Target="https://twitter.com/#!/docassar/status/1143651525681733642" TargetMode="External" /><Relationship Id="rId1586" Type="http://schemas.openxmlformats.org/officeDocument/2006/relationships/hyperlink" Target="https://twitter.com/#!/docassar/status/1143886936106516481" TargetMode="External" /><Relationship Id="rId1587" Type="http://schemas.openxmlformats.org/officeDocument/2006/relationships/hyperlink" Target="https://twitter.com/#!/docassar/status/1144262478995570690" TargetMode="External" /><Relationship Id="rId1588" Type="http://schemas.openxmlformats.org/officeDocument/2006/relationships/hyperlink" Target="https://twitter.com/#!/docassar/status/1145864482578751490" TargetMode="External" /><Relationship Id="rId1589" Type="http://schemas.openxmlformats.org/officeDocument/2006/relationships/hyperlink" Target="https://twitter.com/#!/docassar/status/1145864525171843072" TargetMode="External" /><Relationship Id="rId1590" Type="http://schemas.openxmlformats.org/officeDocument/2006/relationships/hyperlink" Target="https://twitter.com/#!/docassar/status/1146099255314210816" TargetMode="External" /><Relationship Id="rId1591" Type="http://schemas.openxmlformats.org/officeDocument/2006/relationships/hyperlink" Target="https://twitter.com/#!/docassar/status/1146388110214909952" TargetMode="External" /><Relationship Id="rId1592" Type="http://schemas.openxmlformats.org/officeDocument/2006/relationships/hyperlink" Target="https://twitter.com/#!/docassar/status/1147834749525864448" TargetMode="External" /><Relationship Id="rId1593" Type="http://schemas.openxmlformats.org/officeDocument/2006/relationships/hyperlink" Target="https://twitter.com/#!/docassar/status/1148565798337896449" TargetMode="External" /><Relationship Id="rId1594" Type="http://schemas.openxmlformats.org/officeDocument/2006/relationships/hyperlink" Target="https://twitter.com/#!/docassar/status/1148565848841494529" TargetMode="External" /><Relationship Id="rId1595" Type="http://schemas.openxmlformats.org/officeDocument/2006/relationships/hyperlink" Target="https://twitter.com/#!/docassar/status/1148925496081752065" TargetMode="External" /><Relationship Id="rId1596" Type="http://schemas.openxmlformats.org/officeDocument/2006/relationships/hyperlink" Target="https://twitter.com/#!/docassar/status/1152720304835375105" TargetMode="External" /><Relationship Id="rId1597" Type="http://schemas.openxmlformats.org/officeDocument/2006/relationships/hyperlink" Target="https://twitter.com/#!/docassar/status/1153099271899668481" TargetMode="External" /><Relationship Id="rId1598" Type="http://schemas.openxmlformats.org/officeDocument/2006/relationships/hyperlink" Target="https://twitter.com/#!/docassar/status/1153555695033364481" TargetMode="External" /><Relationship Id="rId1599" Type="http://schemas.openxmlformats.org/officeDocument/2006/relationships/hyperlink" Target="https://twitter.com/#!/docassar/status/1153991442244624388" TargetMode="External" /><Relationship Id="rId1600" Type="http://schemas.openxmlformats.org/officeDocument/2006/relationships/hyperlink" Target="https://twitter.com/#!/docassar/status/1154202359788187648" TargetMode="External" /><Relationship Id="rId1601" Type="http://schemas.openxmlformats.org/officeDocument/2006/relationships/hyperlink" Target="https://twitter.com/#!/docassar/status/1157976900842786816" TargetMode="External" /><Relationship Id="rId1602" Type="http://schemas.openxmlformats.org/officeDocument/2006/relationships/hyperlink" Target="https://twitter.com/#!/docassar/status/1158361705275101184" TargetMode="External" /><Relationship Id="rId1603" Type="http://schemas.openxmlformats.org/officeDocument/2006/relationships/hyperlink" Target="https://twitter.com/#!/docassar/status/1159133461531246592" TargetMode="External" /><Relationship Id="rId1604" Type="http://schemas.openxmlformats.org/officeDocument/2006/relationships/hyperlink" Target="https://twitter.com/#!/docassar/status/1159133532142354433" TargetMode="External" /><Relationship Id="rId1605" Type="http://schemas.openxmlformats.org/officeDocument/2006/relationships/hyperlink" Target="https://twitter.com/#!/bsolder/status/1138189097405730816" TargetMode="External" /><Relationship Id="rId1606" Type="http://schemas.openxmlformats.org/officeDocument/2006/relationships/hyperlink" Target="https://twitter.com/#!/bsolder/status/1138554646514085888" TargetMode="External" /><Relationship Id="rId1607" Type="http://schemas.openxmlformats.org/officeDocument/2006/relationships/hyperlink" Target="https://twitter.com/#!/bsolder/status/1141865620234997761" TargetMode="External" /><Relationship Id="rId1608" Type="http://schemas.openxmlformats.org/officeDocument/2006/relationships/hyperlink" Target="https://twitter.com/#!/bsolder/status/1143490110987603968" TargetMode="External" /><Relationship Id="rId1609" Type="http://schemas.openxmlformats.org/officeDocument/2006/relationships/hyperlink" Target="https://twitter.com/#!/bsolder/status/1146051962699485184" TargetMode="External" /><Relationship Id="rId1610" Type="http://schemas.openxmlformats.org/officeDocument/2006/relationships/hyperlink" Target="https://twitter.com/#!/bsolder/status/1147207955487625217" TargetMode="External" /><Relationship Id="rId1611" Type="http://schemas.openxmlformats.org/officeDocument/2006/relationships/hyperlink" Target="https://twitter.com/#!/bsolder/status/1150448538972839937" TargetMode="External" /><Relationship Id="rId1612" Type="http://schemas.openxmlformats.org/officeDocument/2006/relationships/hyperlink" Target="https://twitter.com/#!/bsolder/status/1150539418069065728" TargetMode="External" /><Relationship Id="rId1613" Type="http://schemas.openxmlformats.org/officeDocument/2006/relationships/hyperlink" Target="https://twitter.com/#!/bsolder/status/1151514204383432704" TargetMode="External" /><Relationship Id="rId1614" Type="http://schemas.openxmlformats.org/officeDocument/2006/relationships/hyperlink" Target="https://twitter.com/#!/bsolder/status/1151866635193651200" TargetMode="External" /><Relationship Id="rId1615" Type="http://schemas.openxmlformats.org/officeDocument/2006/relationships/hyperlink" Target="https://twitter.com/#!/bsolder/status/1151930775698366471" TargetMode="External" /><Relationship Id="rId1616" Type="http://schemas.openxmlformats.org/officeDocument/2006/relationships/hyperlink" Target="https://twitter.com/#!/bsolder/status/1152380518425616384" TargetMode="External" /><Relationship Id="rId1617" Type="http://schemas.openxmlformats.org/officeDocument/2006/relationships/hyperlink" Target="https://twitter.com/#!/bsolder/status/1152774204791693312" TargetMode="External" /><Relationship Id="rId1618" Type="http://schemas.openxmlformats.org/officeDocument/2006/relationships/hyperlink" Target="https://twitter.com/#!/bsolder/status/1152774404364996611" TargetMode="External" /><Relationship Id="rId1619" Type="http://schemas.openxmlformats.org/officeDocument/2006/relationships/hyperlink" Target="https://twitter.com/#!/bsolder/status/1152961245781401604" TargetMode="External" /><Relationship Id="rId1620" Type="http://schemas.openxmlformats.org/officeDocument/2006/relationships/hyperlink" Target="https://twitter.com/#!/docassar/status/1135509491728945156" TargetMode="External" /><Relationship Id="rId1621" Type="http://schemas.openxmlformats.org/officeDocument/2006/relationships/hyperlink" Target="https://twitter.com/#!/docassar/status/1135509539435012096" TargetMode="External" /><Relationship Id="rId1622" Type="http://schemas.openxmlformats.org/officeDocument/2006/relationships/hyperlink" Target="https://twitter.com/#!/docassar/status/1137694838399406081" TargetMode="External" /><Relationship Id="rId1623" Type="http://schemas.openxmlformats.org/officeDocument/2006/relationships/hyperlink" Target="https://twitter.com/#!/docassar/status/1138272647022821376" TargetMode="External" /><Relationship Id="rId1624" Type="http://schemas.openxmlformats.org/officeDocument/2006/relationships/hyperlink" Target="https://twitter.com/#!/docassar/status/1138601664791945218" TargetMode="External" /><Relationship Id="rId1625" Type="http://schemas.openxmlformats.org/officeDocument/2006/relationships/hyperlink" Target="https://twitter.com/#!/docassar/status/1138807025834573825" TargetMode="External" /><Relationship Id="rId1626" Type="http://schemas.openxmlformats.org/officeDocument/2006/relationships/hyperlink" Target="https://twitter.com/#!/docassar/status/1139538624226254848" TargetMode="External" /><Relationship Id="rId1627" Type="http://schemas.openxmlformats.org/officeDocument/2006/relationships/hyperlink" Target="https://twitter.com/#!/docassar/status/1140801386155847685" TargetMode="External" /><Relationship Id="rId1628" Type="http://schemas.openxmlformats.org/officeDocument/2006/relationships/hyperlink" Target="https://twitter.com/#!/docassar/status/1140801463238762499" TargetMode="External" /><Relationship Id="rId1629" Type="http://schemas.openxmlformats.org/officeDocument/2006/relationships/hyperlink" Target="https://twitter.com/#!/docassar/status/1141111318247874560" TargetMode="External" /><Relationship Id="rId1630" Type="http://schemas.openxmlformats.org/officeDocument/2006/relationships/hyperlink" Target="https://twitter.com/#!/docassar/status/1143354025062084609" TargetMode="External" /><Relationship Id="rId1631" Type="http://schemas.openxmlformats.org/officeDocument/2006/relationships/hyperlink" Target="https://twitter.com/#!/docassar/status/1143651525681733642" TargetMode="External" /><Relationship Id="rId1632" Type="http://schemas.openxmlformats.org/officeDocument/2006/relationships/hyperlink" Target="https://twitter.com/#!/docassar/status/1143886936106516481" TargetMode="External" /><Relationship Id="rId1633" Type="http://schemas.openxmlformats.org/officeDocument/2006/relationships/hyperlink" Target="https://twitter.com/#!/docassar/status/1144262478995570690" TargetMode="External" /><Relationship Id="rId1634" Type="http://schemas.openxmlformats.org/officeDocument/2006/relationships/hyperlink" Target="https://twitter.com/#!/docassar/status/1145864482578751490" TargetMode="External" /><Relationship Id="rId1635" Type="http://schemas.openxmlformats.org/officeDocument/2006/relationships/hyperlink" Target="https://twitter.com/#!/docassar/status/1145864525171843072" TargetMode="External" /><Relationship Id="rId1636" Type="http://schemas.openxmlformats.org/officeDocument/2006/relationships/hyperlink" Target="https://twitter.com/#!/docassar/status/1146099255314210816" TargetMode="External" /><Relationship Id="rId1637" Type="http://schemas.openxmlformats.org/officeDocument/2006/relationships/hyperlink" Target="https://twitter.com/#!/docassar/status/1146388110214909952" TargetMode="External" /><Relationship Id="rId1638" Type="http://schemas.openxmlformats.org/officeDocument/2006/relationships/hyperlink" Target="https://twitter.com/#!/docassar/status/1147834749525864448" TargetMode="External" /><Relationship Id="rId1639" Type="http://schemas.openxmlformats.org/officeDocument/2006/relationships/hyperlink" Target="https://twitter.com/#!/docassar/status/1148565798337896449" TargetMode="External" /><Relationship Id="rId1640" Type="http://schemas.openxmlformats.org/officeDocument/2006/relationships/hyperlink" Target="https://twitter.com/#!/docassar/status/1148565848841494529" TargetMode="External" /><Relationship Id="rId1641" Type="http://schemas.openxmlformats.org/officeDocument/2006/relationships/hyperlink" Target="https://twitter.com/#!/docassar/status/1148925496081752065" TargetMode="External" /><Relationship Id="rId1642" Type="http://schemas.openxmlformats.org/officeDocument/2006/relationships/hyperlink" Target="https://twitter.com/#!/docassar/status/1152720304835375105" TargetMode="External" /><Relationship Id="rId1643" Type="http://schemas.openxmlformats.org/officeDocument/2006/relationships/hyperlink" Target="https://twitter.com/#!/docassar/status/1153099271899668481" TargetMode="External" /><Relationship Id="rId1644" Type="http://schemas.openxmlformats.org/officeDocument/2006/relationships/hyperlink" Target="https://twitter.com/#!/docassar/status/1153555695033364481" TargetMode="External" /><Relationship Id="rId1645" Type="http://schemas.openxmlformats.org/officeDocument/2006/relationships/hyperlink" Target="https://twitter.com/#!/docassar/status/1153991442244624388" TargetMode="External" /><Relationship Id="rId1646" Type="http://schemas.openxmlformats.org/officeDocument/2006/relationships/hyperlink" Target="https://twitter.com/#!/docassar/status/1154202359788187648" TargetMode="External" /><Relationship Id="rId1647" Type="http://schemas.openxmlformats.org/officeDocument/2006/relationships/hyperlink" Target="https://twitter.com/#!/docassar/status/1157976900842786816" TargetMode="External" /><Relationship Id="rId1648" Type="http://schemas.openxmlformats.org/officeDocument/2006/relationships/hyperlink" Target="https://twitter.com/#!/docassar/status/1158361705275101184" TargetMode="External" /><Relationship Id="rId1649" Type="http://schemas.openxmlformats.org/officeDocument/2006/relationships/hyperlink" Target="https://twitter.com/#!/docassar/status/1159133461531246592" TargetMode="External" /><Relationship Id="rId1650" Type="http://schemas.openxmlformats.org/officeDocument/2006/relationships/hyperlink" Target="https://twitter.com/#!/docassar/status/1159133532142354433" TargetMode="External" /><Relationship Id="rId1651" Type="http://schemas.openxmlformats.org/officeDocument/2006/relationships/hyperlink" Target="https://twitter.com/#!/_help4women_/status/1141046043104014337" TargetMode="External" /><Relationship Id="rId1652" Type="http://schemas.openxmlformats.org/officeDocument/2006/relationships/hyperlink" Target="https://twitter.com/#!/docassar/status/1143354025062084609" TargetMode="External" /><Relationship Id="rId1653" Type="http://schemas.openxmlformats.org/officeDocument/2006/relationships/hyperlink" Target="https://twitter.com/#!/docassar/status/1143651525681733642" TargetMode="External" /><Relationship Id="rId1654" Type="http://schemas.openxmlformats.org/officeDocument/2006/relationships/hyperlink" Target="https://twitter.com/#!/docassar/status/1143886936106516481" TargetMode="External" /><Relationship Id="rId1655" Type="http://schemas.openxmlformats.org/officeDocument/2006/relationships/hyperlink" Target="https://twitter.com/#!/docassar/status/1144262478995570690" TargetMode="External" /><Relationship Id="rId1656" Type="http://schemas.openxmlformats.org/officeDocument/2006/relationships/hyperlink" Target="https://twitter.com/#!/docassar/status/1145864482578751490" TargetMode="External" /><Relationship Id="rId1657" Type="http://schemas.openxmlformats.org/officeDocument/2006/relationships/hyperlink" Target="https://twitter.com/#!/docassar/status/1145864525171843072" TargetMode="External" /><Relationship Id="rId1658" Type="http://schemas.openxmlformats.org/officeDocument/2006/relationships/hyperlink" Target="https://twitter.com/#!/docassar/status/1146099255314210816" TargetMode="External" /><Relationship Id="rId1659" Type="http://schemas.openxmlformats.org/officeDocument/2006/relationships/hyperlink" Target="https://twitter.com/#!/docassar/status/1146388110214909952" TargetMode="External" /><Relationship Id="rId1660" Type="http://schemas.openxmlformats.org/officeDocument/2006/relationships/hyperlink" Target="https://twitter.com/#!/docassar/status/1147834749525864448" TargetMode="External" /><Relationship Id="rId1661" Type="http://schemas.openxmlformats.org/officeDocument/2006/relationships/hyperlink" Target="https://twitter.com/#!/docassar/status/1148565798337896449" TargetMode="External" /><Relationship Id="rId1662" Type="http://schemas.openxmlformats.org/officeDocument/2006/relationships/hyperlink" Target="https://twitter.com/#!/docassar/status/1148565848841494529" TargetMode="External" /><Relationship Id="rId1663" Type="http://schemas.openxmlformats.org/officeDocument/2006/relationships/hyperlink" Target="https://twitter.com/#!/docassar/status/1148925496081752065" TargetMode="External" /><Relationship Id="rId1664" Type="http://schemas.openxmlformats.org/officeDocument/2006/relationships/hyperlink" Target="https://twitter.com/#!/docassar/status/1152720304835375105" TargetMode="External" /><Relationship Id="rId1665" Type="http://schemas.openxmlformats.org/officeDocument/2006/relationships/hyperlink" Target="https://twitter.com/#!/docassar/status/1153099271899668481" TargetMode="External" /><Relationship Id="rId1666" Type="http://schemas.openxmlformats.org/officeDocument/2006/relationships/hyperlink" Target="https://twitter.com/#!/docassar/status/1153555695033364481" TargetMode="External" /><Relationship Id="rId1667" Type="http://schemas.openxmlformats.org/officeDocument/2006/relationships/hyperlink" Target="https://twitter.com/#!/docassar/status/1153991442244624388" TargetMode="External" /><Relationship Id="rId1668" Type="http://schemas.openxmlformats.org/officeDocument/2006/relationships/hyperlink" Target="https://twitter.com/#!/docassar/status/1154202359788187648" TargetMode="External" /><Relationship Id="rId1669" Type="http://schemas.openxmlformats.org/officeDocument/2006/relationships/hyperlink" Target="https://twitter.com/#!/docassar/status/1157976900842786816" TargetMode="External" /><Relationship Id="rId1670" Type="http://schemas.openxmlformats.org/officeDocument/2006/relationships/hyperlink" Target="https://twitter.com/#!/docassar/status/1158361705275101184" TargetMode="External" /><Relationship Id="rId1671" Type="http://schemas.openxmlformats.org/officeDocument/2006/relationships/hyperlink" Target="https://twitter.com/#!/docassar/status/1159133461531246592" TargetMode="External" /><Relationship Id="rId1672" Type="http://schemas.openxmlformats.org/officeDocument/2006/relationships/hyperlink" Target="https://twitter.com/#!/docassar/status/1159133532142354433" TargetMode="External" /><Relationship Id="rId1673" Type="http://schemas.openxmlformats.org/officeDocument/2006/relationships/hyperlink" Target="https://twitter.com/#!/shgtus/status/1144725328436314113" TargetMode="External" /><Relationship Id="rId1674" Type="http://schemas.openxmlformats.org/officeDocument/2006/relationships/hyperlink" Target="https://twitter.com/#!/shgtus/status/1154173186407194624" TargetMode="External" /><Relationship Id="rId1675" Type="http://schemas.openxmlformats.org/officeDocument/2006/relationships/hyperlink" Target="https://twitter.com/#!/shgtus/status/1154176215080566784" TargetMode="External" /><Relationship Id="rId1676" Type="http://schemas.openxmlformats.org/officeDocument/2006/relationships/hyperlink" Target="https://twitter.com/#!/docassar/status/1145864482578751490" TargetMode="External" /><Relationship Id="rId1677" Type="http://schemas.openxmlformats.org/officeDocument/2006/relationships/hyperlink" Target="https://twitter.com/#!/docassar/status/1145864525171843072" TargetMode="External" /><Relationship Id="rId1678" Type="http://schemas.openxmlformats.org/officeDocument/2006/relationships/hyperlink" Target="https://twitter.com/#!/docassar/status/1146099255314210816" TargetMode="External" /><Relationship Id="rId1679" Type="http://schemas.openxmlformats.org/officeDocument/2006/relationships/hyperlink" Target="https://twitter.com/#!/docassar/status/1146388110214909952" TargetMode="External" /><Relationship Id="rId1680" Type="http://schemas.openxmlformats.org/officeDocument/2006/relationships/hyperlink" Target="https://twitter.com/#!/docassar/status/1147834749525864448" TargetMode="External" /><Relationship Id="rId1681" Type="http://schemas.openxmlformats.org/officeDocument/2006/relationships/hyperlink" Target="https://twitter.com/#!/docassar/status/1148565798337896449" TargetMode="External" /><Relationship Id="rId1682" Type="http://schemas.openxmlformats.org/officeDocument/2006/relationships/hyperlink" Target="https://twitter.com/#!/docassar/status/1148565848841494529" TargetMode="External" /><Relationship Id="rId1683" Type="http://schemas.openxmlformats.org/officeDocument/2006/relationships/hyperlink" Target="https://twitter.com/#!/docassar/status/1148925496081752065" TargetMode="External" /><Relationship Id="rId1684" Type="http://schemas.openxmlformats.org/officeDocument/2006/relationships/hyperlink" Target="https://twitter.com/#!/docassar/status/1152720304835375105" TargetMode="External" /><Relationship Id="rId1685" Type="http://schemas.openxmlformats.org/officeDocument/2006/relationships/hyperlink" Target="https://twitter.com/#!/docassar/status/1153099271899668481" TargetMode="External" /><Relationship Id="rId1686" Type="http://schemas.openxmlformats.org/officeDocument/2006/relationships/hyperlink" Target="https://twitter.com/#!/docassar/status/1153555695033364481" TargetMode="External" /><Relationship Id="rId1687" Type="http://schemas.openxmlformats.org/officeDocument/2006/relationships/hyperlink" Target="https://twitter.com/#!/docassar/status/1153991442244624388" TargetMode="External" /><Relationship Id="rId1688" Type="http://schemas.openxmlformats.org/officeDocument/2006/relationships/hyperlink" Target="https://twitter.com/#!/docassar/status/1154202359788187648" TargetMode="External" /><Relationship Id="rId1689" Type="http://schemas.openxmlformats.org/officeDocument/2006/relationships/hyperlink" Target="https://twitter.com/#!/docassar/status/1157976900842786816" TargetMode="External" /><Relationship Id="rId1690" Type="http://schemas.openxmlformats.org/officeDocument/2006/relationships/hyperlink" Target="https://twitter.com/#!/docassar/status/1158361705275101184" TargetMode="External" /><Relationship Id="rId1691" Type="http://schemas.openxmlformats.org/officeDocument/2006/relationships/hyperlink" Target="https://twitter.com/#!/docassar/status/1159133461531246592" TargetMode="External" /><Relationship Id="rId1692" Type="http://schemas.openxmlformats.org/officeDocument/2006/relationships/hyperlink" Target="https://twitter.com/#!/docassar/status/1159133532142354433" TargetMode="External" /><Relationship Id="rId1693" Type="http://schemas.openxmlformats.org/officeDocument/2006/relationships/hyperlink" Target="https://twitter.com/#!/dcsirish/status/1141492614723723264" TargetMode="External" /><Relationship Id="rId1694" Type="http://schemas.openxmlformats.org/officeDocument/2006/relationships/hyperlink" Target="https://twitter.com/#!/dcsirish/status/1153705420885823488" TargetMode="External" /><Relationship Id="rId1695" Type="http://schemas.openxmlformats.org/officeDocument/2006/relationships/hyperlink" Target="https://twitter.com/#!/dcsirish/status/1153710570471907328" TargetMode="External" /><Relationship Id="rId1696" Type="http://schemas.openxmlformats.org/officeDocument/2006/relationships/hyperlink" Target="https://twitter.com/#!/docassar/status/1135509491728945156" TargetMode="External" /><Relationship Id="rId1697" Type="http://schemas.openxmlformats.org/officeDocument/2006/relationships/hyperlink" Target="https://twitter.com/#!/docassar/status/1135509539435012096" TargetMode="External" /><Relationship Id="rId1698" Type="http://schemas.openxmlformats.org/officeDocument/2006/relationships/hyperlink" Target="https://twitter.com/#!/docassar/status/1137694838399406081" TargetMode="External" /><Relationship Id="rId1699" Type="http://schemas.openxmlformats.org/officeDocument/2006/relationships/hyperlink" Target="https://twitter.com/#!/docassar/status/1138272647022821376" TargetMode="External" /><Relationship Id="rId1700" Type="http://schemas.openxmlformats.org/officeDocument/2006/relationships/hyperlink" Target="https://twitter.com/#!/docassar/status/1138601664791945218" TargetMode="External" /><Relationship Id="rId1701" Type="http://schemas.openxmlformats.org/officeDocument/2006/relationships/hyperlink" Target="https://twitter.com/#!/docassar/status/1138807025834573825" TargetMode="External" /><Relationship Id="rId1702" Type="http://schemas.openxmlformats.org/officeDocument/2006/relationships/hyperlink" Target="https://twitter.com/#!/docassar/status/1139538624226254848" TargetMode="External" /><Relationship Id="rId1703" Type="http://schemas.openxmlformats.org/officeDocument/2006/relationships/hyperlink" Target="https://twitter.com/#!/docassar/status/1140801386155847685" TargetMode="External" /><Relationship Id="rId1704" Type="http://schemas.openxmlformats.org/officeDocument/2006/relationships/hyperlink" Target="https://twitter.com/#!/docassar/status/1140801463238762499" TargetMode="External" /><Relationship Id="rId1705" Type="http://schemas.openxmlformats.org/officeDocument/2006/relationships/hyperlink" Target="https://twitter.com/#!/docassar/status/1141111318247874560" TargetMode="External" /><Relationship Id="rId1706" Type="http://schemas.openxmlformats.org/officeDocument/2006/relationships/hyperlink" Target="https://twitter.com/#!/docassar/status/1143354025062084609" TargetMode="External" /><Relationship Id="rId1707" Type="http://schemas.openxmlformats.org/officeDocument/2006/relationships/hyperlink" Target="https://twitter.com/#!/docassar/status/1143651525681733642" TargetMode="External" /><Relationship Id="rId1708" Type="http://schemas.openxmlformats.org/officeDocument/2006/relationships/hyperlink" Target="https://twitter.com/#!/docassar/status/1143886936106516481" TargetMode="External" /><Relationship Id="rId1709" Type="http://schemas.openxmlformats.org/officeDocument/2006/relationships/hyperlink" Target="https://twitter.com/#!/docassar/status/1144262478995570690" TargetMode="External" /><Relationship Id="rId1710" Type="http://schemas.openxmlformats.org/officeDocument/2006/relationships/hyperlink" Target="https://twitter.com/#!/docassar/status/1145864482578751490" TargetMode="External" /><Relationship Id="rId1711" Type="http://schemas.openxmlformats.org/officeDocument/2006/relationships/hyperlink" Target="https://twitter.com/#!/docassar/status/1145864525171843072" TargetMode="External" /><Relationship Id="rId1712" Type="http://schemas.openxmlformats.org/officeDocument/2006/relationships/hyperlink" Target="https://twitter.com/#!/docassar/status/1146099255314210816" TargetMode="External" /><Relationship Id="rId1713" Type="http://schemas.openxmlformats.org/officeDocument/2006/relationships/hyperlink" Target="https://twitter.com/#!/docassar/status/1146388110214909952" TargetMode="External" /><Relationship Id="rId1714" Type="http://schemas.openxmlformats.org/officeDocument/2006/relationships/hyperlink" Target="https://twitter.com/#!/docassar/status/1147834749525864448" TargetMode="External" /><Relationship Id="rId1715" Type="http://schemas.openxmlformats.org/officeDocument/2006/relationships/hyperlink" Target="https://twitter.com/#!/docassar/status/1148565798337896449" TargetMode="External" /><Relationship Id="rId1716" Type="http://schemas.openxmlformats.org/officeDocument/2006/relationships/hyperlink" Target="https://twitter.com/#!/docassar/status/1148565848841494529" TargetMode="External" /><Relationship Id="rId1717" Type="http://schemas.openxmlformats.org/officeDocument/2006/relationships/hyperlink" Target="https://twitter.com/#!/docassar/status/1148925496081752065" TargetMode="External" /><Relationship Id="rId1718" Type="http://schemas.openxmlformats.org/officeDocument/2006/relationships/hyperlink" Target="https://twitter.com/#!/docassar/status/1152720304835375105" TargetMode="External" /><Relationship Id="rId1719" Type="http://schemas.openxmlformats.org/officeDocument/2006/relationships/hyperlink" Target="https://twitter.com/#!/docassar/status/1153099271899668481" TargetMode="External" /><Relationship Id="rId1720" Type="http://schemas.openxmlformats.org/officeDocument/2006/relationships/hyperlink" Target="https://twitter.com/#!/docassar/status/1153555695033364481" TargetMode="External" /><Relationship Id="rId1721" Type="http://schemas.openxmlformats.org/officeDocument/2006/relationships/hyperlink" Target="https://twitter.com/#!/docassar/status/1153991442244624388" TargetMode="External" /><Relationship Id="rId1722" Type="http://schemas.openxmlformats.org/officeDocument/2006/relationships/hyperlink" Target="https://twitter.com/#!/docassar/status/1154202359788187648" TargetMode="External" /><Relationship Id="rId1723" Type="http://schemas.openxmlformats.org/officeDocument/2006/relationships/hyperlink" Target="https://twitter.com/#!/docassar/status/1157976900842786816" TargetMode="External" /><Relationship Id="rId1724" Type="http://schemas.openxmlformats.org/officeDocument/2006/relationships/hyperlink" Target="https://twitter.com/#!/docassar/status/1158361705275101184" TargetMode="External" /><Relationship Id="rId1725" Type="http://schemas.openxmlformats.org/officeDocument/2006/relationships/hyperlink" Target="https://twitter.com/#!/docassar/status/1159133461531246592" TargetMode="External" /><Relationship Id="rId1726" Type="http://schemas.openxmlformats.org/officeDocument/2006/relationships/hyperlink" Target="https://twitter.com/#!/docassar/status/1159133532142354433" TargetMode="External" /><Relationship Id="rId1727" Type="http://schemas.openxmlformats.org/officeDocument/2006/relationships/hyperlink" Target="https://twitter.com/#!/exchangeclub/status/1134809576107388928" TargetMode="External" /><Relationship Id="rId1728" Type="http://schemas.openxmlformats.org/officeDocument/2006/relationships/hyperlink" Target="https://twitter.com/#!/exchangeclub/status/1135934022499086336" TargetMode="External" /><Relationship Id="rId1729" Type="http://schemas.openxmlformats.org/officeDocument/2006/relationships/hyperlink" Target="https://twitter.com/#!/exchangeclub/status/1136355306173321216" TargetMode="External" /><Relationship Id="rId1730" Type="http://schemas.openxmlformats.org/officeDocument/2006/relationships/hyperlink" Target="https://twitter.com/#!/exchangeclub/status/1136690544548208640" TargetMode="External" /><Relationship Id="rId1731" Type="http://schemas.openxmlformats.org/officeDocument/2006/relationships/hyperlink" Target="https://twitter.com/#!/exchangeclub/status/1137344285613940741" TargetMode="External" /><Relationship Id="rId1732" Type="http://schemas.openxmlformats.org/officeDocument/2006/relationships/hyperlink" Target="https://twitter.com/#!/exchangeclub/status/1138109128939905026" TargetMode="External" /><Relationship Id="rId1733" Type="http://schemas.openxmlformats.org/officeDocument/2006/relationships/hyperlink" Target="https://twitter.com/#!/exchangeclub/status/1138160678156537856" TargetMode="External" /><Relationship Id="rId1734" Type="http://schemas.openxmlformats.org/officeDocument/2006/relationships/hyperlink" Target="https://twitter.com/#!/exchangeclub/status/1138523464376229889" TargetMode="External" /><Relationship Id="rId1735" Type="http://schemas.openxmlformats.org/officeDocument/2006/relationships/hyperlink" Target="https://twitter.com/#!/exchangeclub/status/1138526817978114048" TargetMode="External" /><Relationship Id="rId1736" Type="http://schemas.openxmlformats.org/officeDocument/2006/relationships/hyperlink" Target="https://twitter.com/#!/exchangeclub/status/1138835185330466816" TargetMode="External" /><Relationship Id="rId1737" Type="http://schemas.openxmlformats.org/officeDocument/2006/relationships/hyperlink" Target="https://twitter.com/#!/exchangeclub/status/1138909122064211974" TargetMode="External" /><Relationship Id="rId1738" Type="http://schemas.openxmlformats.org/officeDocument/2006/relationships/hyperlink" Target="https://twitter.com/#!/exchangeclub/status/1139236057189367808" TargetMode="External" /><Relationship Id="rId1739" Type="http://schemas.openxmlformats.org/officeDocument/2006/relationships/hyperlink" Target="https://twitter.com/#!/exchangeclub/status/1139527410255310848" TargetMode="External" /><Relationship Id="rId1740" Type="http://schemas.openxmlformats.org/officeDocument/2006/relationships/hyperlink" Target="https://twitter.com/#!/exchangeclub/status/1139568998545264641" TargetMode="External" /><Relationship Id="rId1741" Type="http://schemas.openxmlformats.org/officeDocument/2006/relationships/hyperlink" Target="https://twitter.com/#!/exchangeclub/status/1140057529663311872" TargetMode="External" /><Relationship Id="rId1742" Type="http://schemas.openxmlformats.org/officeDocument/2006/relationships/hyperlink" Target="https://twitter.com/#!/exchangeclub/status/1140687270976114688" TargetMode="External" /><Relationship Id="rId1743" Type="http://schemas.openxmlformats.org/officeDocument/2006/relationships/hyperlink" Target="https://twitter.com/#!/exchangeclub/status/1141381293252468736" TargetMode="External" /><Relationship Id="rId1744" Type="http://schemas.openxmlformats.org/officeDocument/2006/relationships/hyperlink" Target="https://twitter.com/#!/exchangeclub/status/1141694952419803136" TargetMode="External" /><Relationship Id="rId1745" Type="http://schemas.openxmlformats.org/officeDocument/2006/relationships/hyperlink" Target="https://twitter.com/#!/exchangeclub/status/1142079483538804741" TargetMode="External" /><Relationship Id="rId1746" Type="http://schemas.openxmlformats.org/officeDocument/2006/relationships/hyperlink" Target="https://twitter.com/#!/exchangeclub/status/1144289476094648320" TargetMode="External" /><Relationship Id="rId1747" Type="http://schemas.openxmlformats.org/officeDocument/2006/relationships/hyperlink" Target="https://twitter.com/#!/exchangeclub/status/1144345324271603713" TargetMode="External" /><Relationship Id="rId1748" Type="http://schemas.openxmlformats.org/officeDocument/2006/relationships/hyperlink" Target="https://twitter.com/#!/exchangeclub/status/1144656552680443905" TargetMode="External" /><Relationship Id="rId1749" Type="http://schemas.openxmlformats.org/officeDocument/2006/relationships/hyperlink" Target="https://twitter.com/#!/exchangeclub/status/1144672329362026496" TargetMode="External" /><Relationship Id="rId1750" Type="http://schemas.openxmlformats.org/officeDocument/2006/relationships/hyperlink" Target="https://twitter.com/#!/exchangeclub/status/1144959462706425856" TargetMode="External" /><Relationship Id="rId1751" Type="http://schemas.openxmlformats.org/officeDocument/2006/relationships/hyperlink" Target="https://twitter.com/#!/exchangeclub/status/1145788523867508741" TargetMode="External" /><Relationship Id="rId1752" Type="http://schemas.openxmlformats.org/officeDocument/2006/relationships/hyperlink" Target="https://twitter.com/#!/exchangeclub/status/1146062108771045376" TargetMode="External" /><Relationship Id="rId1753" Type="http://schemas.openxmlformats.org/officeDocument/2006/relationships/hyperlink" Target="https://twitter.com/#!/exchangeclub/status/1146403732286005248" TargetMode="External" /><Relationship Id="rId1754" Type="http://schemas.openxmlformats.org/officeDocument/2006/relationships/hyperlink" Target="https://twitter.com/#!/exchangeclub/status/1146758818556252160" TargetMode="External" /><Relationship Id="rId1755" Type="http://schemas.openxmlformats.org/officeDocument/2006/relationships/hyperlink" Target="https://twitter.com/#!/exchangeclub/status/1147134544409182209" TargetMode="External" /><Relationship Id="rId1756" Type="http://schemas.openxmlformats.org/officeDocument/2006/relationships/hyperlink" Target="https://twitter.com/#!/exchangeclub/status/1147484849810415616" TargetMode="External" /><Relationship Id="rId1757" Type="http://schemas.openxmlformats.org/officeDocument/2006/relationships/hyperlink" Target="https://twitter.com/#!/exchangeclub/status/1148274826093780995" TargetMode="External" /><Relationship Id="rId1758" Type="http://schemas.openxmlformats.org/officeDocument/2006/relationships/hyperlink" Target="https://twitter.com/#!/exchangeclub/status/1150036915791552512" TargetMode="External" /><Relationship Id="rId1759" Type="http://schemas.openxmlformats.org/officeDocument/2006/relationships/hyperlink" Target="https://twitter.com/#!/exchangeclub/status/1150401312045096960" TargetMode="External" /><Relationship Id="rId1760" Type="http://schemas.openxmlformats.org/officeDocument/2006/relationships/hyperlink" Target="https://twitter.com/#!/exchangeclub/status/1151458336421924864" TargetMode="External" /><Relationship Id="rId1761" Type="http://schemas.openxmlformats.org/officeDocument/2006/relationships/hyperlink" Target="https://twitter.com/#!/exchangeclub/status/1151835767490170880" TargetMode="External" /><Relationship Id="rId1762" Type="http://schemas.openxmlformats.org/officeDocument/2006/relationships/hyperlink" Target="https://twitter.com/#!/exchangeclub/status/1151851462764503040" TargetMode="External" /><Relationship Id="rId1763" Type="http://schemas.openxmlformats.org/officeDocument/2006/relationships/hyperlink" Target="https://twitter.com/#!/exchangeclub/status/1151870748849561600" TargetMode="External" /><Relationship Id="rId1764" Type="http://schemas.openxmlformats.org/officeDocument/2006/relationships/hyperlink" Target="https://twitter.com/#!/exchangeclub/status/1151889881402155008" TargetMode="External" /><Relationship Id="rId1765" Type="http://schemas.openxmlformats.org/officeDocument/2006/relationships/hyperlink" Target="https://twitter.com/#!/exchangeclub/status/1151906722946199553" TargetMode="External" /><Relationship Id="rId1766" Type="http://schemas.openxmlformats.org/officeDocument/2006/relationships/hyperlink" Target="https://twitter.com/#!/exchangeclub/status/1151917308039827458" TargetMode="External" /><Relationship Id="rId1767" Type="http://schemas.openxmlformats.org/officeDocument/2006/relationships/hyperlink" Target="https://twitter.com/#!/exchangeclub/status/1151946747461165056" TargetMode="External" /><Relationship Id="rId1768" Type="http://schemas.openxmlformats.org/officeDocument/2006/relationships/hyperlink" Target="https://twitter.com/#!/exchangeclub/status/1152190856461529091" TargetMode="External" /><Relationship Id="rId1769" Type="http://schemas.openxmlformats.org/officeDocument/2006/relationships/hyperlink" Target="https://twitter.com/#!/exchangeclub/status/1152252261768318982" TargetMode="External" /><Relationship Id="rId1770" Type="http://schemas.openxmlformats.org/officeDocument/2006/relationships/hyperlink" Target="https://twitter.com/#!/exchangeclub/status/1152275384471343105" TargetMode="External" /><Relationship Id="rId1771" Type="http://schemas.openxmlformats.org/officeDocument/2006/relationships/hyperlink" Target="https://twitter.com/#!/exchangeclub/status/1152280952527314944" TargetMode="External" /><Relationship Id="rId1772" Type="http://schemas.openxmlformats.org/officeDocument/2006/relationships/hyperlink" Target="https://twitter.com/#!/exchangeclub/status/1152558027108696064" TargetMode="External" /><Relationship Id="rId1773" Type="http://schemas.openxmlformats.org/officeDocument/2006/relationships/hyperlink" Target="https://twitter.com/#!/exchangeclub/status/1152602827316969473" TargetMode="External" /><Relationship Id="rId1774" Type="http://schemas.openxmlformats.org/officeDocument/2006/relationships/hyperlink" Target="https://twitter.com/#!/exchangeclub/status/1152603324476211202" TargetMode="External" /><Relationship Id="rId1775" Type="http://schemas.openxmlformats.org/officeDocument/2006/relationships/hyperlink" Target="https://twitter.com/#!/exchangeclub/status/1152604078666633216" TargetMode="External" /><Relationship Id="rId1776" Type="http://schemas.openxmlformats.org/officeDocument/2006/relationships/hyperlink" Target="https://twitter.com/#!/exchangeclub/status/1152697445593354240" TargetMode="External" /><Relationship Id="rId1777" Type="http://schemas.openxmlformats.org/officeDocument/2006/relationships/hyperlink" Target="https://twitter.com/#!/exchangeclub/status/1152761112758280195" TargetMode="External" /><Relationship Id="rId1778" Type="http://schemas.openxmlformats.org/officeDocument/2006/relationships/hyperlink" Target="https://twitter.com/#!/exchangeclub/status/1152772189067894784" TargetMode="External" /><Relationship Id="rId1779" Type="http://schemas.openxmlformats.org/officeDocument/2006/relationships/hyperlink" Target="https://twitter.com/#!/exchangeclub/status/1152942307110531072" TargetMode="External" /><Relationship Id="rId1780" Type="http://schemas.openxmlformats.org/officeDocument/2006/relationships/hyperlink" Target="https://twitter.com/#!/exchangeclub/status/1156552355162333185" TargetMode="External" /><Relationship Id="rId1781" Type="http://schemas.openxmlformats.org/officeDocument/2006/relationships/hyperlink" Target="https://twitter.com/#!/exchangeclub/status/1157015289583800320" TargetMode="External" /><Relationship Id="rId1782" Type="http://schemas.openxmlformats.org/officeDocument/2006/relationships/hyperlink" Target="https://twitter.com/#!/exchangeclub/status/1157275609850163201" TargetMode="External" /><Relationship Id="rId1783" Type="http://schemas.openxmlformats.org/officeDocument/2006/relationships/hyperlink" Target="https://twitter.com/#!/exchangeclub/status/1158384194571112448" TargetMode="External" /><Relationship Id="rId1784" Type="http://schemas.openxmlformats.org/officeDocument/2006/relationships/hyperlink" Target="https://twitter.com/#!/docassar/status/1135509491728945156" TargetMode="External" /><Relationship Id="rId1785" Type="http://schemas.openxmlformats.org/officeDocument/2006/relationships/hyperlink" Target="https://twitter.com/#!/docassar/status/1135509539435012096" TargetMode="External" /><Relationship Id="rId1786" Type="http://schemas.openxmlformats.org/officeDocument/2006/relationships/hyperlink" Target="https://twitter.com/#!/docassar/status/1137694838399406081" TargetMode="External" /><Relationship Id="rId1787" Type="http://schemas.openxmlformats.org/officeDocument/2006/relationships/hyperlink" Target="https://twitter.com/#!/docassar/status/1138272647022821376" TargetMode="External" /><Relationship Id="rId1788" Type="http://schemas.openxmlformats.org/officeDocument/2006/relationships/hyperlink" Target="https://twitter.com/#!/docassar/status/1138601664791945218" TargetMode="External" /><Relationship Id="rId1789" Type="http://schemas.openxmlformats.org/officeDocument/2006/relationships/hyperlink" Target="https://twitter.com/#!/docassar/status/1138807025834573825" TargetMode="External" /><Relationship Id="rId1790" Type="http://schemas.openxmlformats.org/officeDocument/2006/relationships/hyperlink" Target="https://twitter.com/#!/docassar/status/1139538624226254848" TargetMode="External" /><Relationship Id="rId1791" Type="http://schemas.openxmlformats.org/officeDocument/2006/relationships/hyperlink" Target="https://twitter.com/#!/docassar/status/1140801386155847685" TargetMode="External" /><Relationship Id="rId1792" Type="http://schemas.openxmlformats.org/officeDocument/2006/relationships/hyperlink" Target="https://twitter.com/#!/docassar/status/1140801463238762499" TargetMode="External" /><Relationship Id="rId1793" Type="http://schemas.openxmlformats.org/officeDocument/2006/relationships/hyperlink" Target="https://twitter.com/#!/docassar/status/1141111318247874560" TargetMode="External" /><Relationship Id="rId1794" Type="http://schemas.openxmlformats.org/officeDocument/2006/relationships/hyperlink" Target="https://twitter.com/#!/docassar/status/1143354025062084609" TargetMode="External" /><Relationship Id="rId1795" Type="http://schemas.openxmlformats.org/officeDocument/2006/relationships/hyperlink" Target="https://twitter.com/#!/docassar/status/1143651525681733642" TargetMode="External" /><Relationship Id="rId1796" Type="http://schemas.openxmlformats.org/officeDocument/2006/relationships/hyperlink" Target="https://twitter.com/#!/docassar/status/1143886936106516481" TargetMode="External" /><Relationship Id="rId1797" Type="http://schemas.openxmlformats.org/officeDocument/2006/relationships/hyperlink" Target="https://twitter.com/#!/docassar/status/1144262478995570690" TargetMode="External" /><Relationship Id="rId1798" Type="http://schemas.openxmlformats.org/officeDocument/2006/relationships/hyperlink" Target="https://twitter.com/#!/docassar/status/1145864482578751490" TargetMode="External" /><Relationship Id="rId1799" Type="http://schemas.openxmlformats.org/officeDocument/2006/relationships/hyperlink" Target="https://twitter.com/#!/docassar/status/1145864525171843072" TargetMode="External" /><Relationship Id="rId1800" Type="http://schemas.openxmlformats.org/officeDocument/2006/relationships/hyperlink" Target="https://twitter.com/#!/docassar/status/1146099255314210816" TargetMode="External" /><Relationship Id="rId1801" Type="http://schemas.openxmlformats.org/officeDocument/2006/relationships/hyperlink" Target="https://twitter.com/#!/docassar/status/1146388110214909952" TargetMode="External" /><Relationship Id="rId1802" Type="http://schemas.openxmlformats.org/officeDocument/2006/relationships/hyperlink" Target="https://twitter.com/#!/docassar/status/1147834749525864448" TargetMode="External" /><Relationship Id="rId1803" Type="http://schemas.openxmlformats.org/officeDocument/2006/relationships/hyperlink" Target="https://twitter.com/#!/docassar/status/1148565798337896449" TargetMode="External" /><Relationship Id="rId1804" Type="http://schemas.openxmlformats.org/officeDocument/2006/relationships/hyperlink" Target="https://twitter.com/#!/docassar/status/1148565848841494529" TargetMode="External" /><Relationship Id="rId1805" Type="http://schemas.openxmlformats.org/officeDocument/2006/relationships/hyperlink" Target="https://twitter.com/#!/docassar/status/1148925496081752065" TargetMode="External" /><Relationship Id="rId1806" Type="http://schemas.openxmlformats.org/officeDocument/2006/relationships/hyperlink" Target="https://twitter.com/#!/docassar/status/1152720304835375105" TargetMode="External" /><Relationship Id="rId1807" Type="http://schemas.openxmlformats.org/officeDocument/2006/relationships/hyperlink" Target="https://twitter.com/#!/docassar/status/1153099271899668481" TargetMode="External" /><Relationship Id="rId1808" Type="http://schemas.openxmlformats.org/officeDocument/2006/relationships/hyperlink" Target="https://twitter.com/#!/docassar/status/1153555695033364481" TargetMode="External" /><Relationship Id="rId1809" Type="http://schemas.openxmlformats.org/officeDocument/2006/relationships/hyperlink" Target="https://twitter.com/#!/docassar/status/1153991442244624388" TargetMode="External" /><Relationship Id="rId1810" Type="http://schemas.openxmlformats.org/officeDocument/2006/relationships/hyperlink" Target="https://twitter.com/#!/docassar/status/1154202359788187648" TargetMode="External" /><Relationship Id="rId1811" Type="http://schemas.openxmlformats.org/officeDocument/2006/relationships/hyperlink" Target="https://twitter.com/#!/docassar/status/1157976900842786816" TargetMode="External" /><Relationship Id="rId1812" Type="http://schemas.openxmlformats.org/officeDocument/2006/relationships/hyperlink" Target="https://twitter.com/#!/docassar/status/1158361705275101184" TargetMode="External" /><Relationship Id="rId1813" Type="http://schemas.openxmlformats.org/officeDocument/2006/relationships/hyperlink" Target="https://twitter.com/#!/docassar/status/1159133461531246592" TargetMode="External" /><Relationship Id="rId1814" Type="http://schemas.openxmlformats.org/officeDocument/2006/relationships/hyperlink" Target="https://twitter.com/#!/docassar/status/1159133532142354433" TargetMode="External" /><Relationship Id="rId1815" Type="http://schemas.openxmlformats.org/officeDocument/2006/relationships/hyperlink" Target="https://api.twitter.com/1.1/geo/id/07d9e4658a085000.json" TargetMode="External" /><Relationship Id="rId1816" Type="http://schemas.openxmlformats.org/officeDocument/2006/relationships/hyperlink" Target="https://api.twitter.com/1.1/geo/id/4fbddb5bf6f19735.json" TargetMode="External" /><Relationship Id="rId1817" Type="http://schemas.openxmlformats.org/officeDocument/2006/relationships/hyperlink" Target="https://api.twitter.com/1.1/geo/id/4fbddb5bf6f19735.json" TargetMode="External" /><Relationship Id="rId1818" Type="http://schemas.openxmlformats.org/officeDocument/2006/relationships/hyperlink" Target="https://api.twitter.com/1.1/geo/id/e86b380cfefcced5.json" TargetMode="External" /><Relationship Id="rId1819" Type="http://schemas.openxmlformats.org/officeDocument/2006/relationships/hyperlink" Target="https://api.twitter.com/1.1/geo/id/4fbddb5bf6f19735.json" TargetMode="External" /><Relationship Id="rId1820" Type="http://schemas.openxmlformats.org/officeDocument/2006/relationships/comments" Target="../comments1.xml" /><Relationship Id="rId1821" Type="http://schemas.openxmlformats.org/officeDocument/2006/relationships/vmlDrawing" Target="../drawings/vmlDrawing1.vml" /><Relationship Id="rId1822" Type="http://schemas.openxmlformats.org/officeDocument/2006/relationships/table" Target="../tables/table1.xml" /><Relationship Id="rId18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odexlgraphgallery.org/Pages/Graph.aspx?graphID=199769" TargetMode="External" /><Relationship Id="rId2" Type="http://schemas.openxmlformats.org/officeDocument/2006/relationships/hyperlink" Target="https://www.facebook.com/575157440/posts/10156038148922441/" TargetMode="External" /><Relationship Id="rId3" Type="http://schemas.openxmlformats.org/officeDocument/2006/relationships/hyperlink" Target="http://www.nationalexchangeclub.org/convention/" TargetMode="External" /><Relationship Id="rId4" Type="http://schemas.openxmlformats.org/officeDocument/2006/relationships/hyperlink" Target="https://www.laureloutlook.com/content/exchange-healing-field?utm_content=bufferf91e9&amp;utm_medium=social&amp;utm_source=twitter.com&amp;utm_campaign=buffer" TargetMode="External" /><Relationship Id="rId5" Type="http://schemas.openxmlformats.org/officeDocument/2006/relationships/hyperlink" Target="https://twitter.com/exchangeclub/status/1145788523867508741" TargetMode="External" /><Relationship Id="rId6" Type="http://schemas.openxmlformats.org/officeDocument/2006/relationships/hyperlink" Target="https://nodexlgraphgallery.org/Pages/Graph.aspx?graphID=198760" TargetMode="External" /><Relationship Id="rId7" Type="http://schemas.openxmlformats.org/officeDocument/2006/relationships/hyperlink" Target="https://nodexlgraphgallery.org/Pages/Graph.aspx?graphID=201252" TargetMode="External" /><Relationship Id="rId8" Type="http://schemas.openxmlformats.org/officeDocument/2006/relationships/hyperlink" Target="https://nodexlgraphgallery.org/Pages/Graph.aspx?graphID=202613" TargetMode="External" /><Relationship Id="rId9"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10" Type="http://schemas.openxmlformats.org/officeDocument/2006/relationships/hyperlink" Target="https://twitter.com/exchangeclub/status/1148274826093780995" TargetMode="External" /><Relationship Id="rId11" Type="http://schemas.openxmlformats.org/officeDocument/2006/relationships/hyperlink" Target="https://twitter.com/exchangeclub/status/1152603324476211202" TargetMode="External" /><Relationship Id="rId12" Type="http://schemas.openxmlformats.org/officeDocument/2006/relationships/hyperlink" Target="https://nodexlgraphgallery.org/Pages/Graph.aspx?graphID=204694" TargetMode="External" /><Relationship Id="rId13" Type="http://schemas.openxmlformats.org/officeDocument/2006/relationships/hyperlink" Target="https://www.goshennews.com/news/fair-faces-exchange-club-member-enjoys-raising-money-at-the/article_6527868d-26a0-5483-a400-6f4fc4d370d6.html" TargetMode="External" /><Relationship Id="rId14" Type="http://schemas.openxmlformats.org/officeDocument/2006/relationships/hyperlink" Target="https://issuu.com/dublincityschools/docs/irish_magazine_summer_2019" TargetMode="External" /><Relationship Id="rId15" Type="http://schemas.openxmlformats.org/officeDocument/2006/relationships/hyperlink" Target="http://tomb.romeexchangeclub.com/" TargetMode="External" /><Relationship Id="rId16" Type="http://schemas.openxmlformats.org/officeDocument/2006/relationships/hyperlink" Target="https://nodexlgraphgallery.org/Pages/Graph.aspx?graphID=202613" TargetMode="External" /><Relationship Id="rId17" Type="http://schemas.openxmlformats.org/officeDocument/2006/relationships/hyperlink" Target="https://nodexlgraphgallery.org/Pages/Graph.aspx?graphID=204694" TargetMode="External" /><Relationship Id="rId18" Type="http://schemas.openxmlformats.org/officeDocument/2006/relationships/hyperlink" Target="https://nodexlgraphgallery.org/Pages/Graph.aspx?graphID=204791" TargetMode="External" /><Relationship Id="rId19" Type="http://schemas.openxmlformats.org/officeDocument/2006/relationships/hyperlink" Target="https://nodexlgraphgallery.org/Pages/Graph.aspx?graphID=204913" TargetMode="External" /><Relationship Id="rId20" Type="http://schemas.openxmlformats.org/officeDocument/2006/relationships/hyperlink" Target="https://nodexlgraphgallery.org/Pages/Graph.aspx?graphID=205019" TargetMode="External" /><Relationship Id="rId21" Type="http://schemas.openxmlformats.org/officeDocument/2006/relationships/hyperlink" Target="https://www.instagram.com/p/B0v-T4qALPX/?igshid=ml7wmirh85oq" TargetMode="External" /><Relationship Id="rId22" Type="http://schemas.openxmlformats.org/officeDocument/2006/relationships/hyperlink" Target="http://www.northwestgeorgianews.com/rome/news/local/national-exchange-ceo-in-rome-to-install-leaders-of-rome/article_0e05f854-9439-11e9-b06c-4b6aa1a10b6b.html" TargetMode="External" /><Relationship Id="rId23" Type="http://schemas.openxmlformats.org/officeDocument/2006/relationships/hyperlink" Target="https://twitter.com/VisitNorfolkVA/status/1142119805643886594" TargetMode="External" /><Relationship Id="rId24" Type="http://schemas.openxmlformats.org/officeDocument/2006/relationships/hyperlink" Target="https://twitter.com/exchangeclub/status/1150401312045096960" TargetMode="External" /><Relationship Id="rId25" Type="http://schemas.openxmlformats.org/officeDocument/2006/relationships/hyperlink" Target="https://twitter.com/exchangeclub/status/1150401312045096960" TargetMode="External" /><Relationship Id="rId26" Type="http://schemas.openxmlformats.org/officeDocument/2006/relationships/hyperlink" Target="https://myemail.constantcontact.com/subject.html?soid=1102534231567&amp;aid=HtJFg089bYg" TargetMode="External" /><Relationship Id="rId27" Type="http://schemas.openxmlformats.org/officeDocument/2006/relationships/hyperlink" Target="https://myemail.constantcontact.com/subject.html?soid=1102534231567&amp;aid=CFAAycNLB38" TargetMode="External" /><Relationship Id="rId28" Type="http://schemas.openxmlformats.org/officeDocument/2006/relationships/hyperlink" Target="https://nodexlgraphgallery.org/Pages/Graph.aspx?graphID=198760" TargetMode="External" /><Relationship Id="rId29" Type="http://schemas.openxmlformats.org/officeDocument/2006/relationships/hyperlink" Target="https://nodexlgraphgallery.org/Pages/Graph.aspx?graphID=198835" TargetMode="External" /><Relationship Id="rId30" Type="http://schemas.openxmlformats.org/officeDocument/2006/relationships/hyperlink" Target="https://nodexlgraphgallery.org/Pages/Graph.aspx?graphID=198950" TargetMode="External" /><Relationship Id="rId31" Type="http://schemas.openxmlformats.org/officeDocument/2006/relationships/hyperlink" Target="https://nodexlgraphgallery.org/Pages/Graph.aspx?graphID=199578" TargetMode="External" /><Relationship Id="rId32" Type="http://schemas.openxmlformats.org/officeDocument/2006/relationships/hyperlink" Target="https://nodexlgraphgallery.org/Pages/Graph.aspx?graphID=199712" TargetMode="External" /><Relationship Id="rId33" Type="http://schemas.openxmlformats.org/officeDocument/2006/relationships/hyperlink" Target="https://nodexlgraphgallery.org/Pages/Graph.aspx?graphID=199769" TargetMode="External" /><Relationship Id="rId34" Type="http://schemas.openxmlformats.org/officeDocument/2006/relationships/hyperlink" Target="https://nodexlgraphgallery.org/Pages/Graph.aspx?graphID=199912" TargetMode="External" /><Relationship Id="rId35" Type="http://schemas.openxmlformats.org/officeDocument/2006/relationships/hyperlink" Target="https://nodexlgraphgallery.org/Pages/Graph.aspx?graphID=200146" TargetMode="External" /><Relationship Id="rId36" Type="http://schemas.openxmlformats.org/officeDocument/2006/relationships/hyperlink" Target="https://nodexlgraphgallery.org/Pages/Graph.aspx?graphID=200233" TargetMode="External" /><Relationship Id="rId37" Type="http://schemas.openxmlformats.org/officeDocument/2006/relationships/hyperlink" Target="https://nodexlgraphgallery.org/Pages/Graph.aspx?graphID=200341" TargetMode="External" /><Relationship Id="rId38" Type="http://schemas.openxmlformats.org/officeDocument/2006/relationships/hyperlink" Target="https://nodexlgraphgallery.org/Pages/Graph.aspx?graphID=200870" TargetMode="External" /><Relationship Id="rId39" Type="http://schemas.openxmlformats.org/officeDocument/2006/relationships/hyperlink" Target="https://nodexlgraphgallery.org/Pages/Graph.aspx?graphID=201011" TargetMode="External" /><Relationship Id="rId40" Type="http://schemas.openxmlformats.org/officeDocument/2006/relationships/hyperlink" Target="https://nodexlgraphgallery.org/Pages/Graph.aspx?graphID=201106" TargetMode="External" /><Relationship Id="rId41" Type="http://schemas.openxmlformats.org/officeDocument/2006/relationships/hyperlink" Target="https://nodexlgraphgallery.org/Pages/Graph.aspx?graphID=201252" TargetMode="External" /><Relationship Id="rId42" Type="http://schemas.openxmlformats.org/officeDocument/2006/relationships/hyperlink" Target="https://nodexlgraphgallery.org/Pages/Graph.aspx?graphID=201449" TargetMode="External" /><Relationship Id="rId43" Type="http://schemas.openxmlformats.org/officeDocument/2006/relationships/hyperlink" Target="https://nodexlgraphgallery.org/Pages/Graph.aspx?graphID=201540" TargetMode="External" /><Relationship Id="rId44" Type="http://schemas.openxmlformats.org/officeDocument/2006/relationships/hyperlink" Target="https://nodexlgraphgallery.org/Pages/Graph.aspx?graphID=201681" TargetMode="External" /><Relationship Id="rId45" Type="http://schemas.openxmlformats.org/officeDocument/2006/relationships/hyperlink" Target="https://nodexlgraphgallery.org/Pages/Graph.aspx?graphID=201880" TargetMode="External" /><Relationship Id="rId46" Type="http://schemas.openxmlformats.org/officeDocument/2006/relationships/hyperlink" Target="https://nodexlgraphgallery.org/Pages/Graph.aspx?graphID=202290" TargetMode="External" /><Relationship Id="rId47" Type="http://schemas.openxmlformats.org/officeDocument/2006/relationships/hyperlink" Target="https://nodexlgraphgallery.org/Pages/Graph.aspx?graphID=202378" TargetMode="External" /><Relationship Id="rId48" Type="http://schemas.openxmlformats.org/officeDocument/2006/relationships/hyperlink" Target="https://nodexlgraphgallery.org/Pages/Graph.aspx?graphID=202488" TargetMode="External" /><Relationship Id="rId49" Type="http://schemas.openxmlformats.org/officeDocument/2006/relationships/hyperlink" Target="https://nodexlgraphgallery.org/Pages/Graph.aspx?graphID=202613" TargetMode="External" /><Relationship Id="rId50" Type="http://schemas.openxmlformats.org/officeDocument/2006/relationships/hyperlink" Target="https://nodexlgraphgallery.org/Pages/Graph.aspx?graphID=203451" TargetMode="External" /><Relationship Id="rId51" Type="http://schemas.openxmlformats.org/officeDocument/2006/relationships/hyperlink" Target="https://nodexlgraphgallery.org/Pages/Graph.aspx?graphID=204694" TargetMode="External" /><Relationship Id="rId52" Type="http://schemas.openxmlformats.org/officeDocument/2006/relationships/hyperlink" Target="https://nodexlgraphgallery.org/Pages/Graph.aspx?graphID=204791" TargetMode="External" /><Relationship Id="rId53" Type="http://schemas.openxmlformats.org/officeDocument/2006/relationships/hyperlink" Target="https://nodexlgraphgallery.org/Pages/Graph.aspx?graphID=204913" TargetMode="External" /><Relationship Id="rId54" Type="http://schemas.openxmlformats.org/officeDocument/2006/relationships/hyperlink" Target="https://nodexlgraphgallery.org/Pages/Graph.aspx?graphID=205019" TargetMode="External" /><Relationship Id="rId55" Type="http://schemas.openxmlformats.org/officeDocument/2006/relationships/hyperlink" Target="https://nodexlgraphgallery.org/Pages/Graph.aspx?graphID=205617" TargetMode="External" /><Relationship Id="rId56" Type="http://schemas.openxmlformats.org/officeDocument/2006/relationships/hyperlink" Target="https://nodexlgraphgallery.org/Pages/Graph.aspx?graphID=205702" TargetMode="External" /><Relationship Id="rId57" Type="http://schemas.openxmlformats.org/officeDocument/2006/relationships/hyperlink" Target="https://nodexlgraphgallery.org/Pages/Graph.aspx?graphID=205828" TargetMode="External" /><Relationship Id="rId58" Type="http://schemas.openxmlformats.org/officeDocument/2006/relationships/hyperlink" Target="https://nodexlgraphgallery.org/Pages/Graph.aspx?graphID=205968" TargetMode="External" /><Relationship Id="rId59" Type="http://schemas.openxmlformats.org/officeDocument/2006/relationships/hyperlink" Target="https://www.instagram.com/p/Bz6inNql8fA/?igshid=1lxpg96a2ld6i" TargetMode="External" /><Relationship Id="rId60" Type="http://schemas.openxmlformats.org/officeDocument/2006/relationships/hyperlink" Target="https://www.infoplease.com/when-and-how-display-us-flag" TargetMode="External" /><Relationship Id="rId61" Type="http://schemas.openxmlformats.org/officeDocument/2006/relationships/hyperlink" Target="https://www.denverpost.com/2019/06/06/d-day-anniversary-photos/?fbclid=IwAR2DurBWkmxKzpJOgEl75VYTWYBXv3a6izSynvqTTAsrUdBwz_txMMzFRxU" TargetMode="External" /><Relationship Id="rId62" Type="http://schemas.openxmlformats.org/officeDocument/2006/relationships/hyperlink" Target="https://www.marriott.com/event-reservations/reservation-link.mi?id=1548174634531&amp;key=GRP&amp;app=resvlink" TargetMode="External" /><Relationship Id="rId63" Type="http://schemas.openxmlformats.org/officeDocument/2006/relationships/hyperlink" Target="https://www.marriott.com/event-reservations/reservation-link.mi?id=1548174634531&amp;key=GRP&amp;app=resvlink" TargetMode="External" /><Relationship Id="rId64" Type="http://schemas.openxmlformats.org/officeDocument/2006/relationships/hyperlink" Target="https://smile.amazon.com/ch/34-6571404" TargetMode="External" /><Relationship Id="rId65" Type="http://schemas.openxmlformats.org/officeDocument/2006/relationships/hyperlink" Target="https://www.mydigitalpublication.com/publication/?i=593351&amp;p=&amp;pn=" TargetMode="External" /><Relationship Id="rId66" Type="http://schemas.openxmlformats.org/officeDocument/2006/relationships/hyperlink" Target="https://www.milb.com/norfolk" TargetMode="External" /><Relationship Id="rId67" Type="http://schemas.openxmlformats.org/officeDocument/2006/relationships/hyperlink" Target="https://nationaldaycalendar.com/days-2/national-american-eagle-day-june-20/" TargetMode="External" /><Relationship Id="rId68" Type="http://schemas.openxmlformats.org/officeDocument/2006/relationships/hyperlink" Target="https://myemail.constantcontact.com/subject.html?soid=1102534231567&amp;aid=HtJFg089bYg" TargetMode="External" /><Relationship Id="rId69" Type="http://schemas.openxmlformats.org/officeDocument/2006/relationships/hyperlink" Target="https://www.nationalexchangeclub.org/convention/" TargetMode="External" /><Relationship Id="rId70" Type="http://schemas.openxmlformats.org/officeDocument/2006/relationships/hyperlink" Target="https://kidskonnect.com/holidays-seasons/fourth-july/" TargetMode="External" /><Relationship Id="rId71" Type="http://schemas.openxmlformats.org/officeDocument/2006/relationships/hyperlink" Target="https://www.visitnorfolk.com/eat-drink/" TargetMode="External" /><Relationship Id="rId72" Type="http://schemas.openxmlformats.org/officeDocument/2006/relationships/hyperlink" Target="https://www.surveymonkey.com/r/2019ExchangeConvention" TargetMode="External" /><Relationship Id="rId73" Type="http://schemas.openxmlformats.org/officeDocument/2006/relationships/hyperlink" Target="https://myemail.constantcontact.com/subject.html?soid=1102534231567&amp;aid=CFAAycNLB38" TargetMode="External" /><Relationship Id="rId74" Type="http://schemas.openxmlformats.org/officeDocument/2006/relationships/hyperlink" Target="https://pbs.twimg.com/media/D8O_3qeXoAA8enM.jpg" TargetMode="External" /><Relationship Id="rId75" Type="http://schemas.openxmlformats.org/officeDocument/2006/relationships/hyperlink" Target="https://pbs.twimg.com/media/D8QihFvWwAAlefq.jpg" TargetMode="External" /><Relationship Id="rId76" Type="http://schemas.openxmlformats.org/officeDocument/2006/relationships/hyperlink" Target="https://pbs.twimg.com/media/D9CP9UzXYAEt_9o.jpg" TargetMode="External" /><Relationship Id="rId77" Type="http://schemas.openxmlformats.org/officeDocument/2006/relationships/hyperlink" Target="https://pbs.twimg.com/media/D9IPky6X4AAohwU.jpg" TargetMode="External" /><Relationship Id="rId78" Type="http://schemas.openxmlformats.org/officeDocument/2006/relationships/hyperlink" Target="https://pbs.twimg.com/media/D9HK_DlW4AAVaXC.jpg" TargetMode="External" /><Relationship Id="rId79" Type="http://schemas.openxmlformats.org/officeDocument/2006/relationships/hyperlink" Target="https://pbs.twimg.com/media/D83qudSXkAAhDLw.jpg" TargetMode="External" /><Relationship Id="rId80" Type="http://schemas.openxmlformats.org/officeDocument/2006/relationships/hyperlink" Target="https://pbs.twimg.com/media/D9XNY7tVAAA5Tg6.jpg" TargetMode="External" /><Relationship Id="rId81" Type="http://schemas.openxmlformats.org/officeDocument/2006/relationships/hyperlink" Target="https://pbs.twimg.com/media/D9isP_UXYAE7utt.jpg" TargetMode="External" /><Relationship Id="rId82" Type="http://schemas.openxmlformats.org/officeDocument/2006/relationships/hyperlink" Target="https://pbs.twimg.com/media/D9me-xUX4AAR5dc.jpg" TargetMode="External" /><Relationship Id="rId83" Type="http://schemas.openxmlformats.org/officeDocument/2006/relationships/hyperlink" Target="https://pbs.twimg.com/media/D-Paof4WsAADMPH.jpg" TargetMode="External" /><Relationship Id="rId84" Type="http://schemas.openxmlformats.org/officeDocument/2006/relationships/hyperlink" Target="https://pbs.twimg.com/ext_tw_video_thumb/1146631611930284033/pu/img/qtO0N9P5dRs9Iwae.jpg" TargetMode="External" /><Relationship Id="rId85" Type="http://schemas.openxmlformats.org/officeDocument/2006/relationships/hyperlink" Target="https://pbs.twimg.com/media/D9uT8QYUIAAeHSu.jpg" TargetMode="External" /><Relationship Id="rId86" Type="http://schemas.openxmlformats.org/officeDocument/2006/relationships/hyperlink" Target="https://pbs.twimg.com/media/D-UXbmgVAAgmTKx.jpg" TargetMode="External" /><Relationship Id="rId87" Type="http://schemas.openxmlformats.org/officeDocument/2006/relationships/hyperlink" Target="https://pbs.twimg.com/media/D_rNQUBXsAAkvIz.jpg" TargetMode="External" /><Relationship Id="rId88" Type="http://schemas.openxmlformats.org/officeDocument/2006/relationships/hyperlink" Target="https://pbs.twimg.com/media/D9dle9ZWkAE-Ccd.jpg" TargetMode="External" /><Relationship Id="rId89" Type="http://schemas.openxmlformats.org/officeDocument/2006/relationships/hyperlink" Target="https://pbs.twimg.com/tweet_video_thumb/EALI6fFXUAEkO8i.jpg" TargetMode="External" /><Relationship Id="rId90" Type="http://schemas.openxmlformats.org/officeDocument/2006/relationships/hyperlink" Target="https://pbs.twimg.com/tweet_video_thumb/EALNnT-WwAAfIkR.jpg" TargetMode="External" /><Relationship Id="rId91" Type="http://schemas.openxmlformats.org/officeDocument/2006/relationships/hyperlink" Target="https://pbs.twimg.com/media/EAPIMzyWwAUkOF9.jpg" TargetMode="External" /><Relationship Id="rId92" Type="http://schemas.openxmlformats.org/officeDocument/2006/relationships/hyperlink" Target="https://pbs.twimg.com/media/EAP-5DDU4AElNJ7.jpg" TargetMode="External" /><Relationship Id="rId93" Type="http://schemas.openxmlformats.org/officeDocument/2006/relationships/hyperlink" Target="https://pbs.twimg.com/media/D-LhmeXW4AEC3HB.jpg" TargetMode="External" /><Relationship Id="rId94" Type="http://schemas.openxmlformats.org/officeDocument/2006/relationships/hyperlink" Target="https://pbs.twimg.com/media/EAR1IzvU0AAX5za.jpg" TargetMode="External" /><Relationship Id="rId95" Type="http://schemas.openxmlformats.org/officeDocument/2006/relationships/hyperlink" Target="https://pbs.twimg.com/media/EAV39OuXoAAJKW6.jpg" TargetMode="External" /><Relationship Id="rId96" Type="http://schemas.openxmlformats.org/officeDocument/2006/relationships/hyperlink" Target="https://pbs.twimg.com/media/EBDYDm4WwAA-UNu.jpg" TargetMode="External" /><Relationship Id="rId97" Type="http://schemas.openxmlformats.org/officeDocument/2006/relationships/hyperlink" Target="https://pbs.twimg.com/ext_tw_video_thumb/1147207884356431873/pu/img/4Nygw-yLPus7vwJL.jpg" TargetMode="External" /><Relationship Id="rId98" Type="http://schemas.openxmlformats.org/officeDocument/2006/relationships/hyperlink" Target="https://pbs.twimg.com/tweet_video_thumb/D-wXD0KXkAADeVo.jpg" TargetMode="External" /><Relationship Id="rId99" Type="http://schemas.openxmlformats.org/officeDocument/2006/relationships/hyperlink" Target="https://pbs.twimg.com/media/D_xAl-VX4AAGKVu.jpg" TargetMode="External" /><Relationship Id="rId100" Type="http://schemas.openxmlformats.org/officeDocument/2006/relationships/hyperlink" Target="https://pbs.twimg.com/media/D-KxZ1YXkAEIE2l.jpg" TargetMode="External" /><Relationship Id="rId101" Type="http://schemas.openxmlformats.org/officeDocument/2006/relationships/hyperlink" Target="https://pbs.twimg.com/media/D_x67CEXUAgoQh9.jpg" TargetMode="External" /><Relationship Id="rId102" Type="http://schemas.openxmlformats.org/officeDocument/2006/relationships/hyperlink" Target="https://pbs.twimg.com/media/D_4T95GXYAEALbZ.jpg" TargetMode="External" /><Relationship Id="rId103" Type="http://schemas.openxmlformats.org/officeDocument/2006/relationships/hyperlink" Target="https://pbs.twimg.com/media/D7-nS39XoAIqaIz.jpg" TargetMode="External" /><Relationship Id="rId104" Type="http://schemas.openxmlformats.org/officeDocument/2006/relationships/hyperlink" Target="https://pbs.twimg.com/media/D8Ol9_hXsAAsNsi.jpg" TargetMode="External" /><Relationship Id="rId105" Type="http://schemas.openxmlformats.org/officeDocument/2006/relationships/hyperlink" Target="https://pbs.twimg.com/media/D8UlHgbUIAAj1GC.jpg" TargetMode="External" /><Relationship Id="rId106" Type="http://schemas.openxmlformats.org/officeDocument/2006/relationships/hyperlink" Target="https://pbs.twimg.com/media/D8ZWBO5X4AAY1aT.jpg" TargetMode="External" /><Relationship Id="rId107" Type="http://schemas.openxmlformats.org/officeDocument/2006/relationships/hyperlink" Target="https://pbs.twimg.com/media/D8iomX5XUAAtKkz.jpg" TargetMode="External" /><Relationship Id="rId108" Type="http://schemas.openxmlformats.org/officeDocument/2006/relationships/hyperlink" Target="https://pbs.twimg.com/tweet_video_thumb/D8uPGcCXUAAs3oY.jpg" TargetMode="External" /><Relationship Id="rId109" Type="http://schemas.openxmlformats.org/officeDocument/2006/relationships/hyperlink" Target="https://pbs.twimg.com/media/D843zjcWkAAg7ue.png" TargetMode="External" /><Relationship Id="rId110" Type="http://schemas.openxmlformats.org/officeDocument/2006/relationships/hyperlink" Target="https://pbs.twimg.com/media/D9CP9UzXYAEt_9o.jpg" TargetMode="External" /><Relationship Id="rId111" Type="http://schemas.openxmlformats.org/officeDocument/2006/relationships/hyperlink" Target="https://pbs.twimg.com/media/D9JMRt_W4AAeklY.jpg" TargetMode="External" /><Relationship Id="rId112" Type="http://schemas.openxmlformats.org/officeDocument/2006/relationships/hyperlink" Target="https://pbs.twimg.com/media/D9SI_IyXsAA2Epz.jpg" TargetMode="External" /><Relationship Id="rId113" Type="http://schemas.openxmlformats.org/officeDocument/2006/relationships/hyperlink" Target="https://pbs.twimg.com/media/D9cAOu_X4AAadF3.png" TargetMode="External" /><Relationship Id="rId114" Type="http://schemas.openxmlformats.org/officeDocument/2006/relationships/hyperlink" Target="https://pbs.twimg.com/media/D9gdge9WkAEzr0g.jpg" TargetMode="External" /><Relationship Id="rId115" Type="http://schemas.openxmlformats.org/officeDocument/2006/relationships/hyperlink" Target="https://pbs.twimg.com/media/D9l7O-JW4AI5SwI.jpg" TargetMode="External" /><Relationship Id="rId116" Type="http://schemas.openxmlformats.org/officeDocument/2006/relationships/hyperlink" Target="https://pbs.twimg.com/media/D-FVNBSXkAA8SC0.png" TargetMode="External" /><Relationship Id="rId117" Type="http://schemas.openxmlformats.org/officeDocument/2006/relationships/hyperlink" Target="https://pbs.twimg.com/media/D-GH_0ZWwAUaT1g.jpg" TargetMode="External" /><Relationship Id="rId118" Type="http://schemas.openxmlformats.org/officeDocument/2006/relationships/hyperlink" Target="https://pbs.twimg.com/media/D-KxZ1YXkAEIE2l.jpg" TargetMode="External" /><Relationship Id="rId119" Type="http://schemas.openxmlformats.org/officeDocument/2006/relationships/hyperlink" Target="https://pbs.twimg.com/media/D-O2kE_XoAEGiLy.png" TargetMode="External" /><Relationship Id="rId120" Type="http://schemas.openxmlformats.org/officeDocument/2006/relationships/hyperlink" Target="https://pbs.twimg.com/media/D-ehYt6UYAMVKBp.png" TargetMode="External" /><Relationship Id="rId121" Type="http://schemas.openxmlformats.org/officeDocument/2006/relationships/hyperlink" Target="https://pbs.twimg.com/media/D-jYHoFW4AAxQmq.png" TargetMode="External" /><Relationship Id="rId122" Type="http://schemas.openxmlformats.org/officeDocument/2006/relationships/hyperlink" Target="https://pbs.twimg.com/media/D-obEUSW4AAyKjo.jpg" TargetMode="External" /><Relationship Id="rId123" Type="http://schemas.openxmlformats.org/officeDocument/2006/relationships/hyperlink" Target="https://pbs.twimg.com/media/D-twye2XsAA2CRZ.jpg" TargetMode="External" /><Relationship Id="rId124" Type="http://schemas.openxmlformats.org/officeDocument/2006/relationships/hyperlink" Target="https://pbs.twimg.com/media/D-yvY5OXYAAxidi.png" TargetMode="External" /><Relationship Id="rId125" Type="http://schemas.openxmlformats.org/officeDocument/2006/relationships/hyperlink" Target="https://pbs.twimg.com/media/D-99pC_XoAEVXLb.png" TargetMode="External" /><Relationship Id="rId126" Type="http://schemas.openxmlformats.org/officeDocument/2006/relationships/hyperlink" Target="https://pbs.twimg.com/media/D_XAev_XYAE8vzv.png" TargetMode="External" /><Relationship Id="rId127" Type="http://schemas.openxmlformats.org/officeDocument/2006/relationships/hyperlink" Target="https://pbs.twimg.com/media/D_rNQUBXsAAkvIz.jpg" TargetMode="External" /><Relationship Id="rId128" Type="http://schemas.openxmlformats.org/officeDocument/2006/relationships/hyperlink" Target="https://pbs.twimg.com/media/D_wkhtAXkAASVKh.jpg" TargetMode="External" /><Relationship Id="rId129" Type="http://schemas.openxmlformats.org/officeDocument/2006/relationships/hyperlink" Target="https://pbs.twimg.com/media/D_wyxzXX4AIV-o4.jpg" TargetMode="External" /><Relationship Id="rId130" Type="http://schemas.openxmlformats.org/officeDocument/2006/relationships/hyperlink" Target="https://pbs.twimg.com/media/D_xVvfBWsAEkb40.jpg" TargetMode="External" /><Relationship Id="rId131" Type="http://schemas.openxmlformats.org/officeDocument/2006/relationships/hyperlink" Target="https://pbs.twimg.com/media/D_xlDT-XsAANhkI.jpg" TargetMode="External" /><Relationship Id="rId132" Type="http://schemas.openxmlformats.org/officeDocument/2006/relationships/hyperlink" Target="https://pbs.twimg.com/media/D_yJdloXUAIrOR3.jpg" TargetMode="External" /><Relationship Id="rId133" Type="http://schemas.openxmlformats.org/officeDocument/2006/relationships/hyperlink" Target="https://pbs.twimg.com/media/D_1neklXUAAmaUf.jpg" TargetMode="External" /><Relationship Id="rId134" Type="http://schemas.openxmlformats.org/officeDocument/2006/relationships/hyperlink" Target="https://pbs.twimg.com/media/D_2fU2QWwAAkaio.jpg" TargetMode="External" /><Relationship Id="rId135" Type="http://schemas.openxmlformats.org/officeDocument/2006/relationships/hyperlink" Target="https://pbs.twimg.com/media/D_20WohXUAAmkFd.jpg" TargetMode="External" /><Relationship Id="rId136" Type="http://schemas.openxmlformats.org/officeDocument/2006/relationships/hyperlink" Target="https://pbs.twimg.com/media/D_25a44XoAMZKyy.png" TargetMode="External" /><Relationship Id="rId137" Type="http://schemas.openxmlformats.org/officeDocument/2006/relationships/hyperlink" Target="https://pbs.twimg.com/media/D_61av3WkAEWpTG.jpg" TargetMode="External" /><Relationship Id="rId138" Type="http://schemas.openxmlformats.org/officeDocument/2006/relationships/hyperlink" Target="https://pbs.twimg.com/media/D_7eKb4XsAA1T9k.jpg" TargetMode="External" /><Relationship Id="rId139" Type="http://schemas.openxmlformats.org/officeDocument/2006/relationships/hyperlink" Target="https://pbs.twimg.com/media/D_7enY2W4AAQWsP.jpg" TargetMode="External" /><Relationship Id="rId140" Type="http://schemas.openxmlformats.org/officeDocument/2006/relationships/hyperlink" Target="https://pbs.twimg.com/media/D_7fTS_X4AMoyIx.jpg" TargetMode="External" /><Relationship Id="rId141" Type="http://schemas.openxmlformats.org/officeDocument/2006/relationships/hyperlink" Target="https://pbs.twimg.com/media/D_80N9uXoAAL4c4.png" TargetMode="External" /><Relationship Id="rId142" Type="http://schemas.openxmlformats.org/officeDocument/2006/relationships/hyperlink" Target="https://pbs.twimg.com/media/D_9uH33XsAAt5IQ.jpg" TargetMode="External" /><Relationship Id="rId143" Type="http://schemas.openxmlformats.org/officeDocument/2006/relationships/hyperlink" Target="https://pbs.twimg.com/media/D_94MmIXYAEkiah.png" TargetMode="External" /><Relationship Id="rId144" Type="http://schemas.openxmlformats.org/officeDocument/2006/relationships/hyperlink" Target="https://pbs.twimg.com/media/EAAS6yHXYAEtgU0.png" TargetMode="External" /><Relationship Id="rId145" Type="http://schemas.openxmlformats.org/officeDocument/2006/relationships/hyperlink" Target="https://pbs.twimg.com/media/EAzmPCeXYAMEgEL.jpg" TargetMode="External" /><Relationship Id="rId146" Type="http://schemas.openxmlformats.org/officeDocument/2006/relationships/hyperlink" Target="https://pbs.twimg.com/media/EA6LRfzXYAQKSaP.jpg" TargetMode="External" /><Relationship Id="rId147" Type="http://schemas.openxmlformats.org/officeDocument/2006/relationships/hyperlink" Target="https://pbs.twimg.com/media/EA94CMdWkAAhUhP.jpg" TargetMode="External" /><Relationship Id="rId148" Type="http://schemas.openxmlformats.org/officeDocument/2006/relationships/hyperlink" Target="https://pbs.twimg.com/media/EBNoSNEW4AMdp38.png" TargetMode="External" /><Relationship Id="rId149" Type="http://schemas.openxmlformats.org/officeDocument/2006/relationships/hyperlink" Target="https://pbs.twimg.com/media/D8O_3qeXoAA8enM.jpg" TargetMode="External" /><Relationship Id="rId150" Type="http://schemas.openxmlformats.org/officeDocument/2006/relationships/hyperlink" Target="https://pbs.twimg.com/media/D8QihFvWwAAlefq.jpg" TargetMode="External" /><Relationship Id="rId151" Type="http://schemas.openxmlformats.org/officeDocument/2006/relationships/hyperlink" Target="http://pbs.twimg.com/profile_images/1124632511697641477/7dcs3mHM_normal.jpg" TargetMode="External" /><Relationship Id="rId152" Type="http://schemas.openxmlformats.org/officeDocument/2006/relationships/hyperlink" Target="http://pbs.twimg.com/profile_images/3579926654/ffb7b6f3d4ba727aa317e5ca113b47e4_normal.jpeg" TargetMode="External" /><Relationship Id="rId153" Type="http://schemas.openxmlformats.org/officeDocument/2006/relationships/hyperlink" Target="https://pbs.twimg.com/media/D9CP9UzXYAEt_9o.jpg" TargetMode="External" /><Relationship Id="rId154" Type="http://schemas.openxmlformats.org/officeDocument/2006/relationships/hyperlink" Target="http://pbs.twimg.com/profile_images/1063520390213980160/jemR7wnL_normal.jpg" TargetMode="External" /><Relationship Id="rId155" Type="http://schemas.openxmlformats.org/officeDocument/2006/relationships/hyperlink" Target="http://pbs.twimg.com/profile_images/1125232162557648897/XT7YlIaq_normal.jpg" TargetMode="External" /><Relationship Id="rId156" Type="http://schemas.openxmlformats.org/officeDocument/2006/relationships/hyperlink" Target="http://pbs.twimg.com/profile_images/1124713248211783680/dISvFwue_normal.png" TargetMode="External" /><Relationship Id="rId157" Type="http://schemas.openxmlformats.org/officeDocument/2006/relationships/hyperlink" Target="https://pbs.twimg.com/media/D9IPky6X4AAohwU.jpg" TargetMode="External" /><Relationship Id="rId158" Type="http://schemas.openxmlformats.org/officeDocument/2006/relationships/hyperlink" Target="http://pbs.twimg.com/profile_images/1100104202142040064/C53Rgela_normal.jpg" TargetMode="External" /><Relationship Id="rId159" Type="http://schemas.openxmlformats.org/officeDocument/2006/relationships/hyperlink" Target="http://pbs.twimg.com/profile_images/671414633039663104/s7_tJpsv_normal.jpg" TargetMode="External" /><Relationship Id="rId160" Type="http://schemas.openxmlformats.org/officeDocument/2006/relationships/hyperlink" Target="https://pbs.twimg.com/media/D9HK_DlW4AAVaXC.jpg" TargetMode="External" /><Relationship Id="rId161" Type="http://schemas.openxmlformats.org/officeDocument/2006/relationships/hyperlink" Target="http://pbs.twimg.com/profile_images/989121000511074304/fQjAGH1Y_normal.jpg" TargetMode="External" /><Relationship Id="rId162" Type="http://schemas.openxmlformats.org/officeDocument/2006/relationships/hyperlink" Target="http://pbs.twimg.com/profile_images/1039301601834532864/bV69TMKi_normal.jpg" TargetMode="External" /><Relationship Id="rId163" Type="http://schemas.openxmlformats.org/officeDocument/2006/relationships/hyperlink" Target="https://pbs.twimg.com/media/D83qudSXkAAhDLw.jpg" TargetMode="External" /><Relationship Id="rId164" Type="http://schemas.openxmlformats.org/officeDocument/2006/relationships/hyperlink" Target="http://pbs.twimg.com/profile_images/1152718222212382724/SPtspBU-_normal.png" TargetMode="External" /><Relationship Id="rId165" Type="http://schemas.openxmlformats.org/officeDocument/2006/relationships/hyperlink" Target="http://pbs.twimg.com/profile_images/1152718222212382724/SPtspBU-_normal.png" TargetMode="External" /><Relationship Id="rId166" Type="http://schemas.openxmlformats.org/officeDocument/2006/relationships/hyperlink" Target="https://pbs.twimg.com/media/D9XNY7tVAAA5Tg6.jpg" TargetMode="External" /><Relationship Id="rId167" Type="http://schemas.openxmlformats.org/officeDocument/2006/relationships/hyperlink" Target="http://pbs.twimg.com/profile_images/1140625223395545098/_nHZDwPz_normal.jpg" TargetMode="External" /><Relationship Id="rId168" Type="http://schemas.openxmlformats.org/officeDocument/2006/relationships/hyperlink" Target="http://pbs.twimg.com/profile_images/494468897069084672/iwXXaKlR_normal.jpe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s://pbs.twimg.com/media/D9isP_UXYAE7utt.jpg" TargetMode="External" /><Relationship Id="rId171" Type="http://schemas.openxmlformats.org/officeDocument/2006/relationships/hyperlink" Target="http://pbs.twimg.com/profile_images/1117873857698729984/V99GkLgK_normal.png" TargetMode="External" /><Relationship Id="rId172" Type="http://schemas.openxmlformats.org/officeDocument/2006/relationships/hyperlink" Target="https://pbs.twimg.com/media/D9me-xUX4AAR5dc.jpg" TargetMode="External" /><Relationship Id="rId173" Type="http://schemas.openxmlformats.org/officeDocument/2006/relationships/hyperlink" Target="http://pbs.twimg.com/profile_images/1137927202971013122/FiBv7YL2_normal.jpg" TargetMode="External" /><Relationship Id="rId174" Type="http://schemas.openxmlformats.org/officeDocument/2006/relationships/hyperlink" Target="http://pbs.twimg.com/profile_images/1137179703159083008/1sAB4rGy_normal.jpg" TargetMode="External" /><Relationship Id="rId175" Type="http://schemas.openxmlformats.org/officeDocument/2006/relationships/hyperlink" Target="http://pbs.twimg.com/profile_images/1140286638167171073/TblxsbBs_normal.jpg" TargetMode="External" /><Relationship Id="rId176" Type="http://schemas.openxmlformats.org/officeDocument/2006/relationships/hyperlink" Target="http://pbs.twimg.com/profile_images/740013140700729344/T-h63ufO_normal.jpg" TargetMode="External" /><Relationship Id="rId177" Type="http://schemas.openxmlformats.org/officeDocument/2006/relationships/hyperlink" Target="https://pbs.twimg.com/media/D-Paof4WsAADMPH.jpg" TargetMode="External" /><Relationship Id="rId178" Type="http://schemas.openxmlformats.org/officeDocument/2006/relationships/hyperlink" Target="http://pbs.twimg.com/profile_images/1092111194205241344/27XQAzgc_normal.jpg" TargetMode="External" /><Relationship Id="rId179" Type="http://schemas.openxmlformats.org/officeDocument/2006/relationships/hyperlink" Target="http://pbs.twimg.com/profile_images/1103785776448487424/m4ufsPdP_normal.jpg" TargetMode="External" /><Relationship Id="rId180" Type="http://schemas.openxmlformats.org/officeDocument/2006/relationships/hyperlink" Target="https://pbs.twimg.com/ext_tw_video_thumb/1146631611930284033/pu/img/qtO0N9P5dRs9Iwae.jpg" TargetMode="External" /><Relationship Id="rId181" Type="http://schemas.openxmlformats.org/officeDocument/2006/relationships/hyperlink" Target="http://pbs.twimg.com/profile_images/480813054708690944/pke-Vfft_normal.jpe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pbs.twimg.com/profile_images/1156234581298896902/IJi0oUuB_normal.jpg" TargetMode="External" /><Relationship Id="rId185" Type="http://schemas.openxmlformats.org/officeDocument/2006/relationships/hyperlink" Target="http://pbs.twimg.com/profile_images/1136525117285179392/4LBIES5Y_normal.png" TargetMode="External" /><Relationship Id="rId186" Type="http://schemas.openxmlformats.org/officeDocument/2006/relationships/hyperlink" Target="http://pbs.twimg.com/profile_images/1136525117285179392/4LBIES5Y_normal.png" TargetMode="External" /><Relationship Id="rId187" Type="http://schemas.openxmlformats.org/officeDocument/2006/relationships/hyperlink" Target="http://pbs.twimg.com/profile_images/1136525117285179392/4LBIES5Y_normal.png" TargetMode="External" /><Relationship Id="rId188" Type="http://schemas.openxmlformats.org/officeDocument/2006/relationships/hyperlink" Target="https://pbs.twimg.com/media/D9uT8QYUIAAeHSu.jpg" TargetMode="External" /><Relationship Id="rId189" Type="http://schemas.openxmlformats.org/officeDocument/2006/relationships/hyperlink" Target="http://pbs.twimg.com/profile_images/1140310394160013314/MYfpsgW3_normal.jpg" TargetMode="External" /><Relationship Id="rId190" Type="http://schemas.openxmlformats.org/officeDocument/2006/relationships/hyperlink" Target="http://pbs.twimg.com/profile_images/946432096540622848/AH_ET-Rh_normal.jpg" TargetMode="External" /><Relationship Id="rId191" Type="http://schemas.openxmlformats.org/officeDocument/2006/relationships/hyperlink" Target="https://pbs.twimg.com/media/D-UXbmgVAAgmTKx.jpg" TargetMode="External" /><Relationship Id="rId192" Type="http://schemas.openxmlformats.org/officeDocument/2006/relationships/hyperlink" Target="http://pbs.twimg.com/profile_images/946432096540622848/AH_ET-Rh_normal.jpg" TargetMode="External" /><Relationship Id="rId193" Type="http://schemas.openxmlformats.org/officeDocument/2006/relationships/hyperlink" Target="https://pbs.twimg.com/media/D_rNQUBXsAAkvIz.jpg" TargetMode="External" /><Relationship Id="rId194" Type="http://schemas.openxmlformats.org/officeDocument/2006/relationships/hyperlink" Target="http://pbs.twimg.com/profile_images/1057619127379079170/d55sg4t0_normal.jpg" TargetMode="External" /><Relationship Id="rId195" Type="http://schemas.openxmlformats.org/officeDocument/2006/relationships/hyperlink" Target="http://pbs.twimg.com/profile_images/1125796261238640640/C0BtzcoL_normal.jpg" TargetMode="External" /><Relationship Id="rId196" Type="http://schemas.openxmlformats.org/officeDocument/2006/relationships/hyperlink" Target="http://pbs.twimg.com/profile_images/1125796261238640640/C0BtzcoL_normal.jpg" TargetMode="External" /><Relationship Id="rId197" Type="http://schemas.openxmlformats.org/officeDocument/2006/relationships/hyperlink" Target="http://pbs.twimg.com/profile_images/1125796261238640640/C0BtzcoL_normal.jpg" TargetMode="External" /><Relationship Id="rId198" Type="http://schemas.openxmlformats.org/officeDocument/2006/relationships/hyperlink" Target="http://pbs.twimg.com/profile_images/758459016116789249/yLt7dtvI_normal.jpg" TargetMode="External" /><Relationship Id="rId199" Type="http://schemas.openxmlformats.org/officeDocument/2006/relationships/hyperlink" Target="http://pbs.twimg.com/profile_images/1151720745304821760/T2RPTE3D_normal.jpg" TargetMode="External" /><Relationship Id="rId200" Type="http://schemas.openxmlformats.org/officeDocument/2006/relationships/hyperlink" Target="http://pbs.twimg.com/profile_images/570658932726861824/MSzOYUtx_normal.jpeg" TargetMode="External" /><Relationship Id="rId201" Type="http://schemas.openxmlformats.org/officeDocument/2006/relationships/hyperlink" Target="http://pbs.twimg.com/profile_images/1129333828911284226/h5buLdsA_normal.jpg" TargetMode="External" /><Relationship Id="rId202" Type="http://schemas.openxmlformats.org/officeDocument/2006/relationships/hyperlink" Target="http://pbs.twimg.com/profile_images/716292527419219968/Q554O46T_normal.jpg" TargetMode="External" /><Relationship Id="rId203" Type="http://schemas.openxmlformats.org/officeDocument/2006/relationships/hyperlink" Target="http://pbs.twimg.com/profile_images/1267818762/Goshen_News_facebook_banner_normal.jpg" TargetMode="External" /><Relationship Id="rId204" Type="http://schemas.openxmlformats.org/officeDocument/2006/relationships/hyperlink" Target="http://pbs.twimg.com/profile_images/461695276290703360/R2qw67CZ_normal.jpeg" TargetMode="External" /><Relationship Id="rId205" Type="http://schemas.openxmlformats.org/officeDocument/2006/relationships/hyperlink" Target="https://pbs.twimg.com/media/D9dle9ZWkAE-Ccd.jpg" TargetMode="External" /><Relationship Id="rId206" Type="http://schemas.openxmlformats.org/officeDocument/2006/relationships/hyperlink" Target="https://pbs.twimg.com/tweet_video_thumb/EALI6fFXUAEkO8i.jpg" TargetMode="External" /><Relationship Id="rId207" Type="http://schemas.openxmlformats.org/officeDocument/2006/relationships/hyperlink" Target="https://pbs.twimg.com/tweet_video_thumb/EALNnT-WwAAfIkR.jpg" TargetMode="External" /><Relationship Id="rId208" Type="http://schemas.openxmlformats.org/officeDocument/2006/relationships/hyperlink" Target="http://pbs.twimg.com/profile_images/857688465986727937/X8Daqn1E_normal.jpg" TargetMode="External" /><Relationship Id="rId209" Type="http://schemas.openxmlformats.org/officeDocument/2006/relationships/hyperlink" Target="http://pbs.twimg.com/profile_images/857688465986727937/X8Daqn1E_normal.jpg" TargetMode="External" /><Relationship Id="rId210" Type="http://schemas.openxmlformats.org/officeDocument/2006/relationships/hyperlink" Target="http://pbs.twimg.com/profile_images/1091929514287026177/PNrYmF75_normal.jpg" TargetMode="External" /><Relationship Id="rId211" Type="http://schemas.openxmlformats.org/officeDocument/2006/relationships/hyperlink" Target="http://pbs.twimg.com/profile_images/1091929514287026177/PNrYmF75_normal.jpg" TargetMode="External" /><Relationship Id="rId212" Type="http://schemas.openxmlformats.org/officeDocument/2006/relationships/hyperlink" Target="http://pbs.twimg.com/profile_images/1091929514287026177/PNrYmF75_normal.jpg" TargetMode="External" /><Relationship Id="rId213" Type="http://schemas.openxmlformats.org/officeDocument/2006/relationships/hyperlink" Target="https://pbs.twimg.com/media/EAPIMzyWwAUkOF9.jpg" TargetMode="External" /><Relationship Id="rId214" Type="http://schemas.openxmlformats.org/officeDocument/2006/relationships/hyperlink" Target="http://pbs.twimg.com/profile_images/1086329261059948544/1rifR15g_normal.jpg" TargetMode="External" /><Relationship Id="rId215" Type="http://schemas.openxmlformats.org/officeDocument/2006/relationships/hyperlink" Target="http://pbs.twimg.com/profile_images/760086441003220992/yGVcfdRh_normal.jpg" TargetMode="External" /><Relationship Id="rId216" Type="http://schemas.openxmlformats.org/officeDocument/2006/relationships/hyperlink" Target="http://pbs.twimg.com/profile_images/1011262662422999040/IFVysNpl_normal.jpg" TargetMode="External" /><Relationship Id="rId217" Type="http://schemas.openxmlformats.org/officeDocument/2006/relationships/hyperlink" Target="https://pbs.twimg.com/media/EAP-5DDU4AElNJ7.jpg" TargetMode="External" /><Relationship Id="rId218" Type="http://schemas.openxmlformats.org/officeDocument/2006/relationships/hyperlink" Target="http://pbs.twimg.com/profile_images/804783283280216065/kfIY-XXG_normal.jpg" TargetMode="External" /><Relationship Id="rId219" Type="http://schemas.openxmlformats.org/officeDocument/2006/relationships/hyperlink" Target="https://pbs.twimg.com/media/D-LhmeXW4AEC3HB.jpg" TargetMode="External" /><Relationship Id="rId220" Type="http://schemas.openxmlformats.org/officeDocument/2006/relationships/hyperlink" Target="https://pbs.twimg.com/media/EAR1IzvU0AAX5za.jpg" TargetMode="External" /><Relationship Id="rId221" Type="http://schemas.openxmlformats.org/officeDocument/2006/relationships/hyperlink" Target="http://pbs.twimg.com/profile_images/751439787630981120/UhJueH5p_normal.jpg" TargetMode="External" /><Relationship Id="rId222" Type="http://schemas.openxmlformats.org/officeDocument/2006/relationships/hyperlink" Target="https://pbs.twimg.com/media/EAV39OuXoAAJKW6.jpg" TargetMode="External" /><Relationship Id="rId223" Type="http://schemas.openxmlformats.org/officeDocument/2006/relationships/hyperlink" Target="http://pbs.twimg.com/profile_images/1137012768303931392/_YNnZ4rm_normal.jpg" TargetMode="External" /><Relationship Id="rId224" Type="http://schemas.openxmlformats.org/officeDocument/2006/relationships/hyperlink" Target="http://pbs.twimg.com/profile_images/1137012768303931392/_YNnZ4rm_normal.jpg" TargetMode="External" /><Relationship Id="rId225" Type="http://schemas.openxmlformats.org/officeDocument/2006/relationships/hyperlink" Target="http://pbs.twimg.com/profile_images/1137012768303931392/_YNnZ4rm_normal.jpg" TargetMode="External" /><Relationship Id="rId226" Type="http://schemas.openxmlformats.org/officeDocument/2006/relationships/hyperlink" Target="http://pbs.twimg.com/profile_images/1137012768303931392/_YNnZ4rm_normal.jpg" TargetMode="External" /><Relationship Id="rId227" Type="http://schemas.openxmlformats.org/officeDocument/2006/relationships/hyperlink" Target="http://pbs.twimg.com/profile_images/1137012768303931392/_YNnZ4rm_normal.jpg" TargetMode="External" /><Relationship Id="rId228" Type="http://schemas.openxmlformats.org/officeDocument/2006/relationships/hyperlink" Target="http://pbs.twimg.com/profile_images/1079862132781535234/99wa9Nlp_normal.jpg" TargetMode="External" /><Relationship Id="rId229" Type="http://schemas.openxmlformats.org/officeDocument/2006/relationships/hyperlink" Target="http://pbs.twimg.com/profile_images/570658932726861824/MSzOYUtx_normal.jpeg" TargetMode="External" /><Relationship Id="rId230" Type="http://schemas.openxmlformats.org/officeDocument/2006/relationships/hyperlink" Target="http://pbs.twimg.com/profile_images/1123576928001306627/7zA4OAug_normal.png" TargetMode="External" /><Relationship Id="rId231" Type="http://schemas.openxmlformats.org/officeDocument/2006/relationships/hyperlink" Target="http://pbs.twimg.com/profile_images/1123576928001306627/7zA4OAug_normal.png" TargetMode="External" /><Relationship Id="rId232" Type="http://schemas.openxmlformats.org/officeDocument/2006/relationships/hyperlink" Target="https://pbs.twimg.com/media/EBDYDm4WwAA-UNu.jpg" TargetMode="External" /><Relationship Id="rId233" Type="http://schemas.openxmlformats.org/officeDocument/2006/relationships/hyperlink" Target="https://pbs.twimg.com/ext_tw_video_thumb/1147207884356431873/pu/img/4Nygw-yLPus7vwJL.jpg" TargetMode="External" /><Relationship Id="rId234" Type="http://schemas.openxmlformats.org/officeDocument/2006/relationships/hyperlink" Target="https://pbs.twimg.com/tweet_video_thumb/D-wXD0KXkAADeVo.jpg" TargetMode="External" /><Relationship Id="rId235" Type="http://schemas.openxmlformats.org/officeDocument/2006/relationships/hyperlink" Target="http://pbs.twimg.com/profile_images/941327403707654146/Um9mZn4X_normal.jpg" TargetMode="External" /><Relationship Id="rId236" Type="http://schemas.openxmlformats.org/officeDocument/2006/relationships/hyperlink" Target="http://pbs.twimg.com/profile_images/941327403707654146/Um9mZn4X_normal.jpg" TargetMode="External" /><Relationship Id="rId237" Type="http://schemas.openxmlformats.org/officeDocument/2006/relationships/hyperlink" Target="http://pbs.twimg.com/profile_images/378800000580987070/db9078700d95a65749e683e090706d47_normal.jpeg" TargetMode="External" /><Relationship Id="rId238" Type="http://schemas.openxmlformats.org/officeDocument/2006/relationships/hyperlink" Target="http://pbs.twimg.com/profile_images/378800000580987070/db9078700d95a65749e683e090706d47_normal.jpeg" TargetMode="External" /><Relationship Id="rId239" Type="http://schemas.openxmlformats.org/officeDocument/2006/relationships/hyperlink" Target="http://pbs.twimg.com/profile_images/570658932726861824/MSzOYUtx_normal.jpeg" TargetMode="External" /><Relationship Id="rId240" Type="http://schemas.openxmlformats.org/officeDocument/2006/relationships/hyperlink" Target="https://pbs.twimg.com/media/D_xAl-VX4AAGKVu.jpg" TargetMode="External" /><Relationship Id="rId241" Type="http://schemas.openxmlformats.org/officeDocument/2006/relationships/hyperlink" Target="http://pbs.twimg.com/profile_images/1106532626532319232/BiRESKrF_normal.jpg" TargetMode="External" /><Relationship Id="rId242" Type="http://schemas.openxmlformats.org/officeDocument/2006/relationships/hyperlink" Target="http://pbs.twimg.com/profile_images/1106532626532319232/BiRESKrF_normal.jpg" TargetMode="External" /><Relationship Id="rId243" Type="http://schemas.openxmlformats.org/officeDocument/2006/relationships/hyperlink" Target="http://pbs.twimg.com/profile_images/1106532626532319232/BiRESKrF_normal.jpg" TargetMode="External" /><Relationship Id="rId244" Type="http://schemas.openxmlformats.org/officeDocument/2006/relationships/hyperlink" Target="http://pbs.twimg.com/profile_images/859094363015663617/WFhz0keD_normal.jpg" TargetMode="External" /><Relationship Id="rId245" Type="http://schemas.openxmlformats.org/officeDocument/2006/relationships/hyperlink" Target="http://pbs.twimg.com/profile_images/859094363015663617/WFhz0keD_normal.jpg" TargetMode="External" /><Relationship Id="rId246" Type="http://schemas.openxmlformats.org/officeDocument/2006/relationships/hyperlink" Target="http://pbs.twimg.com/profile_images/859094363015663617/WFhz0keD_normal.jpg" TargetMode="External" /><Relationship Id="rId247" Type="http://schemas.openxmlformats.org/officeDocument/2006/relationships/hyperlink" Target="http://pbs.twimg.com/profile_images/859094363015663617/WFhz0keD_normal.jpg" TargetMode="External" /><Relationship Id="rId248" Type="http://schemas.openxmlformats.org/officeDocument/2006/relationships/hyperlink" Target="http://pbs.twimg.com/profile_images/859094363015663617/WFhz0keD_normal.jpg" TargetMode="External" /><Relationship Id="rId249" Type="http://schemas.openxmlformats.org/officeDocument/2006/relationships/hyperlink" Target="http://pbs.twimg.com/profile_images/859094363015663617/WFhz0keD_normal.jpg" TargetMode="External" /><Relationship Id="rId250" Type="http://schemas.openxmlformats.org/officeDocument/2006/relationships/hyperlink" Target="http://pbs.twimg.com/profile_images/859094363015663617/WFhz0keD_normal.jpg" TargetMode="External" /><Relationship Id="rId251" Type="http://schemas.openxmlformats.org/officeDocument/2006/relationships/hyperlink" Target="https://pbs.twimg.com/media/D-KxZ1YXkAEIE2l.jpg" TargetMode="External" /><Relationship Id="rId252" Type="http://schemas.openxmlformats.org/officeDocument/2006/relationships/hyperlink" Target="http://pbs.twimg.com/profile_images/859094363015663617/WFhz0keD_normal.jpg" TargetMode="External" /><Relationship Id="rId253" Type="http://schemas.openxmlformats.org/officeDocument/2006/relationships/hyperlink" Target="http://pbs.twimg.com/profile_images/859094363015663617/WFhz0keD_normal.jpg" TargetMode="External" /><Relationship Id="rId254" Type="http://schemas.openxmlformats.org/officeDocument/2006/relationships/hyperlink" Target="http://pbs.twimg.com/profile_images/859094363015663617/WFhz0keD_normal.jpg" TargetMode="External" /><Relationship Id="rId255" Type="http://schemas.openxmlformats.org/officeDocument/2006/relationships/hyperlink" Target="http://pbs.twimg.com/profile_images/859094363015663617/WFhz0keD_normal.jpg" TargetMode="External" /><Relationship Id="rId256" Type="http://schemas.openxmlformats.org/officeDocument/2006/relationships/hyperlink" Target="http://pbs.twimg.com/profile_images/889305169787277314/bOTcq8rx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570658932726861824/MSzOYUtx_normal.jpeg" TargetMode="External" /><Relationship Id="rId276" Type="http://schemas.openxmlformats.org/officeDocument/2006/relationships/hyperlink" Target="http://pbs.twimg.com/profile_images/461582286970843136/Hb5GbLpr_normal.jpe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570658932726861824/MSzOYUtx_normal.jpeg" TargetMode="External" /><Relationship Id="rId291" Type="http://schemas.openxmlformats.org/officeDocument/2006/relationships/hyperlink" Target="http://pbs.twimg.com/profile_images/570658932726861824/MSzOYUtx_normal.jpeg" TargetMode="External" /><Relationship Id="rId292" Type="http://schemas.openxmlformats.org/officeDocument/2006/relationships/hyperlink" Target="http://pbs.twimg.com/profile_images/570658932726861824/MSzOYUtx_normal.jpeg" TargetMode="External" /><Relationship Id="rId293" Type="http://schemas.openxmlformats.org/officeDocument/2006/relationships/hyperlink" Target="http://pbs.twimg.com/profile_images/570658932726861824/MSzOYUtx_normal.jpeg" TargetMode="External" /><Relationship Id="rId294" Type="http://schemas.openxmlformats.org/officeDocument/2006/relationships/hyperlink" Target="http://pbs.twimg.com/profile_images/570658932726861824/MSzOYUtx_normal.jpeg" TargetMode="External" /><Relationship Id="rId295" Type="http://schemas.openxmlformats.org/officeDocument/2006/relationships/hyperlink" Target="https://pbs.twimg.com/media/D_x67CEXUAgoQh9.jpg" TargetMode="External" /><Relationship Id="rId296" Type="http://schemas.openxmlformats.org/officeDocument/2006/relationships/hyperlink" Target="https://pbs.twimg.com/media/D_4T95GXYAEALbZ.jpg" TargetMode="External" /><Relationship Id="rId297" Type="http://schemas.openxmlformats.org/officeDocument/2006/relationships/hyperlink" Target="http://pbs.twimg.com/profile_images/570658932726861824/MSzOYUtx_normal.jpeg" TargetMode="External" /><Relationship Id="rId298" Type="http://schemas.openxmlformats.org/officeDocument/2006/relationships/hyperlink" Target="http://pbs.twimg.com/profile_images/570658932726861824/MSzOYUtx_normal.jpeg" TargetMode="External" /><Relationship Id="rId299" Type="http://schemas.openxmlformats.org/officeDocument/2006/relationships/hyperlink" Target="http://pbs.twimg.com/profile_images/570658932726861824/MSzOYUtx_normal.jpeg" TargetMode="External" /><Relationship Id="rId300" Type="http://schemas.openxmlformats.org/officeDocument/2006/relationships/hyperlink" Target="http://pbs.twimg.com/profile_images/586198613899915264/LVWslvy1_normal.jpg" TargetMode="External" /><Relationship Id="rId301" Type="http://schemas.openxmlformats.org/officeDocument/2006/relationships/hyperlink" Target="https://pbs.twimg.com/media/D7-nS39XoAIqaIz.jpg" TargetMode="External" /><Relationship Id="rId302" Type="http://schemas.openxmlformats.org/officeDocument/2006/relationships/hyperlink" Target="https://pbs.twimg.com/media/D8Ol9_hXsAAsNsi.jpg" TargetMode="External" /><Relationship Id="rId303" Type="http://schemas.openxmlformats.org/officeDocument/2006/relationships/hyperlink" Target="https://pbs.twimg.com/media/D8UlHgbUIAAj1GC.jpg" TargetMode="External" /><Relationship Id="rId304" Type="http://schemas.openxmlformats.org/officeDocument/2006/relationships/hyperlink" Target="https://pbs.twimg.com/media/D8ZWBO5X4AAY1aT.jpg" TargetMode="External" /><Relationship Id="rId305" Type="http://schemas.openxmlformats.org/officeDocument/2006/relationships/hyperlink" Target="https://pbs.twimg.com/media/D8iomX5XUAAtKkz.jpg" TargetMode="External" /><Relationship Id="rId306" Type="http://schemas.openxmlformats.org/officeDocument/2006/relationships/hyperlink" Target="http://pbs.twimg.com/profile_images/1123576928001306627/7zA4OAug_normal.png" TargetMode="External" /><Relationship Id="rId307" Type="http://schemas.openxmlformats.org/officeDocument/2006/relationships/hyperlink" Target="https://pbs.twimg.com/tweet_video_thumb/D8uPGcCXUAAs3oY.jpg" TargetMode="External" /><Relationship Id="rId308" Type="http://schemas.openxmlformats.org/officeDocument/2006/relationships/hyperlink" Target="http://pbs.twimg.com/profile_images/1123576928001306627/7zA4OAug_normal.png" TargetMode="External" /><Relationship Id="rId309" Type="http://schemas.openxmlformats.org/officeDocument/2006/relationships/hyperlink" Target="http://pbs.twimg.com/profile_images/1123576928001306627/7zA4OAug_normal.png" TargetMode="External" /><Relationship Id="rId310" Type="http://schemas.openxmlformats.org/officeDocument/2006/relationships/hyperlink" Target="http://pbs.twimg.com/profile_images/1123576928001306627/7zA4OAug_normal.png" TargetMode="External" /><Relationship Id="rId311" Type="http://schemas.openxmlformats.org/officeDocument/2006/relationships/hyperlink" Target="https://pbs.twimg.com/media/D843zjcWkAAg7ue.png" TargetMode="External" /><Relationship Id="rId312" Type="http://schemas.openxmlformats.org/officeDocument/2006/relationships/hyperlink" Target="http://pbs.twimg.com/profile_images/1123576928001306627/7zA4OAug_normal.png" TargetMode="External" /><Relationship Id="rId313" Type="http://schemas.openxmlformats.org/officeDocument/2006/relationships/hyperlink" Target="http://pbs.twimg.com/profile_images/1123576928001306627/7zA4OAug_normal.png" TargetMode="External" /><Relationship Id="rId314" Type="http://schemas.openxmlformats.org/officeDocument/2006/relationships/hyperlink" Target="https://pbs.twimg.com/media/D9CP9UzXYAEt_9o.jpg" TargetMode="External" /><Relationship Id="rId315" Type="http://schemas.openxmlformats.org/officeDocument/2006/relationships/hyperlink" Target="https://pbs.twimg.com/media/D9JMRt_W4AAeklY.jpg" TargetMode="External" /><Relationship Id="rId316" Type="http://schemas.openxmlformats.org/officeDocument/2006/relationships/hyperlink" Target="https://pbs.twimg.com/media/D9SI_IyXsAA2Epz.jpg" TargetMode="External" /><Relationship Id="rId317" Type="http://schemas.openxmlformats.org/officeDocument/2006/relationships/hyperlink" Target="https://pbs.twimg.com/media/D9cAOu_X4AAadF3.png" TargetMode="External" /><Relationship Id="rId318" Type="http://schemas.openxmlformats.org/officeDocument/2006/relationships/hyperlink" Target="https://pbs.twimg.com/media/D9gdge9WkAEzr0g.jpg" TargetMode="External" /><Relationship Id="rId319" Type="http://schemas.openxmlformats.org/officeDocument/2006/relationships/hyperlink" Target="https://pbs.twimg.com/media/D9l7O-JW4AI5SwI.jpg" TargetMode="External" /><Relationship Id="rId320" Type="http://schemas.openxmlformats.org/officeDocument/2006/relationships/hyperlink" Target="https://pbs.twimg.com/media/D-FVNBSXkAA8SC0.png" TargetMode="External" /><Relationship Id="rId321" Type="http://schemas.openxmlformats.org/officeDocument/2006/relationships/hyperlink" Target="https://pbs.twimg.com/media/D-GH_0ZWwAUaT1g.jpg" TargetMode="External" /><Relationship Id="rId322" Type="http://schemas.openxmlformats.org/officeDocument/2006/relationships/hyperlink" Target="http://pbs.twimg.com/profile_images/1123576928001306627/7zA4OAug_normal.png" TargetMode="External" /><Relationship Id="rId323" Type="http://schemas.openxmlformats.org/officeDocument/2006/relationships/hyperlink" Target="https://pbs.twimg.com/media/D-KxZ1YXkAEIE2l.jpg" TargetMode="External" /><Relationship Id="rId324" Type="http://schemas.openxmlformats.org/officeDocument/2006/relationships/hyperlink" Target="https://pbs.twimg.com/media/D-O2kE_XoAEGiLy.png" TargetMode="External" /><Relationship Id="rId325" Type="http://schemas.openxmlformats.org/officeDocument/2006/relationships/hyperlink" Target="http://pbs.twimg.com/profile_images/1123576928001306627/7zA4OAug_normal.png" TargetMode="External" /><Relationship Id="rId326" Type="http://schemas.openxmlformats.org/officeDocument/2006/relationships/hyperlink" Target="https://pbs.twimg.com/media/D-ehYt6UYAMVKBp.png" TargetMode="External" /><Relationship Id="rId327" Type="http://schemas.openxmlformats.org/officeDocument/2006/relationships/hyperlink" Target="https://pbs.twimg.com/media/D-jYHoFW4AAxQmq.png" TargetMode="External" /><Relationship Id="rId328" Type="http://schemas.openxmlformats.org/officeDocument/2006/relationships/hyperlink" Target="https://pbs.twimg.com/media/D-obEUSW4AAyKjo.jpg" TargetMode="External" /><Relationship Id="rId329" Type="http://schemas.openxmlformats.org/officeDocument/2006/relationships/hyperlink" Target="https://pbs.twimg.com/media/D-twye2XsAA2CRZ.jpg" TargetMode="External" /><Relationship Id="rId330" Type="http://schemas.openxmlformats.org/officeDocument/2006/relationships/hyperlink" Target="https://pbs.twimg.com/media/D-yvY5OXYAAxidi.png" TargetMode="External" /><Relationship Id="rId331" Type="http://schemas.openxmlformats.org/officeDocument/2006/relationships/hyperlink" Target="https://pbs.twimg.com/media/D-99pC_XoAEVXLb.png" TargetMode="External" /><Relationship Id="rId332" Type="http://schemas.openxmlformats.org/officeDocument/2006/relationships/hyperlink" Target="https://pbs.twimg.com/media/D_XAev_XYAE8vzv.png" TargetMode="External" /><Relationship Id="rId333" Type="http://schemas.openxmlformats.org/officeDocument/2006/relationships/hyperlink" Target="http://pbs.twimg.com/profile_images/1123576928001306627/7zA4OAug_normal.png" TargetMode="External" /><Relationship Id="rId334" Type="http://schemas.openxmlformats.org/officeDocument/2006/relationships/hyperlink" Target="https://pbs.twimg.com/media/D_rNQUBXsAAkvIz.jpg" TargetMode="External" /><Relationship Id="rId335" Type="http://schemas.openxmlformats.org/officeDocument/2006/relationships/hyperlink" Target="https://pbs.twimg.com/media/D_wkhtAXkAASVKh.jpg" TargetMode="External" /><Relationship Id="rId336" Type="http://schemas.openxmlformats.org/officeDocument/2006/relationships/hyperlink" Target="https://pbs.twimg.com/media/D_wyxzXX4AIV-o4.jpg" TargetMode="External" /><Relationship Id="rId337" Type="http://schemas.openxmlformats.org/officeDocument/2006/relationships/hyperlink" Target="http://pbs.twimg.com/profile_images/1123576928001306627/7zA4OAug_normal.png" TargetMode="External" /><Relationship Id="rId338" Type="http://schemas.openxmlformats.org/officeDocument/2006/relationships/hyperlink" Target="https://pbs.twimg.com/media/D_xVvfBWsAEkb40.jpg" TargetMode="External" /><Relationship Id="rId339" Type="http://schemas.openxmlformats.org/officeDocument/2006/relationships/hyperlink" Target="https://pbs.twimg.com/media/D_xlDT-XsAANhkI.jpg" TargetMode="External" /><Relationship Id="rId340" Type="http://schemas.openxmlformats.org/officeDocument/2006/relationships/hyperlink" Target="http://pbs.twimg.com/profile_images/1123576928001306627/7zA4OAug_normal.png" TargetMode="External" /><Relationship Id="rId341" Type="http://schemas.openxmlformats.org/officeDocument/2006/relationships/hyperlink" Target="https://pbs.twimg.com/media/D_yJdloXUAIrOR3.jpg" TargetMode="External" /><Relationship Id="rId342" Type="http://schemas.openxmlformats.org/officeDocument/2006/relationships/hyperlink" Target="https://pbs.twimg.com/media/D_1neklXUAAmaUf.jpg" TargetMode="External" /><Relationship Id="rId343" Type="http://schemas.openxmlformats.org/officeDocument/2006/relationships/hyperlink" Target="https://pbs.twimg.com/media/D_2fU2QWwAAkaio.jpg" TargetMode="External" /><Relationship Id="rId344" Type="http://schemas.openxmlformats.org/officeDocument/2006/relationships/hyperlink" Target="https://pbs.twimg.com/media/D_20WohXUAAmkFd.jpg" TargetMode="External" /><Relationship Id="rId345" Type="http://schemas.openxmlformats.org/officeDocument/2006/relationships/hyperlink" Target="https://pbs.twimg.com/media/D_25a44XoAMZKyy.png" TargetMode="External" /><Relationship Id="rId346" Type="http://schemas.openxmlformats.org/officeDocument/2006/relationships/hyperlink" Target="https://pbs.twimg.com/media/D_61av3WkAEWpTG.jpg" TargetMode="External" /><Relationship Id="rId347" Type="http://schemas.openxmlformats.org/officeDocument/2006/relationships/hyperlink" Target="https://pbs.twimg.com/media/D_7eKb4XsAA1T9k.jpg" TargetMode="External" /><Relationship Id="rId348" Type="http://schemas.openxmlformats.org/officeDocument/2006/relationships/hyperlink" Target="https://pbs.twimg.com/media/D_7enY2W4AAQWsP.jpg" TargetMode="External" /><Relationship Id="rId349" Type="http://schemas.openxmlformats.org/officeDocument/2006/relationships/hyperlink" Target="https://pbs.twimg.com/media/D_7fTS_X4AMoyIx.jpg" TargetMode="External" /><Relationship Id="rId350" Type="http://schemas.openxmlformats.org/officeDocument/2006/relationships/hyperlink" Target="https://pbs.twimg.com/media/D_80N9uXoAAL4c4.png" TargetMode="External" /><Relationship Id="rId351" Type="http://schemas.openxmlformats.org/officeDocument/2006/relationships/hyperlink" Target="https://pbs.twimg.com/media/D_9uH33XsAAt5IQ.jpg" TargetMode="External" /><Relationship Id="rId352" Type="http://schemas.openxmlformats.org/officeDocument/2006/relationships/hyperlink" Target="https://pbs.twimg.com/media/D_94MmIXYAEkiah.png" TargetMode="External" /><Relationship Id="rId353" Type="http://schemas.openxmlformats.org/officeDocument/2006/relationships/hyperlink" Target="https://pbs.twimg.com/media/EAAS6yHXYAEtgU0.png" TargetMode="External" /><Relationship Id="rId354" Type="http://schemas.openxmlformats.org/officeDocument/2006/relationships/hyperlink" Target="https://pbs.twimg.com/media/EAzmPCeXYAMEgEL.jpg" TargetMode="External" /><Relationship Id="rId355" Type="http://schemas.openxmlformats.org/officeDocument/2006/relationships/hyperlink" Target="https://pbs.twimg.com/media/EA6LRfzXYAQKSaP.jpg" TargetMode="External" /><Relationship Id="rId356" Type="http://schemas.openxmlformats.org/officeDocument/2006/relationships/hyperlink" Target="https://pbs.twimg.com/media/EA94CMdWkAAhUhP.jpg" TargetMode="External" /><Relationship Id="rId357" Type="http://schemas.openxmlformats.org/officeDocument/2006/relationships/hyperlink" Target="https://pbs.twimg.com/media/EBNoSNEW4AMdp38.png" TargetMode="External" /><Relationship Id="rId358" Type="http://schemas.openxmlformats.org/officeDocument/2006/relationships/hyperlink" Target="https://twitter.com/#!/melanieluckey/status/1135962500007153664" TargetMode="External" /><Relationship Id="rId359" Type="http://schemas.openxmlformats.org/officeDocument/2006/relationships/hyperlink" Target="https://twitter.com/#!/mrlongehmis/status/1136070991090737152" TargetMode="External" /><Relationship Id="rId360" Type="http://schemas.openxmlformats.org/officeDocument/2006/relationships/hyperlink" Target="https://twitter.com/#!/ellamjones3/status/1137178064922845184" TargetMode="External" /><Relationship Id="rId361" Type="http://schemas.openxmlformats.org/officeDocument/2006/relationships/hyperlink" Target="https://twitter.com/#!/3eani/status/1138837288354504706" TargetMode="External" /><Relationship Id="rId362" Type="http://schemas.openxmlformats.org/officeDocument/2006/relationships/hyperlink" Target="https://twitter.com/#!/jamesszatkowski/status/1139601254420582400" TargetMode="External" /><Relationship Id="rId363" Type="http://schemas.openxmlformats.org/officeDocument/2006/relationships/hyperlink" Target="https://twitter.com/#!/eagletribjill/status/1139915772246056960" TargetMode="External" /><Relationship Id="rId364" Type="http://schemas.openxmlformats.org/officeDocument/2006/relationships/hyperlink" Target="https://twitter.com/#!/garyd117/status/1139920664608104448" TargetMode="External" /><Relationship Id="rId365" Type="http://schemas.openxmlformats.org/officeDocument/2006/relationships/hyperlink" Target="https://twitter.com/#!/all435reps/status/1139990817806999554" TargetMode="External" /><Relationship Id="rId366" Type="http://schemas.openxmlformats.org/officeDocument/2006/relationships/hyperlink" Target="https://twitter.com/#!/usreplong/status/1139990791361900545" TargetMode="External" /><Relationship Id="rId367" Type="http://schemas.openxmlformats.org/officeDocument/2006/relationships/hyperlink" Target="https://twitter.com/#!/mama_animal/status/1139998311283400704" TargetMode="External" /><Relationship Id="rId368" Type="http://schemas.openxmlformats.org/officeDocument/2006/relationships/hyperlink" Target="https://twitter.com/#!/massdvs/status/1140221219448508417" TargetMode="External" /><Relationship Id="rId369" Type="http://schemas.openxmlformats.org/officeDocument/2006/relationships/hyperlink" Target="https://twitter.com/#!/urena/status/1139915733356503041" TargetMode="External" /><Relationship Id="rId370" Type="http://schemas.openxmlformats.org/officeDocument/2006/relationships/hyperlink" Target="https://twitter.com/#!/urena/status/1139916697723375617" TargetMode="External" /><Relationship Id="rId371" Type="http://schemas.openxmlformats.org/officeDocument/2006/relationships/hyperlink" Target="https://twitter.com/#!/sbrush522/status/1140608297965371393" TargetMode="External" /><Relationship Id="rId372" Type="http://schemas.openxmlformats.org/officeDocument/2006/relationships/hyperlink" Target="https://twitter.com/#!/degan1965/status/1138824751013683203" TargetMode="External" /><Relationship Id="rId373" Type="http://schemas.openxmlformats.org/officeDocument/2006/relationships/hyperlink" Target="https://twitter.com/#!/degan1965/status/1139117064231235585" TargetMode="External" /><Relationship Id="rId374" Type="http://schemas.openxmlformats.org/officeDocument/2006/relationships/hyperlink" Target="https://twitter.com/#!/degan1965/status/1140753448515919872" TargetMode="External" /><Relationship Id="rId375" Type="http://schemas.openxmlformats.org/officeDocument/2006/relationships/hyperlink" Target="https://twitter.com/#!/_help4women_/status/1141046043104014337" TargetMode="External" /><Relationship Id="rId376" Type="http://schemas.openxmlformats.org/officeDocument/2006/relationships/hyperlink" Target="https://twitter.com/#!/gaelassoc/status/1141502779661463557" TargetMode="External" /><Relationship Id="rId377" Type="http://schemas.openxmlformats.org/officeDocument/2006/relationships/hyperlink" Target="https://twitter.com/#!/producerrondak/status/1141701887277895682" TargetMode="External" /><Relationship Id="rId378" Type="http://schemas.openxmlformats.org/officeDocument/2006/relationships/hyperlink" Target="https://twitter.com/#!/demostheneno72/status/1141761265469202434" TargetMode="External" /><Relationship Id="rId379" Type="http://schemas.openxmlformats.org/officeDocument/2006/relationships/hyperlink" Target="https://twitter.com/#!/spotsjaws/status/1141851907042029573" TargetMode="External" /><Relationship Id="rId380" Type="http://schemas.openxmlformats.org/officeDocument/2006/relationships/hyperlink" Target="https://twitter.com/#!/cbtabs/status/1142075790504448000" TargetMode="External" /><Relationship Id="rId381" Type="http://schemas.openxmlformats.org/officeDocument/2006/relationships/hyperlink" Target="https://twitter.com/#!/visitnorfolkva/status/1142119805643886594" TargetMode="External" /><Relationship Id="rId382" Type="http://schemas.openxmlformats.org/officeDocument/2006/relationships/hyperlink" Target="https://twitter.com/#!/donteminter/status/1142189541421400064" TargetMode="External" /><Relationship Id="rId383" Type="http://schemas.openxmlformats.org/officeDocument/2006/relationships/hyperlink" Target="https://twitter.com/#!/hayashi__mizuki/status/1142669723835912193" TargetMode="External" /><Relationship Id="rId384" Type="http://schemas.openxmlformats.org/officeDocument/2006/relationships/hyperlink" Target="https://twitter.com/#!/anle40834471/status/1143142610053189632" TargetMode="External" /><Relationship Id="rId385" Type="http://schemas.openxmlformats.org/officeDocument/2006/relationships/hyperlink" Target="https://twitter.com/#!/gregtheauthor/status/1144934585630957569" TargetMode="External" /><Relationship Id="rId386" Type="http://schemas.openxmlformats.org/officeDocument/2006/relationships/hyperlink" Target="https://twitter.com/#!/laureloutlook/status/1144999121675268096" TargetMode="External" /><Relationship Id="rId387" Type="http://schemas.openxmlformats.org/officeDocument/2006/relationships/hyperlink" Target="https://twitter.com/#!/thejhorton/status/1145349512191307776" TargetMode="External" /><Relationship Id="rId388" Type="http://schemas.openxmlformats.org/officeDocument/2006/relationships/hyperlink" Target="https://twitter.com/#!/bridgetabc11/status/1146700712342147075" TargetMode="External" /><Relationship Id="rId389" Type="http://schemas.openxmlformats.org/officeDocument/2006/relationships/hyperlink" Target="https://twitter.com/#!/needhamfire/status/1146632016055676928" TargetMode="External" /><Relationship Id="rId390" Type="http://schemas.openxmlformats.org/officeDocument/2006/relationships/hyperlink" Target="https://twitter.com/#!/nefirebuff/status/1146765902941229056" TargetMode="External" /><Relationship Id="rId391" Type="http://schemas.openxmlformats.org/officeDocument/2006/relationships/hyperlink" Target="https://twitter.com/#!/miker1755/status/1136424700815577094" TargetMode="External" /><Relationship Id="rId392" Type="http://schemas.openxmlformats.org/officeDocument/2006/relationships/hyperlink" Target="https://twitter.com/#!/miker1755/status/1147295456243912704" TargetMode="External" /><Relationship Id="rId393" Type="http://schemas.openxmlformats.org/officeDocument/2006/relationships/hyperlink" Target="https://twitter.com/#!/dupouvoirdachat/status/1148278867205009408" TargetMode="External" /><Relationship Id="rId394" Type="http://schemas.openxmlformats.org/officeDocument/2006/relationships/hyperlink" Target="https://twitter.com/#!/vivianfrancos/status/1135816410775654400" TargetMode="External" /><Relationship Id="rId395" Type="http://schemas.openxmlformats.org/officeDocument/2006/relationships/hyperlink" Target="https://twitter.com/#!/vivianfrancos/status/1144340235423297544" TargetMode="External" /><Relationship Id="rId396" Type="http://schemas.openxmlformats.org/officeDocument/2006/relationships/hyperlink" Target="https://twitter.com/#!/vivianfrancos/status/1148974220921229313" TargetMode="External" /><Relationship Id="rId397" Type="http://schemas.openxmlformats.org/officeDocument/2006/relationships/hyperlink" Target="https://twitter.com/#!/omusubigumi/status/1142669608786120704" TargetMode="External" /><Relationship Id="rId398" Type="http://schemas.openxmlformats.org/officeDocument/2006/relationships/hyperlink" Target="https://twitter.com/#!/eanamjuve/status/1149060522492473347" TargetMode="External" /><Relationship Id="rId399" Type="http://schemas.openxmlformats.org/officeDocument/2006/relationships/hyperlink" Target="https://twitter.com/#!/filmregionsintl/status/1149817918563074048" TargetMode="External" /><Relationship Id="rId400" Type="http://schemas.openxmlformats.org/officeDocument/2006/relationships/hyperlink" Target="https://twitter.com/#!/filmregionsintl/status/1145347548913082371" TargetMode="External" /><Relationship Id="rId401" Type="http://schemas.openxmlformats.org/officeDocument/2006/relationships/hyperlink" Target="https://twitter.com/#!/filmregionsintl/status/1148275398158848001" TargetMode="External" /><Relationship Id="rId402" Type="http://schemas.openxmlformats.org/officeDocument/2006/relationships/hyperlink" Target="https://twitter.com/#!/filmregionsintl/status/1151517022754418688" TargetMode="External" /><Relationship Id="rId403" Type="http://schemas.openxmlformats.org/officeDocument/2006/relationships/hyperlink" Target="https://twitter.com/#!/robinbchoquette/status/1152543937250430976" TargetMode="External" /><Relationship Id="rId404" Type="http://schemas.openxmlformats.org/officeDocument/2006/relationships/hyperlink" Target="https://twitter.com/#!/okgunner2002/status/1136451838008537091" TargetMode="External" /><Relationship Id="rId405" Type="http://schemas.openxmlformats.org/officeDocument/2006/relationships/hyperlink" Target="https://twitter.com/#!/okgunner2002/status/1152616172828921856" TargetMode="External" /><Relationship Id="rId406" Type="http://schemas.openxmlformats.org/officeDocument/2006/relationships/hyperlink" Target="https://twitter.com/#!/okgunner2002/status/1152616323287068673" TargetMode="External" /><Relationship Id="rId407" Type="http://schemas.openxmlformats.org/officeDocument/2006/relationships/hyperlink" Target="https://twitter.com/#!/rlaexchange/status/1152751705676746753" TargetMode="External" /><Relationship Id="rId408" Type="http://schemas.openxmlformats.org/officeDocument/2006/relationships/hyperlink" Target="https://twitter.com/#!/exnorthwillco/status/1152793608015286273" TargetMode="External" /><Relationship Id="rId409" Type="http://schemas.openxmlformats.org/officeDocument/2006/relationships/hyperlink" Target="https://twitter.com/#!/bsolder/status/1141865620234997761" TargetMode="External" /><Relationship Id="rId410" Type="http://schemas.openxmlformats.org/officeDocument/2006/relationships/hyperlink" Target="https://twitter.com/#!/leadersadam/status/1153247895174483968" TargetMode="External" /><Relationship Id="rId411" Type="http://schemas.openxmlformats.org/officeDocument/2006/relationships/hyperlink" Target="https://twitter.com/#!/xchanover/status/1153349089020588033" TargetMode="External" /><Relationship Id="rId412" Type="http://schemas.openxmlformats.org/officeDocument/2006/relationships/hyperlink" Target="https://twitter.com/#!/yourgoshennews/status/1153407462889918469" TargetMode="External" /><Relationship Id="rId413" Type="http://schemas.openxmlformats.org/officeDocument/2006/relationships/hyperlink" Target="https://twitter.com/#!/fussellhughes/status/1153460818035519488" TargetMode="External" /><Relationship Id="rId414" Type="http://schemas.openxmlformats.org/officeDocument/2006/relationships/hyperlink" Target="https://twitter.com/#!/dcsirish/status/1141492614723723264" TargetMode="External" /><Relationship Id="rId415" Type="http://schemas.openxmlformats.org/officeDocument/2006/relationships/hyperlink" Target="https://twitter.com/#!/dcsirish/status/1153705420885823488" TargetMode="External" /><Relationship Id="rId416" Type="http://schemas.openxmlformats.org/officeDocument/2006/relationships/hyperlink" Target="https://twitter.com/#!/dcsirish/status/1153710570471907328" TargetMode="External" /><Relationship Id="rId417" Type="http://schemas.openxmlformats.org/officeDocument/2006/relationships/hyperlink" Target="https://twitter.com/#!/heatherhartle10/status/1153837529390448640" TargetMode="External" /><Relationship Id="rId418" Type="http://schemas.openxmlformats.org/officeDocument/2006/relationships/hyperlink" Target="https://twitter.com/#!/heatherhartle10/status/1153837606095990785" TargetMode="External" /><Relationship Id="rId419" Type="http://schemas.openxmlformats.org/officeDocument/2006/relationships/hyperlink" Target="https://twitter.com/#!/jaroystuckey/status/1141493256167022593" TargetMode="External" /><Relationship Id="rId420" Type="http://schemas.openxmlformats.org/officeDocument/2006/relationships/hyperlink" Target="https://twitter.com/#!/jaroystuckey/status/1153848514214055936" TargetMode="External" /><Relationship Id="rId421" Type="http://schemas.openxmlformats.org/officeDocument/2006/relationships/hyperlink" Target="https://twitter.com/#!/jaroystuckey/status/1153848726710050816" TargetMode="External" /><Relationship Id="rId422" Type="http://schemas.openxmlformats.org/officeDocument/2006/relationships/hyperlink" Target="https://twitter.com/#!/ghscoachpark/status/1153986065520365569" TargetMode="External" /><Relationship Id="rId423" Type="http://schemas.openxmlformats.org/officeDocument/2006/relationships/hyperlink" Target="https://twitter.com/#!/elkhartco4hfair/status/1153991947381563395" TargetMode="External" /><Relationship Id="rId424" Type="http://schemas.openxmlformats.org/officeDocument/2006/relationships/hyperlink" Target="https://twitter.com/#!/coachhodge25/status/1154003070168313856" TargetMode="External" /><Relationship Id="rId425" Type="http://schemas.openxmlformats.org/officeDocument/2006/relationships/hyperlink" Target="https://twitter.com/#!/morganabc11/status/1154091270631022593" TargetMode="External" /><Relationship Id="rId426" Type="http://schemas.openxmlformats.org/officeDocument/2006/relationships/hyperlink" Target="https://twitter.com/#!/sheriff_ewright/status/1154046214226104321" TargetMode="External" /><Relationship Id="rId427" Type="http://schemas.openxmlformats.org/officeDocument/2006/relationships/hyperlink" Target="https://twitter.com/#!/goncrichardson/status/1154091331075137536" TargetMode="External" /><Relationship Id="rId428" Type="http://schemas.openxmlformats.org/officeDocument/2006/relationships/hyperlink" Target="https://twitter.com/#!/shgtus/status/1144725328436314113" TargetMode="External" /><Relationship Id="rId429" Type="http://schemas.openxmlformats.org/officeDocument/2006/relationships/hyperlink" Target="https://twitter.com/#!/shgtus/status/1154176215080566784" TargetMode="External" /><Relationship Id="rId430" Type="http://schemas.openxmlformats.org/officeDocument/2006/relationships/hyperlink" Target="https://twitter.com/#!/goshenschools/status/1154197303273672704" TargetMode="External" /><Relationship Id="rId431" Type="http://schemas.openxmlformats.org/officeDocument/2006/relationships/hyperlink" Target="https://twitter.com/#!/repwesallen/status/1154460779866984448" TargetMode="External" /><Relationship Id="rId432" Type="http://schemas.openxmlformats.org/officeDocument/2006/relationships/hyperlink" Target="https://twitter.com/#!/likely75463987/status/1148970843806031872" TargetMode="External" /><Relationship Id="rId433" Type="http://schemas.openxmlformats.org/officeDocument/2006/relationships/hyperlink" Target="https://twitter.com/#!/likely75463987/status/1153242719919267841" TargetMode="External" /><Relationship Id="rId434" Type="http://schemas.openxmlformats.org/officeDocument/2006/relationships/hyperlink" Target="https://twitter.com/#!/likely75463987/status/1153804153300254723" TargetMode="External" /><Relationship Id="rId435" Type="http://schemas.openxmlformats.org/officeDocument/2006/relationships/hyperlink" Target="https://twitter.com/#!/likely75463987/status/1154084112694726657" TargetMode="External" /><Relationship Id="rId436" Type="http://schemas.openxmlformats.org/officeDocument/2006/relationships/hyperlink" Target="https://twitter.com/#!/likely75463987/status/1154475203939983360" TargetMode="External" /><Relationship Id="rId437" Type="http://schemas.openxmlformats.org/officeDocument/2006/relationships/hyperlink" Target="https://twitter.com/#!/homheroes/status/1158059414458372097" TargetMode="External" /><Relationship Id="rId438" Type="http://schemas.openxmlformats.org/officeDocument/2006/relationships/hyperlink" Target="https://twitter.com/#!/bsolder/status/1143490110987603968" TargetMode="External" /><Relationship Id="rId439" Type="http://schemas.openxmlformats.org/officeDocument/2006/relationships/hyperlink" Target="https://twitter.com/#!/exchangeclub/status/1143211956561743878" TargetMode="External" /><Relationship Id="rId440" Type="http://schemas.openxmlformats.org/officeDocument/2006/relationships/hyperlink" Target="https://twitter.com/#!/exchangeclub/status/1143214434980171776" TargetMode="External" /><Relationship Id="rId441" Type="http://schemas.openxmlformats.org/officeDocument/2006/relationships/hyperlink" Target="https://twitter.com/#!/exchangeclub/status/1157662662559436800" TargetMode="External" /><Relationship Id="rId442" Type="http://schemas.openxmlformats.org/officeDocument/2006/relationships/hyperlink" Target="https://twitter.com/#!/bsolder/status/1147207955487625217" TargetMode="External" /><Relationship Id="rId443" Type="http://schemas.openxmlformats.org/officeDocument/2006/relationships/hyperlink" Target="https://twitter.com/#!/xcmuskogee/status/1147317366537314304" TargetMode="External" /><Relationship Id="rId444" Type="http://schemas.openxmlformats.org/officeDocument/2006/relationships/hyperlink" Target="https://twitter.com/#!/tulsaxc/status/1152941008146952194" TargetMode="External" /><Relationship Id="rId445" Type="http://schemas.openxmlformats.org/officeDocument/2006/relationships/hyperlink" Target="https://twitter.com/#!/tulsaxc/status/1156612843896094722" TargetMode="External" /><Relationship Id="rId446" Type="http://schemas.openxmlformats.org/officeDocument/2006/relationships/hyperlink" Target="https://twitter.com/#!/xcmuskogee/status/1156578814069264386" TargetMode="External" /><Relationship Id="rId447" Type="http://schemas.openxmlformats.org/officeDocument/2006/relationships/hyperlink" Target="https://twitter.com/#!/xcmuskogee/status/1158386052341649410" TargetMode="External" /><Relationship Id="rId448" Type="http://schemas.openxmlformats.org/officeDocument/2006/relationships/hyperlink" Target="https://twitter.com/#!/bsolder/status/1150537461770129408" TargetMode="External" /><Relationship Id="rId449" Type="http://schemas.openxmlformats.org/officeDocument/2006/relationships/hyperlink" Target="https://twitter.com/#!/bsolder/status/1151866635193651200" TargetMode="External" /><Relationship Id="rId450" Type="http://schemas.openxmlformats.org/officeDocument/2006/relationships/hyperlink" Target="https://twitter.com/#!/tracey_edwards/status/1142082639056310274" TargetMode="External" /><Relationship Id="rId451" Type="http://schemas.openxmlformats.org/officeDocument/2006/relationships/hyperlink" Target="https://twitter.com/#!/tracey_edwards/status/1150537280085475328" TargetMode="External" /><Relationship Id="rId452" Type="http://schemas.openxmlformats.org/officeDocument/2006/relationships/hyperlink" Target="https://twitter.com/#!/tracey_edwards/status/1158456260532068357" TargetMode="External" /><Relationship Id="rId453" Type="http://schemas.openxmlformats.org/officeDocument/2006/relationships/hyperlink" Target="https://twitter.com/#!/exchangeclublh/status/1134842093887787014" TargetMode="External" /><Relationship Id="rId454" Type="http://schemas.openxmlformats.org/officeDocument/2006/relationships/hyperlink" Target="https://twitter.com/#!/exchangeclublh/status/1136631676900204545" TargetMode="External" /><Relationship Id="rId455" Type="http://schemas.openxmlformats.org/officeDocument/2006/relationships/hyperlink" Target="https://twitter.com/#!/exchangeclublh/status/1136691189435052032" TargetMode="External" /><Relationship Id="rId456" Type="http://schemas.openxmlformats.org/officeDocument/2006/relationships/hyperlink" Target="https://twitter.com/#!/exchangeclublh/status/1140253123333808128" TargetMode="External" /><Relationship Id="rId457" Type="http://schemas.openxmlformats.org/officeDocument/2006/relationships/hyperlink" Target="https://twitter.com/#!/exchangeclublh/status/1141751800770564096" TargetMode="External" /><Relationship Id="rId458" Type="http://schemas.openxmlformats.org/officeDocument/2006/relationships/hyperlink" Target="https://twitter.com/#!/exchangeclublh/status/1142083445788725251" TargetMode="External" /><Relationship Id="rId459" Type="http://schemas.openxmlformats.org/officeDocument/2006/relationships/hyperlink" Target="https://twitter.com/#!/exchangeclublh/status/1144346705070108673" TargetMode="External" /><Relationship Id="rId460" Type="http://schemas.openxmlformats.org/officeDocument/2006/relationships/hyperlink" Target="https://twitter.com/#!/exchangeclublh/status/1144675093966180353" TargetMode="External" /><Relationship Id="rId461" Type="http://schemas.openxmlformats.org/officeDocument/2006/relationships/hyperlink" Target="https://twitter.com/#!/exchangeclublh/status/1146861577280401409" TargetMode="External" /><Relationship Id="rId462" Type="http://schemas.openxmlformats.org/officeDocument/2006/relationships/hyperlink" Target="https://twitter.com/#!/exchangeclublh/status/1152283076317372417" TargetMode="External" /><Relationship Id="rId463" Type="http://schemas.openxmlformats.org/officeDocument/2006/relationships/hyperlink" Target="https://twitter.com/#!/exchangeclublh/status/1153323847724273668" TargetMode="External" /><Relationship Id="rId464" Type="http://schemas.openxmlformats.org/officeDocument/2006/relationships/hyperlink" Target="https://twitter.com/#!/exchangeclublh/status/1158464522170130433" TargetMode="External" /><Relationship Id="rId465" Type="http://schemas.openxmlformats.org/officeDocument/2006/relationships/hyperlink" Target="https://twitter.com/#!/nancywakeley/status/1158554322420064258" TargetMode="External" /><Relationship Id="rId466" Type="http://schemas.openxmlformats.org/officeDocument/2006/relationships/hyperlink" Target="https://twitter.com/#!/docassar/status/1135509491728945156" TargetMode="External" /><Relationship Id="rId467" Type="http://schemas.openxmlformats.org/officeDocument/2006/relationships/hyperlink" Target="https://twitter.com/#!/docassar/status/1135509539435012096" TargetMode="External" /><Relationship Id="rId468" Type="http://schemas.openxmlformats.org/officeDocument/2006/relationships/hyperlink" Target="https://twitter.com/#!/docassar/status/1137694838399406081" TargetMode="External" /><Relationship Id="rId469" Type="http://schemas.openxmlformats.org/officeDocument/2006/relationships/hyperlink" Target="https://twitter.com/#!/docassar/status/1138272647022821376" TargetMode="External" /><Relationship Id="rId470" Type="http://schemas.openxmlformats.org/officeDocument/2006/relationships/hyperlink" Target="https://twitter.com/#!/docassar/status/1138601664791945218" TargetMode="External" /><Relationship Id="rId471" Type="http://schemas.openxmlformats.org/officeDocument/2006/relationships/hyperlink" Target="https://twitter.com/#!/docassar/status/1138807025834573825" TargetMode="External" /><Relationship Id="rId472" Type="http://schemas.openxmlformats.org/officeDocument/2006/relationships/hyperlink" Target="https://twitter.com/#!/docassar/status/1139538624226254848" TargetMode="External" /><Relationship Id="rId473" Type="http://schemas.openxmlformats.org/officeDocument/2006/relationships/hyperlink" Target="https://twitter.com/#!/docassar/status/1140801386155847685" TargetMode="External" /><Relationship Id="rId474" Type="http://schemas.openxmlformats.org/officeDocument/2006/relationships/hyperlink" Target="https://twitter.com/#!/docassar/status/1140801463238762499" TargetMode="External" /><Relationship Id="rId475" Type="http://schemas.openxmlformats.org/officeDocument/2006/relationships/hyperlink" Target="https://twitter.com/#!/docassar/status/1141111318247874560" TargetMode="External" /><Relationship Id="rId476" Type="http://schemas.openxmlformats.org/officeDocument/2006/relationships/hyperlink" Target="https://twitter.com/#!/docassar/status/1143354025062084609" TargetMode="External" /><Relationship Id="rId477" Type="http://schemas.openxmlformats.org/officeDocument/2006/relationships/hyperlink" Target="https://twitter.com/#!/docassar/status/1143651525681733642" TargetMode="External" /><Relationship Id="rId478" Type="http://schemas.openxmlformats.org/officeDocument/2006/relationships/hyperlink" Target="https://twitter.com/#!/docassar/status/1143886936106516481" TargetMode="External" /><Relationship Id="rId479" Type="http://schemas.openxmlformats.org/officeDocument/2006/relationships/hyperlink" Target="https://twitter.com/#!/docassar/status/1144262478995570690" TargetMode="External" /><Relationship Id="rId480" Type="http://schemas.openxmlformats.org/officeDocument/2006/relationships/hyperlink" Target="https://twitter.com/#!/docassar/status/1145864482578751490" TargetMode="External" /><Relationship Id="rId481" Type="http://schemas.openxmlformats.org/officeDocument/2006/relationships/hyperlink" Target="https://twitter.com/#!/docassar/status/1145864525171843072" TargetMode="External" /><Relationship Id="rId482" Type="http://schemas.openxmlformats.org/officeDocument/2006/relationships/hyperlink" Target="https://twitter.com/#!/docassar/status/1146099255314210816" TargetMode="External" /><Relationship Id="rId483" Type="http://schemas.openxmlformats.org/officeDocument/2006/relationships/hyperlink" Target="https://twitter.com/#!/docassar/status/1146388110214909952" TargetMode="External" /><Relationship Id="rId484" Type="http://schemas.openxmlformats.org/officeDocument/2006/relationships/hyperlink" Target="https://twitter.com/#!/bsolder/status/1138554646514085888" TargetMode="External" /><Relationship Id="rId485" Type="http://schemas.openxmlformats.org/officeDocument/2006/relationships/hyperlink" Target="https://twitter.com/#!/aaronleehammer/status/1154093208751812608" TargetMode="External" /><Relationship Id="rId486" Type="http://schemas.openxmlformats.org/officeDocument/2006/relationships/hyperlink" Target="https://twitter.com/#!/docassar/status/1147834749525864448" TargetMode="External" /><Relationship Id="rId487" Type="http://schemas.openxmlformats.org/officeDocument/2006/relationships/hyperlink" Target="https://twitter.com/#!/docassar/status/1148565798337896449" TargetMode="External" /><Relationship Id="rId488" Type="http://schemas.openxmlformats.org/officeDocument/2006/relationships/hyperlink" Target="https://twitter.com/#!/docassar/status/1148565848841494529" TargetMode="External" /><Relationship Id="rId489" Type="http://schemas.openxmlformats.org/officeDocument/2006/relationships/hyperlink" Target="https://twitter.com/#!/docassar/status/1148925496081752065" TargetMode="External" /><Relationship Id="rId490" Type="http://schemas.openxmlformats.org/officeDocument/2006/relationships/hyperlink" Target="https://twitter.com/#!/docassar/status/1152720304835375105" TargetMode="External" /><Relationship Id="rId491" Type="http://schemas.openxmlformats.org/officeDocument/2006/relationships/hyperlink" Target="https://twitter.com/#!/docassar/status/1153099271899668481" TargetMode="External" /><Relationship Id="rId492" Type="http://schemas.openxmlformats.org/officeDocument/2006/relationships/hyperlink" Target="https://twitter.com/#!/docassar/status/1153555695033364481" TargetMode="External" /><Relationship Id="rId493" Type="http://schemas.openxmlformats.org/officeDocument/2006/relationships/hyperlink" Target="https://twitter.com/#!/docassar/status/1153991442244624388" TargetMode="External" /><Relationship Id="rId494" Type="http://schemas.openxmlformats.org/officeDocument/2006/relationships/hyperlink" Target="https://twitter.com/#!/docassar/status/1154202359788187648" TargetMode="External" /><Relationship Id="rId495" Type="http://schemas.openxmlformats.org/officeDocument/2006/relationships/hyperlink" Target="https://twitter.com/#!/docassar/status/1157976900842786816" TargetMode="External" /><Relationship Id="rId496" Type="http://schemas.openxmlformats.org/officeDocument/2006/relationships/hyperlink" Target="https://twitter.com/#!/docassar/status/1158361705275101184" TargetMode="External" /><Relationship Id="rId497" Type="http://schemas.openxmlformats.org/officeDocument/2006/relationships/hyperlink" Target="https://twitter.com/#!/docassar/status/1159133461531246592" TargetMode="External" /><Relationship Id="rId498" Type="http://schemas.openxmlformats.org/officeDocument/2006/relationships/hyperlink" Target="https://twitter.com/#!/docassar/status/1159133532142354433" TargetMode="External" /><Relationship Id="rId499" Type="http://schemas.openxmlformats.org/officeDocument/2006/relationships/hyperlink" Target="https://twitter.com/#!/bsolder/status/1138189097405730816" TargetMode="External" /><Relationship Id="rId500" Type="http://schemas.openxmlformats.org/officeDocument/2006/relationships/hyperlink" Target="https://twitter.com/#!/bsolder/status/1146051962699485184" TargetMode="External" /><Relationship Id="rId501" Type="http://schemas.openxmlformats.org/officeDocument/2006/relationships/hyperlink" Target="https://twitter.com/#!/bsolder/status/1150448538972839937" TargetMode="External" /><Relationship Id="rId502" Type="http://schemas.openxmlformats.org/officeDocument/2006/relationships/hyperlink" Target="https://twitter.com/#!/bsolder/status/1150539418069065728" TargetMode="External" /><Relationship Id="rId503" Type="http://schemas.openxmlformats.org/officeDocument/2006/relationships/hyperlink" Target="https://twitter.com/#!/bsolder/status/1151514204383432704" TargetMode="External" /><Relationship Id="rId504" Type="http://schemas.openxmlformats.org/officeDocument/2006/relationships/hyperlink" Target="https://twitter.com/#!/bsolder/status/1151930775698366471" TargetMode="External" /><Relationship Id="rId505" Type="http://schemas.openxmlformats.org/officeDocument/2006/relationships/hyperlink" Target="https://twitter.com/#!/bsolder/status/1152380518425616384" TargetMode="External" /><Relationship Id="rId506" Type="http://schemas.openxmlformats.org/officeDocument/2006/relationships/hyperlink" Target="https://twitter.com/#!/bsolder/status/1152774204791693312" TargetMode="External" /><Relationship Id="rId507" Type="http://schemas.openxmlformats.org/officeDocument/2006/relationships/hyperlink" Target="https://twitter.com/#!/bsolder/status/1152774404364996611" TargetMode="External" /><Relationship Id="rId508" Type="http://schemas.openxmlformats.org/officeDocument/2006/relationships/hyperlink" Target="https://twitter.com/#!/bsolder/status/1152961245781401604" TargetMode="External" /><Relationship Id="rId509" Type="http://schemas.openxmlformats.org/officeDocument/2006/relationships/hyperlink" Target="https://twitter.com/#!/shgtus/status/1154173186407194624" TargetMode="External" /><Relationship Id="rId510" Type="http://schemas.openxmlformats.org/officeDocument/2006/relationships/hyperlink" Target="https://twitter.com/#!/exchangeclub/status/1134809576107388928" TargetMode="External" /><Relationship Id="rId511" Type="http://schemas.openxmlformats.org/officeDocument/2006/relationships/hyperlink" Target="https://twitter.com/#!/exchangeclub/status/1135934022499086336" TargetMode="External" /><Relationship Id="rId512" Type="http://schemas.openxmlformats.org/officeDocument/2006/relationships/hyperlink" Target="https://twitter.com/#!/exchangeclub/status/1136355306173321216" TargetMode="External" /><Relationship Id="rId513" Type="http://schemas.openxmlformats.org/officeDocument/2006/relationships/hyperlink" Target="https://twitter.com/#!/exchangeclub/status/1136690544548208640" TargetMode="External" /><Relationship Id="rId514" Type="http://schemas.openxmlformats.org/officeDocument/2006/relationships/hyperlink" Target="https://twitter.com/#!/exchangeclub/status/1137344285613940741" TargetMode="External" /><Relationship Id="rId515" Type="http://schemas.openxmlformats.org/officeDocument/2006/relationships/hyperlink" Target="https://twitter.com/#!/exchangeclub/status/1138109128939905026" TargetMode="External" /><Relationship Id="rId516" Type="http://schemas.openxmlformats.org/officeDocument/2006/relationships/hyperlink" Target="https://twitter.com/#!/exchangeclub/status/1138160678156537856" TargetMode="External" /><Relationship Id="rId517" Type="http://schemas.openxmlformats.org/officeDocument/2006/relationships/hyperlink" Target="https://twitter.com/#!/exchangeclub/status/1138523464376229889" TargetMode="External" /><Relationship Id="rId518" Type="http://schemas.openxmlformats.org/officeDocument/2006/relationships/hyperlink" Target="https://twitter.com/#!/exchangeclub/status/1138526817978114048" TargetMode="External" /><Relationship Id="rId519" Type="http://schemas.openxmlformats.org/officeDocument/2006/relationships/hyperlink" Target="https://twitter.com/#!/exchangeclub/status/1138835185330466816" TargetMode="External" /><Relationship Id="rId520" Type="http://schemas.openxmlformats.org/officeDocument/2006/relationships/hyperlink" Target="https://twitter.com/#!/exchangeclub/status/1138909122064211974" TargetMode="External" /><Relationship Id="rId521" Type="http://schemas.openxmlformats.org/officeDocument/2006/relationships/hyperlink" Target="https://twitter.com/#!/exchangeclub/status/1139236057189367808" TargetMode="External" /><Relationship Id="rId522" Type="http://schemas.openxmlformats.org/officeDocument/2006/relationships/hyperlink" Target="https://twitter.com/#!/exchangeclub/status/1139527410255310848" TargetMode="External" /><Relationship Id="rId523" Type="http://schemas.openxmlformats.org/officeDocument/2006/relationships/hyperlink" Target="https://twitter.com/#!/exchangeclub/status/1139568998545264641" TargetMode="External" /><Relationship Id="rId524" Type="http://schemas.openxmlformats.org/officeDocument/2006/relationships/hyperlink" Target="https://twitter.com/#!/exchangeclub/status/1140057529663311872" TargetMode="External" /><Relationship Id="rId525" Type="http://schemas.openxmlformats.org/officeDocument/2006/relationships/hyperlink" Target="https://twitter.com/#!/exchangeclub/status/1140687270976114688" TargetMode="External" /><Relationship Id="rId526" Type="http://schemas.openxmlformats.org/officeDocument/2006/relationships/hyperlink" Target="https://twitter.com/#!/exchangeclub/status/1141381293252468736" TargetMode="External" /><Relationship Id="rId527" Type="http://schemas.openxmlformats.org/officeDocument/2006/relationships/hyperlink" Target="https://twitter.com/#!/exchangeclub/status/1141694952419803136" TargetMode="External" /><Relationship Id="rId528" Type="http://schemas.openxmlformats.org/officeDocument/2006/relationships/hyperlink" Target="https://twitter.com/#!/exchangeclub/status/1142079483538804741" TargetMode="External" /><Relationship Id="rId529" Type="http://schemas.openxmlformats.org/officeDocument/2006/relationships/hyperlink" Target="https://twitter.com/#!/exchangeclub/status/1144289476094648320" TargetMode="External" /><Relationship Id="rId530" Type="http://schemas.openxmlformats.org/officeDocument/2006/relationships/hyperlink" Target="https://twitter.com/#!/exchangeclub/status/1144345324271603713" TargetMode="External" /><Relationship Id="rId531" Type="http://schemas.openxmlformats.org/officeDocument/2006/relationships/hyperlink" Target="https://twitter.com/#!/exchangeclub/status/1144656552680443905" TargetMode="External" /><Relationship Id="rId532" Type="http://schemas.openxmlformats.org/officeDocument/2006/relationships/hyperlink" Target="https://twitter.com/#!/exchangeclub/status/1144672329362026496" TargetMode="External" /><Relationship Id="rId533" Type="http://schemas.openxmlformats.org/officeDocument/2006/relationships/hyperlink" Target="https://twitter.com/#!/exchangeclub/status/1144959462706425856" TargetMode="External" /><Relationship Id="rId534" Type="http://schemas.openxmlformats.org/officeDocument/2006/relationships/hyperlink" Target="https://twitter.com/#!/exchangeclub/status/1145788523867508741" TargetMode="External" /><Relationship Id="rId535" Type="http://schemas.openxmlformats.org/officeDocument/2006/relationships/hyperlink" Target="https://twitter.com/#!/exchangeclub/status/1146062108771045376" TargetMode="External" /><Relationship Id="rId536" Type="http://schemas.openxmlformats.org/officeDocument/2006/relationships/hyperlink" Target="https://twitter.com/#!/exchangeclub/status/1146403732286005248" TargetMode="External" /><Relationship Id="rId537" Type="http://schemas.openxmlformats.org/officeDocument/2006/relationships/hyperlink" Target="https://twitter.com/#!/exchangeclub/status/1146758818556252160" TargetMode="External" /><Relationship Id="rId538" Type="http://schemas.openxmlformats.org/officeDocument/2006/relationships/hyperlink" Target="https://twitter.com/#!/exchangeclub/status/1147134544409182209" TargetMode="External" /><Relationship Id="rId539" Type="http://schemas.openxmlformats.org/officeDocument/2006/relationships/hyperlink" Target="https://twitter.com/#!/exchangeclub/status/1147484849810415616" TargetMode="External" /><Relationship Id="rId540" Type="http://schemas.openxmlformats.org/officeDocument/2006/relationships/hyperlink" Target="https://twitter.com/#!/exchangeclub/status/1148274826093780995" TargetMode="External" /><Relationship Id="rId541" Type="http://schemas.openxmlformats.org/officeDocument/2006/relationships/hyperlink" Target="https://twitter.com/#!/exchangeclub/status/1150036915791552512" TargetMode="External" /><Relationship Id="rId542" Type="http://schemas.openxmlformats.org/officeDocument/2006/relationships/hyperlink" Target="https://twitter.com/#!/exchangeclub/status/1150401312045096960" TargetMode="External" /><Relationship Id="rId543" Type="http://schemas.openxmlformats.org/officeDocument/2006/relationships/hyperlink" Target="https://twitter.com/#!/exchangeclub/status/1151458336421924864" TargetMode="External" /><Relationship Id="rId544" Type="http://schemas.openxmlformats.org/officeDocument/2006/relationships/hyperlink" Target="https://twitter.com/#!/exchangeclub/status/1151835767490170880" TargetMode="External" /><Relationship Id="rId545" Type="http://schemas.openxmlformats.org/officeDocument/2006/relationships/hyperlink" Target="https://twitter.com/#!/exchangeclub/status/1151851462764503040" TargetMode="External" /><Relationship Id="rId546" Type="http://schemas.openxmlformats.org/officeDocument/2006/relationships/hyperlink" Target="https://twitter.com/#!/exchangeclub/status/1151870748849561600" TargetMode="External" /><Relationship Id="rId547" Type="http://schemas.openxmlformats.org/officeDocument/2006/relationships/hyperlink" Target="https://twitter.com/#!/exchangeclub/status/1151889881402155008" TargetMode="External" /><Relationship Id="rId548" Type="http://schemas.openxmlformats.org/officeDocument/2006/relationships/hyperlink" Target="https://twitter.com/#!/exchangeclub/status/1151906722946199553" TargetMode="External" /><Relationship Id="rId549" Type="http://schemas.openxmlformats.org/officeDocument/2006/relationships/hyperlink" Target="https://twitter.com/#!/exchangeclub/status/1151917308039827458" TargetMode="External" /><Relationship Id="rId550" Type="http://schemas.openxmlformats.org/officeDocument/2006/relationships/hyperlink" Target="https://twitter.com/#!/exchangeclub/status/1151946747461165056" TargetMode="External" /><Relationship Id="rId551" Type="http://schemas.openxmlformats.org/officeDocument/2006/relationships/hyperlink" Target="https://twitter.com/#!/exchangeclub/status/1152190856461529091" TargetMode="External" /><Relationship Id="rId552" Type="http://schemas.openxmlformats.org/officeDocument/2006/relationships/hyperlink" Target="https://twitter.com/#!/exchangeclub/status/1152252261768318982" TargetMode="External" /><Relationship Id="rId553" Type="http://schemas.openxmlformats.org/officeDocument/2006/relationships/hyperlink" Target="https://twitter.com/#!/exchangeclub/status/1152275384471343105" TargetMode="External" /><Relationship Id="rId554" Type="http://schemas.openxmlformats.org/officeDocument/2006/relationships/hyperlink" Target="https://twitter.com/#!/exchangeclub/status/1152280952527314944" TargetMode="External" /><Relationship Id="rId555" Type="http://schemas.openxmlformats.org/officeDocument/2006/relationships/hyperlink" Target="https://twitter.com/#!/exchangeclub/status/1152558027108696064" TargetMode="External" /><Relationship Id="rId556" Type="http://schemas.openxmlformats.org/officeDocument/2006/relationships/hyperlink" Target="https://twitter.com/#!/exchangeclub/status/1152602827316969473" TargetMode="External" /><Relationship Id="rId557" Type="http://schemas.openxmlformats.org/officeDocument/2006/relationships/hyperlink" Target="https://twitter.com/#!/exchangeclub/status/1152603324476211202" TargetMode="External" /><Relationship Id="rId558" Type="http://schemas.openxmlformats.org/officeDocument/2006/relationships/hyperlink" Target="https://twitter.com/#!/exchangeclub/status/1152604078666633216" TargetMode="External" /><Relationship Id="rId559" Type="http://schemas.openxmlformats.org/officeDocument/2006/relationships/hyperlink" Target="https://twitter.com/#!/exchangeclub/status/1152697445593354240" TargetMode="External" /><Relationship Id="rId560" Type="http://schemas.openxmlformats.org/officeDocument/2006/relationships/hyperlink" Target="https://twitter.com/#!/exchangeclub/status/1152761112758280195" TargetMode="External" /><Relationship Id="rId561" Type="http://schemas.openxmlformats.org/officeDocument/2006/relationships/hyperlink" Target="https://twitter.com/#!/exchangeclub/status/1152772189067894784" TargetMode="External" /><Relationship Id="rId562" Type="http://schemas.openxmlformats.org/officeDocument/2006/relationships/hyperlink" Target="https://twitter.com/#!/exchangeclub/status/1152942307110531072" TargetMode="External" /><Relationship Id="rId563" Type="http://schemas.openxmlformats.org/officeDocument/2006/relationships/hyperlink" Target="https://twitter.com/#!/exchangeclub/status/1156552355162333185" TargetMode="External" /><Relationship Id="rId564" Type="http://schemas.openxmlformats.org/officeDocument/2006/relationships/hyperlink" Target="https://twitter.com/#!/exchangeclub/status/1157015289583800320" TargetMode="External" /><Relationship Id="rId565" Type="http://schemas.openxmlformats.org/officeDocument/2006/relationships/hyperlink" Target="https://twitter.com/#!/exchangeclub/status/1157275609850163201" TargetMode="External" /><Relationship Id="rId566" Type="http://schemas.openxmlformats.org/officeDocument/2006/relationships/hyperlink" Target="https://twitter.com/#!/exchangeclub/status/1158384194571112448" TargetMode="External" /><Relationship Id="rId567" Type="http://schemas.openxmlformats.org/officeDocument/2006/relationships/hyperlink" Target="https://api.twitter.com/1.1/geo/id/07d9e4658a085000.json" TargetMode="External" /><Relationship Id="rId568" Type="http://schemas.openxmlformats.org/officeDocument/2006/relationships/hyperlink" Target="https://api.twitter.com/1.1/geo/id/4fbddb5bf6f19735.json" TargetMode="External" /><Relationship Id="rId569" Type="http://schemas.openxmlformats.org/officeDocument/2006/relationships/hyperlink" Target="https://api.twitter.com/1.1/geo/id/e86b380cfefcced5.json" TargetMode="External" /><Relationship Id="rId570" Type="http://schemas.openxmlformats.org/officeDocument/2006/relationships/comments" Target="../comments13.xml" /><Relationship Id="rId571" Type="http://schemas.openxmlformats.org/officeDocument/2006/relationships/vmlDrawing" Target="../drawings/vmlDrawing6.vml" /><Relationship Id="rId572" Type="http://schemas.openxmlformats.org/officeDocument/2006/relationships/table" Target="../tables/table23.xml" /><Relationship Id="rId57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9hBFRdNcq" TargetMode="External" /><Relationship Id="rId2" Type="http://schemas.openxmlformats.org/officeDocument/2006/relationships/hyperlink" Target="https://t.co/jOquNjgWzI" TargetMode="External" /><Relationship Id="rId3" Type="http://schemas.openxmlformats.org/officeDocument/2006/relationships/hyperlink" Target="http://t.co/RDs25DyDjv" TargetMode="External" /><Relationship Id="rId4" Type="http://schemas.openxmlformats.org/officeDocument/2006/relationships/hyperlink" Target="http://t.co/m2q9w4HWkQ" TargetMode="External" /><Relationship Id="rId5" Type="http://schemas.openxmlformats.org/officeDocument/2006/relationships/hyperlink" Target="https://qbem.blogspot.com/" TargetMode="External" /><Relationship Id="rId6" Type="http://schemas.openxmlformats.org/officeDocument/2006/relationships/hyperlink" Target="https://t.co/mSwW9erqrF" TargetMode="External" /><Relationship Id="rId7" Type="http://schemas.openxmlformats.org/officeDocument/2006/relationships/hyperlink" Target="http://t.co/LGpyHCiHrp" TargetMode="External" /><Relationship Id="rId8" Type="http://schemas.openxmlformats.org/officeDocument/2006/relationships/hyperlink" Target="https://t.co/4x0yDB2Rue" TargetMode="External" /><Relationship Id="rId9" Type="http://schemas.openxmlformats.org/officeDocument/2006/relationships/hyperlink" Target="http://www.dublincityschools.us/" TargetMode="External" /><Relationship Id="rId10" Type="http://schemas.openxmlformats.org/officeDocument/2006/relationships/hyperlink" Target="https://t.co/yL3yG495Np" TargetMode="External" /><Relationship Id="rId11" Type="http://schemas.openxmlformats.org/officeDocument/2006/relationships/hyperlink" Target="https://t.co/Guf3bpXFrd" TargetMode="External" /><Relationship Id="rId12" Type="http://schemas.openxmlformats.org/officeDocument/2006/relationships/hyperlink" Target="https://t.co/ZJodGqnFYK" TargetMode="External" /><Relationship Id="rId13" Type="http://schemas.openxmlformats.org/officeDocument/2006/relationships/hyperlink" Target="https://t.co/bOfd76wv4P" TargetMode="External" /><Relationship Id="rId14" Type="http://schemas.openxmlformats.org/officeDocument/2006/relationships/hyperlink" Target="https://t.co/SxGmOrjwhr" TargetMode="External" /><Relationship Id="rId15" Type="http://schemas.openxmlformats.org/officeDocument/2006/relationships/hyperlink" Target="https://t.co/WGUDXsB7lf" TargetMode="External" /><Relationship Id="rId16" Type="http://schemas.openxmlformats.org/officeDocument/2006/relationships/hyperlink" Target="https://t.co/uG5DCdtUfQ" TargetMode="External" /><Relationship Id="rId17" Type="http://schemas.openxmlformats.org/officeDocument/2006/relationships/hyperlink" Target="https://t.co/oi8rcy51bE" TargetMode="External" /><Relationship Id="rId18" Type="http://schemas.openxmlformats.org/officeDocument/2006/relationships/hyperlink" Target="https://t.co/Ez006VSJRQ" TargetMode="External" /><Relationship Id="rId19" Type="http://schemas.openxmlformats.org/officeDocument/2006/relationships/hyperlink" Target="https://t.co/7d6p2CnZEt" TargetMode="External" /><Relationship Id="rId20" Type="http://schemas.openxmlformats.org/officeDocument/2006/relationships/hyperlink" Target="https://t.co/J2uQrwiQnR" TargetMode="External" /><Relationship Id="rId21" Type="http://schemas.openxmlformats.org/officeDocument/2006/relationships/hyperlink" Target="https://t.co/0et2A97dFk" TargetMode="External" /><Relationship Id="rId22" Type="http://schemas.openxmlformats.org/officeDocument/2006/relationships/hyperlink" Target="https://t.co/CdHE8GViEv" TargetMode="External" /><Relationship Id="rId23" Type="http://schemas.openxmlformats.org/officeDocument/2006/relationships/hyperlink" Target="http://t.co/8Xk6oZh7dG" TargetMode="External" /><Relationship Id="rId24" Type="http://schemas.openxmlformats.org/officeDocument/2006/relationships/hyperlink" Target="http://www.alliant.com/" TargetMode="External" /><Relationship Id="rId25" Type="http://schemas.openxmlformats.org/officeDocument/2006/relationships/hyperlink" Target="http://t.co/rbaobJivB8" TargetMode="External" /><Relationship Id="rId26" Type="http://schemas.openxmlformats.org/officeDocument/2006/relationships/hyperlink" Target="http://www.northernquest.com/" TargetMode="External" /><Relationship Id="rId27" Type="http://schemas.openxmlformats.org/officeDocument/2006/relationships/hyperlink" Target="https://t.co/TWBY53V8wk" TargetMode="External" /><Relationship Id="rId28" Type="http://schemas.openxmlformats.org/officeDocument/2006/relationships/hyperlink" Target="http://t.co/aDQngL7ryA" TargetMode="External" /><Relationship Id="rId29" Type="http://schemas.openxmlformats.org/officeDocument/2006/relationships/hyperlink" Target="https://t.co/RItLkdE8F0" TargetMode="External" /><Relationship Id="rId30" Type="http://schemas.openxmlformats.org/officeDocument/2006/relationships/hyperlink" Target="http://positiveathlete.org/" TargetMode="External" /><Relationship Id="rId31" Type="http://schemas.openxmlformats.org/officeDocument/2006/relationships/hyperlink" Target="http://t.co/x0Dl8Gudk3" TargetMode="External" /><Relationship Id="rId32" Type="http://schemas.openxmlformats.org/officeDocument/2006/relationships/hyperlink" Target="https://t.co/IC5TeoKM3s" TargetMode="External" /><Relationship Id="rId33" Type="http://schemas.openxmlformats.org/officeDocument/2006/relationships/hyperlink" Target="https://t.co/cfXaZ0Vu6L" TargetMode="External" /><Relationship Id="rId34" Type="http://schemas.openxmlformats.org/officeDocument/2006/relationships/hyperlink" Target="http://t.co/jsF4mxPfCD" TargetMode="External" /><Relationship Id="rId35" Type="http://schemas.openxmlformats.org/officeDocument/2006/relationships/hyperlink" Target="https://t.co/ghYnkvlYh0" TargetMode="External" /><Relationship Id="rId36" Type="http://schemas.openxmlformats.org/officeDocument/2006/relationships/hyperlink" Target="https://t.co/zQPtaIJh11" TargetMode="External" /><Relationship Id="rId37" Type="http://schemas.openxmlformats.org/officeDocument/2006/relationships/hyperlink" Target="https://t.co/4eg4rEmsdd" TargetMode="External" /><Relationship Id="rId38" Type="http://schemas.openxmlformats.org/officeDocument/2006/relationships/hyperlink" Target="https://t.co/n7tg2S7osG" TargetMode="External" /><Relationship Id="rId39" Type="http://schemas.openxmlformats.org/officeDocument/2006/relationships/hyperlink" Target="https://t.co/Q181upyzdQ" TargetMode="External" /><Relationship Id="rId40" Type="http://schemas.openxmlformats.org/officeDocument/2006/relationships/hyperlink" Target="https://t.co/pdGVkxZPDt" TargetMode="External" /><Relationship Id="rId41" Type="http://schemas.openxmlformats.org/officeDocument/2006/relationships/hyperlink" Target="https://t.co/xvhx2Zqc8G" TargetMode="External" /><Relationship Id="rId42" Type="http://schemas.openxmlformats.org/officeDocument/2006/relationships/hyperlink" Target="https://t.co/g6fHPvr2sy" TargetMode="External" /><Relationship Id="rId43" Type="http://schemas.openxmlformats.org/officeDocument/2006/relationships/hyperlink" Target="https://t.co/R6tl5OQ6wC" TargetMode="External" /><Relationship Id="rId44" Type="http://schemas.openxmlformats.org/officeDocument/2006/relationships/hyperlink" Target="http://www.wcvb.com/" TargetMode="External" /><Relationship Id="rId45" Type="http://schemas.openxmlformats.org/officeDocument/2006/relationships/hyperlink" Target="http://t.co/U5rR1T4D4Z" TargetMode="External" /><Relationship Id="rId46" Type="http://schemas.openxmlformats.org/officeDocument/2006/relationships/hyperlink" Target="http://t.co/t7Lkk9JOoU" TargetMode="External" /><Relationship Id="rId47" Type="http://schemas.openxmlformats.org/officeDocument/2006/relationships/hyperlink" Target="http://vivianfrancos.com/" TargetMode="External" /><Relationship Id="rId48" Type="http://schemas.openxmlformats.org/officeDocument/2006/relationships/hyperlink" Target="https://t.co/ECiQQmauzS" TargetMode="External" /><Relationship Id="rId49" Type="http://schemas.openxmlformats.org/officeDocument/2006/relationships/hyperlink" Target="https://t.co/bsbGyDDVBH" TargetMode="External" /><Relationship Id="rId50" Type="http://schemas.openxmlformats.org/officeDocument/2006/relationships/hyperlink" Target="https://t.co/hm7bCJLvAU" TargetMode="External" /><Relationship Id="rId51" Type="http://schemas.openxmlformats.org/officeDocument/2006/relationships/hyperlink" Target="https://t.co/I8ETXlt2g5" TargetMode="External" /><Relationship Id="rId52" Type="http://schemas.openxmlformats.org/officeDocument/2006/relationships/hyperlink" Target="http://www.exchangeclub.com/" TargetMode="External" /><Relationship Id="rId53" Type="http://schemas.openxmlformats.org/officeDocument/2006/relationships/hyperlink" Target="http://t.co/ZLarHctHL2" TargetMode="External" /><Relationship Id="rId54" Type="http://schemas.openxmlformats.org/officeDocument/2006/relationships/hyperlink" Target="https://t.co/9iRnE8mzr9" TargetMode="External" /><Relationship Id="rId55" Type="http://schemas.openxmlformats.org/officeDocument/2006/relationships/hyperlink" Target="https://t.co/XkgVOHXdGd" TargetMode="External" /><Relationship Id="rId56" Type="http://schemas.openxmlformats.org/officeDocument/2006/relationships/hyperlink" Target="https://t.co/TYHBDZq2la" TargetMode="External" /><Relationship Id="rId57" Type="http://schemas.openxmlformats.org/officeDocument/2006/relationships/hyperlink" Target="https://t.co/DbXRpfI4dQ" TargetMode="External" /><Relationship Id="rId58" Type="http://schemas.openxmlformats.org/officeDocument/2006/relationships/hyperlink" Target="https://t.co/tbhalmqv8W" TargetMode="External" /><Relationship Id="rId59" Type="http://schemas.openxmlformats.org/officeDocument/2006/relationships/hyperlink" Target="https://t.co/Jcd8lv1YPV" TargetMode="External" /><Relationship Id="rId60" Type="http://schemas.openxmlformats.org/officeDocument/2006/relationships/hyperlink" Target="https://t.co/iBkoAiuBMs" TargetMode="External" /><Relationship Id="rId61" Type="http://schemas.openxmlformats.org/officeDocument/2006/relationships/hyperlink" Target="https://t.co/x5MYJONUsI" TargetMode="External" /><Relationship Id="rId62" Type="http://schemas.openxmlformats.org/officeDocument/2006/relationships/hyperlink" Target="https://t.co/WB1YPzhDcT" TargetMode="External" /><Relationship Id="rId63" Type="http://schemas.openxmlformats.org/officeDocument/2006/relationships/hyperlink" Target="http://www.courierheraldtoday.com/" TargetMode="External" /><Relationship Id="rId64" Type="http://schemas.openxmlformats.org/officeDocument/2006/relationships/hyperlink" Target="http://t.co/J9fFteQCdC" TargetMode="External" /><Relationship Id="rId65" Type="http://schemas.openxmlformats.org/officeDocument/2006/relationships/hyperlink" Target="https://t.co/RvOQMOkQ5j" TargetMode="External" /><Relationship Id="rId66" Type="http://schemas.openxmlformats.org/officeDocument/2006/relationships/hyperlink" Target="http://twitch.tv/ELEAGUEtv" TargetMode="External" /><Relationship Id="rId67" Type="http://schemas.openxmlformats.org/officeDocument/2006/relationships/hyperlink" Target="https://t.co/Ui3JFRsgNo" TargetMode="External" /><Relationship Id="rId68" Type="http://schemas.openxmlformats.org/officeDocument/2006/relationships/hyperlink" Target="https://t.co/QNGQuyibFK" TargetMode="External" /><Relationship Id="rId69" Type="http://schemas.openxmlformats.org/officeDocument/2006/relationships/hyperlink" Target="https://t.co/PBja3K8DqB" TargetMode="External" /><Relationship Id="rId70" Type="http://schemas.openxmlformats.org/officeDocument/2006/relationships/hyperlink" Target="https://t.co/pvr2a52IbJ" TargetMode="External" /><Relationship Id="rId71" Type="http://schemas.openxmlformats.org/officeDocument/2006/relationships/hyperlink" Target="http://t.co/s06KVMKzPd" TargetMode="External" /><Relationship Id="rId72" Type="http://schemas.openxmlformats.org/officeDocument/2006/relationships/hyperlink" Target="https://t.co/wvmoilQMwA" TargetMode="External" /><Relationship Id="rId73" Type="http://schemas.openxmlformats.org/officeDocument/2006/relationships/hyperlink" Target="http://www.vfw.org/" TargetMode="External" /><Relationship Id="rId74" Type="http://schemas.openxmlformats.org/officeDocument/2006/relationships/hyperlink" Target="http://www.uschs.org/" TargetMode="External" /><Relationship Id="rId75" Type="http://schemas.openxmlformats.org/officeDocument/2006/relationships/hyperlink" Target="https://t.co/ABJJFNZ9tN" TargetMode="External" /><Relationship Id="rId76" Type="http://schemas.openxmlformats.org/officeDocument/2006/relationships/hyperlink" Target="https://t.co/zjLSVMG4Uc" TargetMode="External" /><Relationship Id="rId77" Type="http://schemas.openxmlformats.org/officeDocument/2006/relationships/hyperlink" Target="https://t.co/rQ3px7ULHt" TargetMode="External" /><Relationship Id="rId78" Type="http://schemas.openxmlformats.org/officeDocument/2006/relationships/hyperlink" Target="https://t.co/AWh3gPWc9Z" TargetMode="External" /><Relationship Id="rId79" Type="http://schemas.openxmlformats.org/officeDocument/2006/relationships/hyperlink" Target="http://t.co/8oFoNb3mx6" TargetMode="External" /><Relationship Id="rId80" Type="http://schemas.openxmlformats.org/officeDocument/2006/relationships/hyperlink" Target="https://t.co/SMSEZHYEuf" TargetMode="External" /><Relationship Id="rId81" Type="http://schemas.openxmlformats.org/officeDocument/2006/relationships/hyperlink" Target="https://t.co/RUx2swlohs" TargetMode="External" /><Relationship Id="rId82" Type="http://schemas.openxmlformats.org/officeDocument/2006/relationships/hyperlink" Target="http://t.co/E5VrG1KVTw" TargetMode="External" /><Relationship Id="rId83" Type="http://schemas.openxmlformats.org/officeDocument/2006/relationships/hyperlink" Target="https://t.co/bOQ6PO9SJE" TargetMode="External" /><Relationship Id="rId84" Type="http://schemas.openxmlformats.org/officeDocument/2006/relationships/hyperlink" Target="https://t.co/qXZmBkHUuW" TargetMode="External" /><Relationship Id="rId85" Type="http://schemas.openxmlformats.org/officeDocument/2006/relationships/hyperlink" Target="http://t.co/DB1Z7S6oj4" TargetMode="External" /><Relationship Id="rId86" Type="http://schemas.openxmlformats.org/officeDocument/2006/relationships/hyperlink" Target="http://t.co/DJ8jYEp6cp" TargetMode="External" /><Relationship Id="rId87" Type="http://schemas.openxmlformats.org/officeDocument/2006/relationships/hyperlink" Target="http://t.co/OmHDiTkO6c" TargetMode="External" /><Relationship Id="rId88" Type="http://schemas.openxmlformats.org/officeDocument/2006/relationships/hyperlink" Target="http://t.co/XVjURlS9" TargetMode="External" /><Relationship Id="rId89" Type="http://schemas.openxmlformats.org/officeDocument/2006/relationships/hyperlink" Target="https://t.co/0WdNrs4tP5" TargetMode="External" /><Relationship Id="rId90" Type="http://schemas.openxmlformats.org/officeDocument/2006/relationships/hyperlink" Target="https://t.co/4x0yDB2Rue" TargetMode="External" /><Relationship Id="rId91" Type="http://schemas.openxmlformats.org/officeDocument/2006/relationships/hyperlink" Target="https://t.co/0VqIuM9CCS" TargetMode="External" /><Relationship Id="rId92" Type="http://schemas.openxmlformats.org/officeDocument/2006/relationships/hyperlink" Target="http://www.doc.wa.gov/" TargetMode="External" /><Relationship Id="rId93" Type="http://schemas.openxmlformats.org/officeDocument/2006/relationships/hyperlink" Target="https://pbs.twimg.com/profile_banners/70116679/1372985447" TargetMode="External" /><Relationship Id="rId94" Type="http://schemas.openxmlformats.org/officeDocument/2006/relationships/hyperlink" Target="https://pbs.twimg.com/profile_banners/740657505206960129/1465421954" TargetMode="External" /><Relationship Id="rId95" Type="http://schemas.openxmlformats.org/officeDocument/2006/relationships/hyperlink" Target="https://pbs.twimg.com/profile_banners/2998021227/1481985280" TargetMode="External" /><Relationship Id="rId96" Type="http://schemas.openxmlformats.org/officeDocument/2006/relationships/hyperlink" Target="https://pbs.twimg.com/profile_banners/260741701/1493596143" TargetMode="External" /><Relationship Id="rId97" Type="http://schemas.openxmlformats.org/officeDocument/2006/relationships/hyperlink" Target="https://pbs.twimg.com/profile_banners/22968469/1546533846" TargetMode="External" /><Relationship Id="rId98" Type="http://schemas.openxmlformats.org/officeDocument/2006/relationships/hyperlink" Target="https://pbs.twimg.com/profile_banners/1029941201049411584/1552942851" TargetMode="External" /><Relationship Id="rId99" Type="http://schemas.openxmlformats.org/officeDocument/2006/relationships/hyperlink" Target="https://pbs.twimg.com/profile_banners/20344331/1512528547" TargetMode="External" /><Relationship Id="rId100" Type="http://schemas.openxmlformats.org/officeDocument/2006/relationships/hyperlink" Target="https://pbs.twimg.com/profile_banners/337987655/1383156629" TargetMode="External" /><Relationship Id="rId101" Type="http://schemas.openxmlformats.org/officeDocument/2006/relationships/hyperlink" Target="https://pbs.twimg.com/profile_banners/295672198/1496519169" TargetMode="External" /><Relationship Id="rId102" Type="http://schemas.openxmlformats.org/officeDocument/2006/relationships/hyperlink" Target="https://pbs.twimg.com/profile_banners/481481181/1424890667" TargetMode="External" /><Relationship Id="rId103" Type="http://schemas.openxmlformats.org/officeDocument/2006/relationships/hyperlink" Target="https://pbs.twimg.com/profile_banners/47893228/1536497307" TargetMode="External" /><Relationship Id="rId104" Type="http://schemas.openxmlformats.org/officeDocument/2006/relationships/hyperlink" Target="https://pbs.twimg.com/profile_banners/246962253/1431713254" TargetMode="External" /><Relationship Id="rId105" Type="http://schemas.openxmlformats.org/officeDocument/2006/relationships/hyperlink" Target="https://pbs.twimg.com/profile_banners/464192411/1428538795" TargetMode="External" /><Relationship Id="rId106" Type="http://schemas.openxmlformats.org/officeDocument/2006/relationships/hyperlink" Target="https://pbs.twimg.com/profile_banners/1125231817991380993/1561293982" TargetMode="External" /><Relationship Id="rId107" Type="http://schemas.openxmlformats.org/officeDocument/2006/relationships/hyperlink" Target="https://pbs.twimg.com/profile_banners/1124447266205503488/1556988108" TargetMode="External" /><Relationship Id="rId108" Type="http://schemas.openxmlformats.org/officeDocument/2006/relationships/hyperlink" Target="https://pbs.twimg.com/profile_banners/1444015610/1369083530" TargetMode="External" /><Relationship Id="rId109" Type="http://schemas.openxmlformats.org/officeDocument/2006/relationships/hyperlink" Target="https://pbs.twimg.com/profile_banners/1100103296075907073/1554339254" TargetMode="External" /><Relationship Id="rId110" Type="http://schemas.openxmlformats.org/officeDocument/2006/relationships/hyperlink" Target="https://pbs.twimg.com/profile_banners/60876045/1433882934" TargetMode="External" /><Relationship Id="rId111" Type="http://schemas.openxmlformats.org/officeDocument/2006/relationships/hyperlink" Target="https://pbs.twimg.com/profile_banners/219875221/1527374018" TargetMode="External" /><Relationship Id="rId112" Type="http://schemas.openxmlformats.org/officeDocument/2006/relationships/hyperlink" Target="https://pbs.twimg.com/profile_banners/2896919240/1563832736" TargetMode="External" /><Relationship Id="rId113" Type="http://schemas.openxmlformats.org/officeDocument/2006/relationships/hyperlink" Target="https://pbs.twimg.com/profile_banners/412411434/1555608792" TargetMode="External" /><Relationship Id="rId114" Type="http://schemas.openxmlformats.org/officeDocument/2006/relationships/hyperlink" Target="https://pbs.twimg.com/profile_banners/16339623/1529935250" TargetMode="External" /><Relationship Id="rId115" Type="http://schemas.openxmlformats.org/officeDocument/2006/relationships/hyperlink" Target="https://pbs.twimg.com/profile_banners/40044455/1514939461" TargetMode="External" /><Relationship Id="rId116" Type="http://schemas.openxmlformats.org/officeDocument/2006/relationships/hyperlink" Target="https://pbs.twimg.com/profile_banners/213843018/1455129316" TargetMode="External" /><Relationship Id="rId117" Type="http://schemas.openxmlformats.org/officeDocument/2006/relationships/hyperlink" Target="https://pbs.twimg.com/profile_banners/140966511/1456508646" TargetMode="External" /><Relationship Id="rId118" Type="http://schemas.openxmlformats.org/officeDocument/2006/relationships/hyperlink" Target="https://pbs.twimg.com/profile_banners/88690444/1554308552" TargetMode="External" /><Relationship Id="rId119" Type="http://schemas.openxmlformats.org/officeDocument/2006/relationships/hyperlink" Target="https://pbs.twimg.com/profile_banners/816724000168706048/1563572540" TargetMode="External" /><Relationship Id="rId120" Type="http://schemas.openxmlformats.org/officeDocument/2006/relationships/hyperlink" Target="https://pbs.twimg.com/profile_banners/204390083/1391974684" TargetMode="External" /><Relationship Id="rId121" Type="http://schemas.openxmlformats.org/officeDocument/2006/relationships/hyperlink" Target="https://pbs.twimg.com/profile_banners/4432431/1434399527" TargetMode="External" /><Relationship Id="rId122" Type="http://schemas.openxmlformats.org/officeDocument/2006/relationships/hyperlink" Target="https://pbs.twimg.com/profile_banners/2259326252/1469794658" TargetMode="External" /><Relationship Id="rId123" Type="http://schemas.openxmlformats.org/officeDocument/2006/relationships/hyperlink" Target="https://pbs.twimg.com/profile_banners/482419349/1443153932" TargetMode="External" /><Relationship Id="rId124" Type="http://schemas.openxmlformats.org/officeDocument/2006/relationships/hyperlink" Target="https://pbs.twimg.com/profile_banners/2434257232/1396228643" TargetMode="External" /><Relationship Id="rId125" Type="http://schemas.openxmlformats.org/officeDocument/2006/relationships/hyperlink" Target="https://pbs.twimg.com/profile_banners/2264663552/1555357011" TargetMode="External" /><Relationship Id="rId126" Type="http://schemas.openxmlformats.org/officeDocument/2006/relationships/hyperlink" Target="https://pbs.twimg.com/profile_banners/1581642709/1377879055" TargetMode="External" /><Relationship Id="rId127" Type="http://schemas.openxmlformats.org/officeDocument/2006/relationships/hyperlink" Target="https://pbs.twimg.com/profile_banners/198635418/1559237543" TargetMode="External" /><Relationship Id="rId128" Type="http://schemas.openxmlformats.org/officeDocument/2006/relationships/hyperlink" Target="https://pbs.twimg.com/profile_banners/56434431/1522786682" TargetMode="External" /><Relationship Id="rId129" Type="http://schemas.openxmlformats.org/officeDocument/2006/relationships/hyperlink" Target="https://pbs.twimg.com/profile_banners/294782603/1398434016" TargetMode="External" /><Relationship Id="rId130" Type="http://schemas.openxmlformats.org/officeDocument/2006/relationships/hyperlink" Target="https://pbs.twimg.com/profile_banners/2416804997/1536965467" TargetMode="External" /><Relationship Id="rId131" Type="http://schemas.openxmlformats.org/officeDocument/2006/relationships/hyperlink" Target="https://pbs.twimg.com/profile_banners/1516483098/1556355344" TargetMode="External" /><Relationship Id="rId132" Type="http://schemas.openxmlformats.org/officeDocument/2006/relationships/hyperlink" Target="https://pbs.twimg.com/profile_banners/904177187858743296/1504466357" TargetMode="External" /><Relationship Id="rId133" Type="http://schemas.openxmlformats.org/officeDocument/2006/relationships/hyperlink" Target="https://pbs.twimg.com/profile_banners/846680900540649472/1490702318" TargetMode="External" /><Relationship Id="rId134" Type="http://schemas.openxmlformats.org/officeDocument/2006/relationships/hyperlink" Target="https://pbs.twimg.com/profile_banners/740009292418416641/1514375428" TargetMode="External" /><Relationship Id="rId135" Type="http://schemas.openxmlformats.org/officeDocument/2006/relationships/hyperlink" Target="https://pbs.twimg.com/profile_banners/601993925/1519272373" TargetMode="External" /><Relationship Id="rId136" Type="http://schemas.openxmlformats.org/officeDocument/2006/relationships/hyperlink" Target="https://pbs.twimg.com/profile_banners/1029749302476718080/1534357963" TargetMode="External" /><Relationship Id="rId137" Type="http://schemas.openxmlformats.org/officeDocument/2006/relationships/hyperlink" Target="https://pbs.twimg.com/profile_banners/15651914/1547586186" TargetMode="External" /><Relationship Id="rId138" Type="http://schemas.openxmlformats.org/officeDocument/2006/relationships/hyperlink" Target="https://pbs.twimg.com/profile_banners/217614052/1520813231" TargetMode="External" /><Relationship Id="rId139" Type="http://schemas.openxmlformats.org/officeDocument/2006/relationships/hyperlink" Target="https://pbs.twimg.com/profile_banners/907677188786475008/1507174184" TargetMode="External" /><Relationship Id="rId140" Type="http://schemas.openxmlformats.org/officeDocument/2006/relationships/hyperlink" Target="https://pbs.twimg.com/profile_banners/114941542/1387467277" TargetMode="External" /><Relationship Id="rId141" Type="http://schemas.openxmlformats.org/officeDocument/2006/relationships/hyperlink" Target="https://pbs.twimg.com/profile_banners/21419504/1560395685" TargetMode="External" /><Relationship Id="rId142" Type="http://schemas.openxmlformats.org/officeDocument/2006/relationships/hyperlink" Target="https://pbs.twimg.com/profile_banners/3010443666/1431392564" TargetMode="External" /><Relationship Id="rId143" Type="http://schemas.openxmlformats.org/officeDocument/2006/relationships/hyperlink" Target="https://pbs.twimg.com/profile_banners/1024647535661600768/1565179766" TargetMode="External" /><Relationship Id="rId144" Type="http://schemas.openxmlformats.org/officeDocument/2006/relationships/hyperlink" Target="https://pbs.twimg.com/profile_banners/76935934/1561177238" TargetMode="External" /><Relationship Id="rId145" Type="http://schemas.openxmlformats.org/officeDocument/2006/relationships/hyperlink" Target="https://pbs.twimg.com/profile_banners/910894201507864577/1518284855" TargetMode="External" /><Relationship Id="rId146" Type="http://schemas.openxmlformats.org/officeDocument/2006/relationships/hyperlink" Target="https://pbs.twimg.com/profile_banners/1138233360634056705/1560706165" TargetMode="External" /><Relationship Id="rId147" Type="http://schemas.openxmlformats.org/officeDocument/2006/relationships/hyperlink" Target="https://pbs.twimg.com/profile_banners/19058681/1348011720" TargetMode="External" /><Relationship Id="rId148" Type="http://schemas.openxmlformats.org/officeDocument/2006/relationships/hyperlink" Target="https://pbs.twimg.com/profile_banners/1084162375/1540991090" TargetMode="External" /><Relationship Id="rId149" Type="http://schemas.openxmlformats.org/officeDocument/2006/relationships/hyperlink" Target="https://pbs.twimg.com/profile_banners/65088392/1518406500" TargetMode="External" /><Relationship Id="rId150" Type="http://schemas.openxmlformats.org/officeDocument/2006/relationships/hyperlink" Target="https://pbs.twimg.com/profile_banners/902989023999926274/1563426766" TargetMode="External" /><Relationship Id="rId151" Type="http://schemas.openxmlformats.org/officeDocument/2006/relationships/hyperlink" Target="https://pbs.twimg.com/profile_banners/2864267063/1431445122" TargetMode="External" /><Relationship Id="rId152" Type="http://schemas.openxmlformats.org/officeDocument/2006/relationships/hyperlink" Target="https://pbs.twimg.com/profile_banners/1126119716945371136/1558089144" TargetMode="External" /><Relationship Id="rId153" Type="http://schemas.openxmlformats.org/officeDocument/2006/relationships/hyperlink" Target="https://pbs.twimg.com/profile_banners/3535002736/1561128417" TargetMode="External" /><Relationship Id="rId154" Type="http://schemas.openxmlformats.org/officeDocument/2006/relationships/hyperlink" Target="https://pbs.twimg.com/profile_banners/52727059/1371648251" TargetMode="External" /><Relationship Id="rId155" Type="http://schemas.openxmlformats.org/officeDocument/2006/relationships/hyperlink" Target="https://pbs.twimg.com/profile_banners/19307006/1424276628" TargetMode="External" /><Relationship Id="rId156" Type="http://schemas.openxmlformats.org/officeDocument/2006/relationships/hyperlink" Target="https://pbs.twimg.com/profile_banners/1446522955/1478660082" TargetMode="External" /><Relationship Id="rId157" Type="http://schemas.openxmlformats.org/officeDocument/2006/relationships/hyperlink" Target="https://pbs.twimg.com/profile_banners/2546362063/1509933874" TargetMode="External" /><Relationship Id="rId158" Type="http://schemas.openxmlformats.org/officeDocument/2006/relationships/hyperlink" Target="https://pbs.twimg.com/profile_banners/631432883/1458429650" TargetMode="External" /><Relationship Id="rId159" Type="http://schemas.openxmlformats.org/officeDocument/2006/relationships/hyperlink" Target="https://pbs.twimg.com/profile_banners/3235522615/1555701944" TargetMode="External" /><Relationship Id="rId160" Type="http://schemas.openxmlformats.org/officeDocument/2006/relationships/hyperlink" Target="https://pbs.twimg.com/profile_banners/1036787984/1356780850" TargetMode="External" /><Relationship Id="rId161" Type="http://schemas.openxmlformats.org/officeDocument/2006/relationships/hyperlink" Target="https://pbs.twimg.com/profile_banners/19360809/1557325396" TargetMode="External" /><Relationship Id="rId162" Type="http://schemas.openxmlformats.org/officeDocument/2006/relationships/hyperlink" Target="https://pbs.twimg.com/profile_banners/3835647154/1467744154" TargetMode="External" /><Relationship Id="rId163" Type="http://schemas.openxmlformats.org/officeDocument/2006/relationships/hyperlink" Target="https://pbs.twimg.com/profile_banners/4833998806/1551958704" TargetMode="External" /><Relationship Id="rId164" Type="http://schemas.openxmlformats.org/officeDocument/2006/relationships/hyperlink" Target="https://pbs.twimg.com/profile_banners/3980451325/1445521144" TargetMode="External" /><Relationship Id="rId165" Type="http://schemas.openxmlformats.org/officeDocument/2006/relationships/hyperlink" Target="https://pbs.twimg.com/profile_banners/628706794/1528165519" TargetMode="External" /><Relationship Id="rId166" Type="http://schemas.openxmlformats.org/officeDocument/2006/relationships/hyperlink" Target="https://pbs.twimg.com/profile_banners/2581170116/1517368319" TargetMode="External" /><Relationship Id="rId167" Type="http://schemas.openxmlformats.org/officeDocument/2006/relationships/hyperlink" Target="https://pbs.twimg.com/profile_banners/4261771033/1447718839" TargetMode="External" /><Relationship Id="rId168" Type="http://schemas.openxmlformats.org/officeDocument/2006/relationships/hyperlink" Target="https://pbs.twimg.com/profile_banners/4016591151/1483658470" TargetMode="External" /><Relationship Id="rId169" Type="http://schemas.openxmlformats.org/officeDocument/2006/relationships/hyperlink" Target="https://pbs.twimg.com/profile_banners/788099447720857600/1517505939" TargetMode="External" /><Relationship Id="rId170" Type="http://schemas.openxmlformats.org/officeDocument/2006/relationships/hyperlink" Target="https://pbs.twimg.com/profile_banners/847099475273416709/1517845182" TargetMode="External" /><Relationship Id="rId171" Type="http://schemas.openxmlformats.org/officeDocument/2006/relationships/hyperlink" Target="https://pbs.twimg.com/profile_banners/1379155374/1522333783" TargetMode="External" /><Relationship Id="rId172" Type="http://schemas.openxmlformats.org/officeDocument/2006/relationships/hyperlink" Target="https://pbs.twimg.com/profile_banners/1080894931311431682/1546546210" TargetMode="External" /><Relationship Id="rId173" Type="http://schemas.openxmlformats.org/officeDocument/2006/relationships/hyperlink" Target="https://pbs.twimg.com/profile_banners/17871088/1483443823" TargetMode="External" /><Relationship Id="rId174" Type="http://schemas.openxmlformats.org/officeDocument/2006/relationships/hyperlink" Target="https://pbs.twimg.com/profile_banners/37940492/1528829025" TargetMode="External" /><Relationship Id="rId175" Type="http://schemas.openxmlformats.org/officeDocument/2006/relationships/hyperlink" Target="https://pbs.twimg.com/profile_banners/22650398/1541518238" TargetMode="External" /><Relationship Id="rId176" Type="http://schemas.openxmlformats.org/officeDocument/2006/relationships/hyperlink" Target="https://pbs.twimg.com/profile_banners/102455692/1553882780" TargetMode="External" /><Relationship Id="rId177" Type="http://schemas.openxmlformats.org/officeDocument/2006/relationships/hyperlink" Target="https://pbs.twimg.com/profile_banners/1537283550/1537994525" TargetMode="External" /><Relationship Id="rId178" Type="http://schemas.openxmlformats.org/officeDocument/2006/relationships/hyperlink" Target="https://pbs.twimg.com/profile_banners/45669384/1532102681" TargetMode="External" /><Relationship Id="rId179" Type="http://schemas.openxmlformats.org/officeDocument/2006/relationships/hyperlink" Target="https://pbs.twimg.com/profile_banners/454427938/1464899013" TargetMode="External" /><Relationship Id="rId180" Type="http://schemas.openxmlformats.org/officeDocument/2006/relationships/hyperlink" Target="https://pbs.twimg.com/profile_banners/27048645/1546911008" TargetMode="External" /><Relationship Id="rId181" Type="http://schemas.openxmlformats.org/officeDocument/2006/relationships/hyperlink" Target="https://pbs.twimg.com/profile_banners/19716888/1549550087" TargetMode="External" /><Relationship Id="rId182" Type="http://schemas.openxmlformats.org/officeDocument/2006/relationships/hyperlink" Target="https://pbs.twimg.com/profile_banners/1066035661986254848/1557578649" TargetMode="External" /><Relationship Id="rId183" Type="http://schemas.openxmlformats.org/officeDocument/2006/relationships/hyperlink" Target="https://pbs.twimg.com/profile_banners/26450830/1541958102" TargetMode="External" /><Relationship Id="rId184" Type="http://schemas.openxmlformats.org/officeDocument/2006/relationships/hyperlink" Target="https://pbs.twimg.com/profile_banners/241232167/1506630220" TargetMode="External" /><Relationship Id="rId185" Type="http://schemas.openxmlformats.org/officeDocument/2006/relationships/hyperlink" Target="https://pbs.twimg.com/profile_banners/40869858/1561721592" TargetMode="External" /><Relationship Id="rId186" Type="http://schemas.openxmlformats.org/officeDocument/2006/relationships/hyperlink" Target="https://pbs.twimg.com/profile_banners/1137010912924250112/1559921382" TargetMode="External" /><Relationship Id="rId187" Type="http://schemas.openxmlformats.org/officeDocument/2006/relationships/hyperlink" Target="https://pbs.twimg.com/profile_banners/467016813/1528630859" TargetMode="External" /><Relationship Id="rId188" Type="http://schemas.openxmlformats.org/officeDocument/2006/relationships/hyperlink" Target="https://pbs.twimg.com/profile_banners/3947228907/1444747900" TargetMode="External" /><Relationship Id="rId189" Type="http://schemas.openxmlformats.org/officeDocument/2006/relationships/hyperlink" Target="https://pbs.twimg.com/profile_banners/326425512/1564589449" TargetMode="External" /><Relationship Id="rId190" Type="http://schemas.openxmlformats.org/officeDocument/2006/relationships/hyperlink" Target="https://pbs.twimg.com/profile_banners/709448098/1386537035" TargetMode="External" /><Relationship Id="rId191" Type="http://schemas.openxmlformats.org/officeDocument/2006/relationships/hyperlink" Target="https://pbs.twimg.com/profile_banners/1550517925/1372337165" TargetMode="External" /><Relationship Id="rId192" Type="http://schemas.openxmlformats.org/officeDocument/2006/relationships/hyperlink" Target="https://pbs.twimg.com/profile_banners/1038032257/1427743152" TargetMode="External" /><Relationship Id="rId193" Type="http://schemas.openxmlformats.org/officeDocument/2006/relationships/hyperlink" Target="https://pbs.twimg.com/profile_banners/2560348958/1499366310" TargetMode="External" /><Relationship Id="rId194" Type="http://schemas.openxmlformats.org/officeDocument/2006/relationships/hyperlink" Target="https://pbs.twimg.com/profile_banners/348868613/1382795305" TargetMode="External" /><Relationship Id="rId195" Type="http://schemas.openxmlformats.org/officeDocument/2006/relationships/hyperlink" Target="https://pbs.twimg.com/profile_banners/824362993/1500861903" TargetMode="External" /><Relationship Id="rId196" Type="http://schemas.openxmlformats.org/officeDocument/2006/relationships/hyperlink" Target="https://pbs.twimg.com/profile_banners/63228925/1556981087" TargetMode="External" /><Relationship Id="rId197" Type="http://schemas.openxmlformats.org/officeDocument/2006/relationships/hyperlink" Target="https://pbs.twimg.com/profile_banners/533348890/1460929795" TargetMode="External" /><Relationship Id="rId198" Type="http://schemas.openxmlformats.org/officeDocument/2006/relationships/hyperlink" Target="http://abs.twimg.com/images/themes/theme7/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4/bg.gif"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7/bg.gif"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pbs.twimg.com/profile_background_images/501381107288272898/Jn3izPdw.jpeg" TargetMode="External" /><Relationship Id="rId227" Type="http://schemas.openxmlformats.org/officeDocument/2006/relationships/hyperlink" Target="http://abs.twimg.com/images/themes/theme7/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pbs.twimg.com/profile_background_images/448454718/kalispeltwitter1.jp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background_images/378800000003672074/56a13c4bbe5edd95a7746e8998bb6204.jpe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3/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1/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3/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background_images/248643952/nec.gif" TargetMode="External" /><Relationship Id="rId255" Type="http://schemas.openxmlformats.org/officeDocument/2006/relationships/hyperlink" Target="http://abs.twimg.com/images/themes/theme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0/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pbs.twimg.com/profile_background_images/224692119/riverwalk.jp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9/bg.gif"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8/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9/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pbs.twimg.com/profile_images/446991532541743105/zBHIJIWa_normal.jpeg" TargetMode="External" /><Relationship Id="rId308" Type="http://schemas.openxmlformats.org/officeDocument/2006/relationships/hyperlink" Target="http://pbs.twimg.com/profile_images/740660555107696640/BxUo817I_normal.jpg" TargetMode="External" /><Relationship Id="rId309" Type="http://schemas.openxmlformats.org/officeDocument/2006/relationships/hyperlink" Target="http://pbs.twimg.com/profile_images/694347660354932736/2FdF2AR0_normal.jpg" TargetMode="External" /><Relationship Id="rId310" Type="http://schemas.openxmlformats.org/officeDocument/2006/relationships/hyperlink" Target="http://pbs.twimg.com/profile_images/858828362961141760/EzkcgOGu_normal.jpg" TargetMode="External" /><Relationship Id="rId311" Type="http://schemas.openxmlformats.org/officeDocument/2006/relationships/hyperlink" Target="http://pbs.twimg.com/profile_images/1123576928001306627/7zA4OAug_normal.png" TargetMode="External" /><Relationship Id="rId312" Type="http://schemas.openxmlformats.org/officeDocument/2006/relationships/hyperlink" Target="http://pbs.twimg.com/profile_images/1124632511697641477/7dcs3mHM_normal.jpg" TargetMode="External" /><Relationship Id="rId313" Type="http://schemas.openxmlformats.org/officeDocument/2006/relationships/hyperlink" Target="http://pbs.twimg.com/profile_images/3579926654/ffb7b6f3d4ba727aa317e5ca113b47e4_normal.jpeg" TargetMode="External" /><Relationship Id="rId314" Type="http://schemas.openxmlformats.org/officeDocument/2006/relationships/hyperlink" Target="http://pbs.twimg.com/profile_images/1054939769942159360/ZN6qw3Uh_normal.jpg" TargetMode="External" /><Relationship Id="rId315" Type="http://schemas.openxmlformats.org/officeDocument/2006/relationships/hyperlink" Target="http://pbs.twimg.com/profile_images/378800000670319125/b7143cdc7e5fef1d0c85099d2a1926e7_normal.png" TargetMode="External" /><Relationship Id="rId316" Type="http://schemas.openxmlformats.org/officeDocument/2006/relationships/hyperlink" Target="http://pbs.twimg.com/profile_images/1107657794029682689/b3XzFKbP_normal.png" TargetMode="External" /><Relationship Id="rId317" Type="http://schemas.openxmlformats.org/officeDocument/2006/relationships/hyperlink" Target="http://pbs.twimg.com/profile_images/859789812643102721/0alLPsO0_normal.jpg" TargetMode="External" /><Relationship Id="rId318" Type="http://schemas.openxmlformats.org/officeDocument/2006/relationships/hyperlink" Target="http://pbs.twimg.com/profile_images/570658932726861824/MSzOYUtx_normal.jpeg" TargetMode="External" /><Relationship Id="rId319" Type="http://schemas.openxmlformats.org/officeDocument/2006/relationships/hyperlink" Target="http://pbs.twimg.com/profile_images/993645134372798469/pAZy1Q6j_normal.jpg" TargetMode="External" /><Relationship Id="rId320" Type="http://schemas.openxmlformats.org/officeDocument/2006/relationships/hyperlink" Target="http://pbs.twimg.com/profile_images/3211558794/7cfedc82739fc0f58aa7099d01c1ff58_normal.jpeg" TargetMode="External" /><Relationship Id="rId321" Type="http://schemas.openxmlformats.org/officeDocument/2006/relationships/hyperlink" Target="http://pbs.twimg.com/profile_images/1063520390213980160/jemR7wnL_normal.jpg" TargetMode="External" /><Relationship Id="rId322" Type="http://schemas.openxmlformats.org/officeDocument/2006/relationships/hyperlink" Target="http://pbs.twimg.com/profile_images/989121000511074304/fQjAGH1Y_normal.jpg" TargetMode="External" /><Relationship Id="rId323" Type="http://schemas.openxmlformats.org/officeDocument/2006/relationships/hyperlink" Target="http://pbs.twimg.com/profile_images/1125232162557648897/XT7YlIaq_normal.jpg" TargetMode="External" /><Relationship Id="rId324" Type="http://schemas.openxmlformats.org/officeDocument/2006/relationships/hyperlink" Target="http://pbs.twimg.com/profile_images/1124713248211783680/dISvFwue_normal.png" TargetMode="External" /><Relationship Id="rId325" Type="http://schemas.openxmlformats.org/officeDocument/2006/relationships/hyperlink" Target="http://pbs.twimg.com/profile_images/931238240396423168/Zew9SE9S_normal.jpg" TargetMode="External" /><Relationship Id="rId326" Type="http://schemas.openxmlformats.org/officeDocument/2006/relationships/hyperlink" Target="http://pbs.twimg.com/profile_images/1100104202142040064/C53Rgela_normal.jpg" TargetMode="External" /><Relationship Id="rId327" Type="http://schemas.openxmlformats.org/officeDocument/2006/relationships/hyperlink" Target="http://pbs.twimg.com/profile_images/671414633039663104/s7_tJpsv_normal.jpg" TargetMode="External" /><Relationship Id="rId328" Type="http://schemas.openxmlformats.org/officeDocument/2006/relationships/hyperlink" Target="http://pbs.twimg.com/profile_images/1039301601834532864/bV69TMKi_normal.jpg" TargetMode="External" /><Relationship Id="rId329" Type="http://schemas.openxmlformats.org/officeDocument/2006/relationships/hyperlink" Target="http://pbs.twimg.com/profile_images/1152718222212382724/SPtspBU-_normal.png" TargetMode="External" /><Relationship Id="rId330" Type="http://schemas.openxmlformats.org/officeDocument/2006/relationships/hyperlink" Target="http://pbs.twimg.com/profile_images/441320078265430017/YmwzGHpg_normal.png" TargetMode="External" /><Relationship Id="rId331" Type="http://schemas.openxmlformats.org/officeDocument/2006/relationships/hyperlink" Target="http://pbs.twimg.com/profile_images/1011247798581329921/YT1ZdY5D_normal.jpg" TargetMode="External" /><Relationship Id="rId332" Type="http://schemas.openxmlformats.org/officeDocument/2006/relationships/hyperlink" Target="http://pbs.twimg.com/profile_images/1037375994099683329/XvmUXuiD_normal.jpg" TargetMode="External" /><Relationship Id="rId333" Type="http://schemas.openxmlformats.org/officeDocument/2006/relationships/hyperlink" Target="http://pbs.twimg.com/profile_images/496388334797594624/wgPWDDzM_normal.jpeg" TargetMode="External" /><Relationship Id="rId334" Type="http://schemas.openxmlformats.org/officeDocument/2006/relationships/hyperlink" Target="http://pbs.twimg.com/profile_images/1001932272314937344/RhfrLSdZ_normal.jpg" TargetMode="External" /><Relationship Id="rId335" Type="http://schemas.openxmlformats.org/officeDocument/2006/relationships/hyperlink" Target="http://pbs.twimg.com/profile_images/879143881/little_logo_pic_normal.jpg" TargetMode="External" /><Relationship Id="rId336" Type="http://schemas.openxmlformats.org/officeDocument/2006/relationships/hyperlink" Target="http://pbs.twimg.com/profile_images/849011070710669312/QDkmhHzQ_normal.jpg" TargetMode="External" /><Relationship Id="rId337" Type="http://schemas.openxmlformats.org/officeDocument/2006/relationships/hyperlink" Target="http://pbs.twimg.com/profile_images/1140625223395545098/_nHZDwPz_normal.jpg" TargetMode="External" /><Relationship Id="rId338" Type="http://schemas.openxmlformats.org/officeDocument/2006/relationships/hyperlink" Target="http://pbs.twimg.com/profile_images/1147418904/ghsa1_normal.jpg" TargetMode="External" /><Relationship Id="rId339" Type="http://schemas.openxmlformats.org/officeDocument/2006/relationships/hyperlink" Target="http://pbs.twimg.com/profile_images/1039943443169124353/yquNJBLW_normal.jpg" TargetMode="External" /><Relationship Id="rId340" Type="http://schemas.openxmlformats.org/officeDocument/2006/relationships/hyperlink" Target="http://pbs.twimg.com/profile_images/905080818027991040/ppxeq_Xi_normal.jpg" TargetMode="External" /><Relationship Id="rId341" Type="http://schemas.openxmlformats.org/officeDocument/2006/relationships/hyperlink" Target="http://pbs.twimg.com/profile_images/494468897069084672/iwXXaKlR_normal.jpe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pbs.twimg.com/profile_images/776566941649477632/pW5qBQNG_normal.jpg" TargetMode="External" /><Relationship Id="rId344" Type="http://schemas.openxmlformats.org/officeDocument/2006/relationships/hyperlink" Target="http://pbs.twimg.com/profile_images/1117873857698729984/V99GkLgK_normal.png" TargetMode="External" /><Relationship Id="rId345" Type="http://schemas.openxmlformats.org/officeDocument/2006/relationships/hyperlink" Target="http://pbs.twimg.com/profile_images/378800000740379257/45e150328e44342d3670b23b2c8618db_normal.jpeg" TargetMode="External" /><Relationship Id="rId346" Type="http://schemas.openxmlformats.org/officeDocument/2006/relationships/hyperlink" Target="http://pbs.twimg.com/profile_images/1892101988/kalispellogo_normal.jpg" TargetMode="External" /><Relationship Id="rId347" Type="http://schemas.openxmlformats.org/officeDocument/2006/relationships/hyperlink" Target="http://pbs.twimg.com/profile_images/1009857252583305216/9P0F9Qco_normal.jpg" TargetMode="External" /><Relationship Id="rId348" Type="http://schemas.openxmlformats.org/officeDocument/2006/relationships/hyperlink" Target="http://pbs.twimg.com/profile_images/575681704519593984/K5RLrLwo_normal.jpeg" TargetMode="External" /><Relationship Id="rId349" Type="http://schemas.openxmlformats.org/officeDocument/2006/relationships/hyperlink" Target="http://pbs.twimg.com/profile_images/1343118138/sheraton_normal.jpg" TargetMode="External" /><Relationship Id="rId350" Type="http://schemas.openxmlformats.org/officeDocument/2006/relationships/hyperlink" Target="http://pbs.twimg.com/profile_images/1137927202971013122/FiBv7YL2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pbs.twimg.com/profile_images/1137179703159083008/1sAB4rGy_normal.jpg" TargetMode="External" /><Relationship Id="rId353" Type="http://schemas.openxmlformats.org/officeDocument/2006/relationships/hyperlink" Target="http://pbs.twimg.com/profile_images/904178438512164864/q7LgwkD3_normal.jpg" TargetMode="External" /><Relationship Id="rId354" Type="http://schemas.openxmlformats.org/officeDocument/2006/relationships/hyperlink" Target="http://pbs.twimg.com/profile_images/1140286638167171073/TblxsbBs_normal.jpg" TargetMode="External" /><Relationship Id="rId355" Type="http://schemas.openxmlformats.org/officeDocument/2006/relationships/hyperlink" Target="http://pbs.twimg.com/profile_images/740013140700729344/T-h63ufO_normal.jpg" TargetMode="External" /><Relationship Id="rId356" Type="http://schemas.openxmlformats.org/officeDocument/2006/relationships/hyperlink" Target="http://pbs.twimg.com/profile_images/586198613899915264/LVWslvy1_normal.jpg" TargetMode="External" /><Relationship Id="rId357" Type="http://schemas.openxmlformats.org/officeDocument/2006/relationships/hyperlink" Target="http://pbs.twimg.com/profile_images/1029797990683181056/0ijeHzNm_normal.jpg" TargetMode="External" /><Relationship Id="rId358" Type="http://schemas.openxmlformats.org/officeDocument/2006/relationships/hyperlink" Target="http://pbs.twimg.com/profile_images/1092111194205241344/27XQAzgc_normal.jpg" TargetMode="External" /><Relationship Id="rId359" Type="http://schemas.openxmlformats.org/officeDocument/2006/relationships/hyperlink" Target="http://pbs.twimg.com/profile_images/946432096540622848/AH_ET-Rh_normal.jpg" TargetMode="External" /><Relationship Id="rId360" Type="http://schemas.openxmlformats.org/officeDocument/2006/relationships/hyperlink" Target="http://pbs.twimg.com/profile_images/1103785776448487424/m4ufsPdP_normal.jpg" TargetMode="External" /><Relationship Id="rId361" Type="http://schemas.openxmlformats.org/officeDocument/2006/relationships/hyperlink" Target="http://pbs.twimg.com/profile_images/943599327015866368/ShmOM_xo_normal.jpg" TargetMode="External" /><Relationship Id="rId362" Type="http://schemas.openxmlformats.org/officeDocument/2006/relationships/hyperlink" Target="http://pbs.twimg.com/profile_images/878418011673305089/v4cspBAl_normal.jpg" TargetMode="External" /><Relationship Id="rId363" Type="http://schemas.openxmlformats.org/officeDocument/2006/relationships/hyperlink" Target="http://pbs.twimg.com/profile_images/597920291566833664/kpcT0h5Z_normal.jpg" TargetMode="External" /><Relationship Id="rId364" Type="http://schemas.openxmlformats.org/officeDocument/2006/relationships/hyperlink" Target="http://pbs.twimg.com/profile_images/480813054708690944/pke-Vfft_normal.jpe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pbs.twimg.com/profile_images/1156234581298896902/IJi0oUuB_normal.jpg" TargetMode="External" /><Relationship Id="rId367" Type="http://schemas.openxmlformats.org/officeDocument/2006/relationships/hyperlink" Target="http://pbs.twimg.com/profile_images/1136525117285179392/4LBIES5Y_normal.png" TargetMode="External" /><Relationship Id="rId368" Type="http://schemas.openxmlformats.org/officeDocument/2006/relationships/hyperlink" Target="http://pbs.twimg.com/profile_images/948403715546992640/vEGtbWir_normal.jpg" TargetMode="External" /><Relationship Id="rId369" Type="http://schemas.openxmlformats.org/officeDocument/2006/relationships/hyperlink" Target="http://pbs.twimg.com/profile_images/1140310394160013314/MYfpsgW3_normal.jpg" TargetMode="External" /><Relationship Id="rId370" Type="http://schemas.openxmlformats.org/officeDocument/2006/relationships/hyperlink" Target="http://pbs.twimg.com/profile_images/882152508134739968/8vihmn9W_normal.jpg" TargetMode="External" /><Relationship Id="rId371" Type="http://schemas.openxmlformats.org/officeDocument/2006/relationships/hyperlink" Target="http://pbs.twimg.com/profile_images/1057619127379079170/d55sg4t0_normal.jpg" TargetMode="External" /><Relationship Id="rId372" Type="http://schemas.openxmlformats.org/officeDocument/2006/relationships/hyperlink" Target="http://pbs.twimg.com/profile_images/605182886401187840/mSdV6EMv_normal.jpg" TargetMode="External" /><Relationship Id="rId373" Type="http://schemas.openxmlformats.org/officeDocument/2006/relationships/hyperlink" Target="http://pbs.twimg.com/profile_images/1125796261238640640/C0BtzcoL_normal.jpg" TargetMode="External" /><Relationship Id="rId374" Type="http://schemas.openxmlformats.org/officeDocument/2006/relationships/hyperlink" Target="http://pbs.twimg.com/profile_images/758459016116789249/yLt7dtvI_normal.jpg" TargetMode="External" /><Relationship Id="rId375" Type="http://schemas.openxmlformats.org/officeDocument/2006/relationships/hyperlink" Target="http://pbs.twimg.com/profile_images/1151720745304821760/T2RPTE3D_normal.jpg" TargetMode="External" /><Relationship Id="rId376" Type="http://schemas.openxmlformats.org/officeDocument/2006/relationships/hyperlink" Target="http://pbs.twimg.com/profile_images/1344356899/nec_normal.gif" TargetMode="External" /><Relationship Id="rId377" Type="http://schemas.openxmlformats.org/officeDocument/2006/relationships/hyperlink" Target="http://pbs.twimg.com/profile_images/530441333874249728/iFiIBt_W_normal.jpeg" TargetMode="External" /><Relationship Id="rId378" Type="http://schemas.openxmlformats.org/officeDocument/2006/relationships/hyperlink" Target="http://pbs.twimg.com/profile_images/1129333828911284226/h5buLdsA_normal.jpg" TargetMode="External" /><Relationship Id="rId379" Type="http://schemas.openxmlformats.org/officeDocument/2006/relationships/hyperlink" Target="http://pbs.twimg.com/profile_images/716292527419219968/Q554O46T_normal.jpg" TargetMode="External" /><Relationship Id="rId380" Type="http://schemas.openxmlformats.org/officeDocument/2006/relationships/hyperlink" Target="http://pbs.twimg.com/profile_images/1267818762/Goshen_News_facebook_banner_normal.jpg" TargetMode="External" /><Relationship Id="rId381" Type="http://schemas.openxmlformats.org/officeDocument/2006/relationships/hyperlink" Target="http://pbs.twimg.com/profile_images/1086329261059948544/1rifR15g_normal.jpg" TargetMode="External" /><Relationship Id="rId382" Type="http://schemas.openxmlformats.org/officeDocument/2006/relationships/hyperlink" Target="http://pbs.twimg.com/profile_images/461695276290703360/R2qw67CZ_normal.jpeg" TargetMode="External" /><Relationship Id="rId383" Type="http://schemas.openxmlformats.org/officeDocument/2006/relationships/hyperlink" Target="http://pbs.twimg.com/profile_images/3718891646/90135638ffb8169913db92f35c545f10_normal.jpeg" TargetMode="External" /><Relationship Id="rId384" Type="http://schemas.openxmlformats.org/officeDocument/2006/relationships/hyperlink" Target="http://pbs.twimg.com/profile_images/1016340314443792384/LUSYnD8Q_normal.jpg" TargetMode="External" /><Relationship Id="rId385" Type="http://schemas.openxmlformats.org/officeDocument/2006/relationships/hyperlink" Target="http://pbs.twimg.com/profile_images/418056173271916544/CNbqzOIi_normal.jpeg" TargetMode="External" /><Relationship Id="rId386" Type="http://schemas.openxmlformats.org/officeDocument/2006/relationships/hyperlink" Target="http://pbs.twimg.com/profile_images/1119321194975649793/dXVYdfKy_normal.jpg" TargetMode="External" /><Relationship Id="rId387" Type="http://schemas.openxmlformats.org/officeDocument/2006/relationships/hyperlink" Target="http://pbs.twimg.com/profile_images/3036946337/2173ea30256b7506bc82d692aac861d9_normal.jpeg" TargetMode="External" /><Relationship Id="rId388" Type="http://schemas.openxmlformats.org/officeDocument/2006/relationships/hyperlink" Target="http://pbs.twimg.com/profile_images/830061049604890625/TjpDr01O_normal.jpg" TargetMode="External" /><Relationship Id="rId389" Type="http://schemas.openxmlformats.org/officeDocument/2006/relationships/hyperlink" Target="http://pbs.twimg.com/profile_images/750403667753312256/KEWQeGnG_normal.jpg" TargetMode="External" /><Relationship Id="rId390" Type="http://schemas.openxmlformats.org/officeDocument/2006/relationships/hyperlink" Target="http://pbs.twimg.com/profile_images/1105935468833710081/hnKnmDiJ_normal.jpg" TargetMode="External" /><Relationship Id="rId391" Type="http://schemas.openxmlformats.org/officeDocument/2006/relationships/hyperlink" Target="http://pbs.twimg.com/profile_images/1090947665/twitter_logo_normal.jpg" TargetMode="External" /><Relationship Id="rId392" Type="http://schemas.openxmlformats.org/officeDocument/2006/relationships/hyperlink" Target="http://pbs.twimg.com/profile_images/857688465986727937/X8Daqn1E_normal.jpg" TargetMode="External" /><Relationship Id="rId393" Type="http://schemas.openxmlformats.org/officeDocument/2006/relationships/hyperlink" Target="http://pbs.twimg.com/profile_images/1740663027/19434_467287535067_449536580067_11016452_6082186_n_normal.jpg" TargetMode="External" /><Relationship Id="rId394" Type="http://schemas.openxmlformats.org/officeDocument/2006/relationships/hyperlink" Target="http://pbs.twimg.com/profile_images/657192258492477440/qUtsK5xe_normal.jpg" TargetMode="External" /><Relationship Id="rId395" Type="http://schemas.openxmlformats.org/officeDocument/2006/relationships/hyperlink" Target="http://pbs.twimg.com/profile_images/1091929514287026177/PNrYmF75_normal.jpg" TargetMode="External" /><Relationship Id="rId396" Type="http://schemas.openxmlformats.org/officeDocument/2006/relationships/hyperlink" Target="http://pbs.twimg.com/profile_images/480488213841063936/Jj0Jt-Kr_normal.jpeg" TargetMode="External" /><Relationship Id="rId397" Type="http://schemas.openxmlformats.org/officeDocument/2006/relationships/hyperlink" Target="http://pbs.twimg.com/profile_images/730073205227048960/yDhVuucO_normal.jpg" TargetMode="External" /><Relationship Id="rId398" Type="http://schemas.openxmlformats.org/officeDocument/2006/relationships/hyperlink" Target="http://pbs.twimg.com/profile_images/817148961538514944/XuJ8-cJe_normal.jpg" TargetMode="External" /><Relationship Id="rId399" Type="http://schemas.openxmlformats.org/officeDocument/2006/relationships/hyperlink" Target="http://pbs.twimg.com/profile_images/760086441003220992/yGVcfdRh_normal.jpg" TargetMode="External" /><Relationship Id="rId400" Type="http://schemas.openxmlformats.org/officeDocument/2006/relationships/hyperlink" Target="http://pbs.twimg.com/profile_images/1011262662422999040/IFVysNpl_normal.jpg" TargetMode="External" /><Relationship Id="rId401" Type="http://schemas.openxmlformats.org/officeDocument/2006/relationships/hyperlink" Target="http://pbs.twimg.com/profile_images/959426681562857472/hfqWpcTA_normal.jpg" TargetMode="External" /><Relationship Id="rId402" Type="http://schemas.openxmlformats.org/officeDocument/2006/relationships/hyperlink" Target="http://pbs.twimg.com/profile_images/804783283280216065/kfIY-XXG_normal.jpg" TargetMode="External" /><Relationship Id="rId403" Type="http://schemas.openxmlformats.org/officeDocument/2006/relationships/hyperlink" Target="http://pbs.twimg.com/profile_images/1094614383232249856/BHAwJUfL_normal.jpg" TargetMode="External" /><Relationship Id="rId404" Type="http://schemas.openxmlformats.org/officeDocument/2006/relationships/hyperlink" Target="http://pbs.twimg.com/profile_images/499565723002224640/tQv0VkJd_normal.png" TargetMode="External" /><Relationship Id="rId405" Type="http://schemas.openxmlformats.org/officeDocument/2006/relationships/hyperlink" Target="http://pbs.twimg.com/profile_images/439136334741901312/U04GeAeu_normal.jpeg" TargetMode="External" /><Relationship Id="rId406" Type="http://schemas.openxmlformats.org/officeDocument/2006/relationships/hyperlink" Target="http://pbs.twimg.com/profile_images/1059808424609759233/Wc9A62qj_normal.jpg" TargetMode="External" /><Relationship Id="rId407" Type="http://schemas.openxmlformats.org/officeDocument/2006/relationships/hyperlink" Target="http://pbs.twimg.com/profile_images/1022200545031860224/tAJfPtfT_normal.jpg" TargetMode="External" /><Relationship Id="rId408" Type="http://schemas.openxmlformats.org/officeDocument/2006/relationships/hyperlink" Target="http://pbs.twimg.com/profile_images/1118179205773176833/innrDaQ9_normal.jpg" TargetMode="External" /><Relationship Id="rId409" Type="http://schemas.openxmlformats.org/officeDocument/2006/relationships/hyperlink" Target="http://pbs.twimg.com/profile_images/1012802500599123976/if0kAtcD_normal.jpg" TargetMode="External" /><Relationship Id="rId410" Type="http://schemas.openxmlformats.org/officeDocument/2006/relationships/hyperlink" Target="http://pbs.twimg.com/profile_images/738465271015460864/kCXR0uoy_normal.jpg" TargetMode="External" /><Relationship Id="rId411" Type="http://schemas.openxmlformats.org/officeDocument/2006/relationships/hyperlink" Target="http://pbs.twimg.com/profile_images/868454951663669248/k4fRs-k3_normal.jpg" TargetMode="External" /><Relationship Id="rId412" Type="http://schemas.openxmlformats.org/officeDocument/2006/relationships/hyperlink" Target="http://pbs.twimg.com/profile_images/727947269362847745/dvxS_uku_normal.jpg" TargetMode="External" /><Relationship Id="rId413" Type="http://schemas.openxmlformats.org/officeDocument/2006/relationships/hyperlink" Target="http://pbs.twimg.com/profile_images/1127255972198670337/_Qfc3tmN_normal.png" TargetMode="External" /><Relationship Id="rId414" Type="http://schemas.openxmlformats.org/officeDocument/2006/relationships/hyperlink" Target="http://pbs.twimg.com/profile_images/1112197729508167682/NXQd2oe5_normal.jpg" TargetMode="External" /><Relationship Id="rId415" Type="http://schemas.openxmlformats.org/officeDocument/2006/relationships/hyperlink" Target="http://pbs.twimg.com/profile_images/751439787630981120/UhJueH5p_normal.jpg" TargetMode="External" /><Relationship Id="rId416" Type="http://schemas.openxmlformats.org/officeDocument/2006/relationships/hyperlink" Target="http://pbs.twimg.com/profile_images/1154496069759361024/kzZjFQ1T_normal.jpg" TargetMode="External" /><Relationship Id="rId417" Type="http://schemas.openxmlformats.org/officeDocument/2006/relationships/hyperlink" Target="http://pbs.twimg.com/profile_images/1137012768303931392/_YNnZ4rm_normal.jpg" TargetMode="External" /><Relationship Id="rId418" Type="http://schemas.openxmlformats.org/officeDocument/2006/relationships/hyperlink" Target="http://pbs.twimg.com/profile_images/1079862132781535234/99wa9Nlp_normal.jpg" TargetMode="External" /><Relationship Id="rId419" Type="http://schemas.openxmlformats.org/officeDocument/2006/relationships/hyperlink" Target="http://pbs.twimg.com/profile_images/653945425175580672/7LxG7C3J_normal.jpg" TargetMode="External" /><Relationship Id="rId420" Type="http://schemas.openxmlformats.org/officeDocument/2006/relationships/hyperlink" Target="http://pbs.twimg.com/profile_images/875748793953771521/-r0VeJIB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378800000580987070/db9078700d95a65749e683e090706d47_normal.jpeg" TargetMode="External" /><Relationship Id="rId423" Type="http://schemas.openxmlformats.org/officeDocument/2006/relationships/hyperlink" Target="http://pbs.twimg.com/profile_images/378800000053342413/1a08dbabc30836f8b2efda6906d7583e_normal.gif" TargetMode="External" /><Relationship Id="rId424" Type="http://schemas.openxmlformats.org/officeDocument/2006/relationships/hyperlink" Target="http://pbs.twimg.com/profile_images/941327403707654146/Um9mZn4X_normal.jpg" TargetMode="External" /><Relationship Id="rId425" Type="http://schemas.openxmlformats.org/officeDocument/2006/relationships/hyperlink" Target="http://pbs.twimg.com/profile_images/481166094787280896/awvoeCzS_normal.jpeg" TargetMode="External" /><Relationship Id="rId426" Type="http://schemas.openxmlformats.org/officeDocument/2006/relationships/hyperlink" Target="http://pbs.twimg.com/profile_images/604021527823044609/AaH0yWJj_normal.jpg" TargetMode="External" /><Relationship Id="rId427" Type="http://schemas.openxmlformats.org/officeDocument/2006/relationships/hyperlink" Target="http://pbs.twimg.com/profile_images/582623179836817408/88C8gsH0_normal.jpg" TargetMode="External" /><Relationship Id="rId428" Type="http://schemas.openxmlformats.org/officeDocument/2006/relationships/hyperlink" Target="http://pbs.twimg.com/profile_images/859094363015663617/WFhz0keD_normal.jpg" TargetMode="External" /><Relationship Id="rId429" Type="http://schemas.openxmlformats.org/officeDocument/2006/relationships/hyperlink" Target="http://pbs.twimg.com/profile_images/1106532626532319232/BiRESKrF_normal.jpg" TargetMode="External" /><Relationship Id="rId430" Type="http://schemas.openxmlformats.org/officeDocument/2006/relationships/hyperlink" Target="http://pbs.twimg.com/profile_images/889305169787277314/bOTcq8rx_normal.jpg" TargetMode="External" /><Relationship Id="rId431" Type="http://schemas.openxmlformats.org/officeDocument/2006/relationships/hyperlink" Target="http://pbs.twimg.com/profile_images/1124686305026281472/kUq8M550_normal.jpg" TargetMode="External" /><Relationship Id="rId432" Type="http://schemas.openxmlformats.org/officeDocument/2006/relationships/hyperlink" Target="http://pbs.twimg.com/profile_images/461582286970843136/Hb5GbLpr_normal.jpeg" TargetMode="External" /><Relationship Id="rId433" Type="http://schemas.openxmlformats.org/officeDocument/2006/relationships/hyperlink" Target="http://pbs.twimg.com/profile_images/992075640055545856/k5AaI6i8_normal.jpg" TargetMode="External" /><Relationship Id="rId434" Type="http://schemas.openxmlformats.org/officeDocument/2006/relationships/hyperlink" Target="https://twitter.com/melanieluckey" TargetMode="External" /><Relationship Id="rId435" Type="http://schemas.openxmlformats.org/officeDocument/2006/relationships/hyperlink" Target="https://twitter.com/jacksonexchange" TargetMode="External" /><Relationship Id="rId436" Type="http://schemas.openxmlformats.org/officeDocument/2006/relationships/hyperlink" Target="https://twitter.com/mrlongehmis" TargetMode="External" /><Relationship Id="rId437" Type="http://schemas.openxmlformats.org/officeDocument/2006/relationships/hyperlink" Target="https://twitter.com/ehmis_colts" TargetMode="External" /><Relationship Id="rId438" Type="http://schemas.openxmlformats.org/officeDocument/2006/relationships/hyperlink" Target="https://twitter.com/exchangeclub" TargetMode="External" /><Relationship Id="rId439" Type="http://schemas.openxmlformats.org/officeDocument/2006/relationships/hyperlink" Target="https://twitter.com/ellamjones3" TargetMode="External" /><Relationship Id="rId440" Type="http://schemas.openxmlformats.org/officeDocument/2006/relationships/hyperlink" Target="https://twitter.com/3eani" TargetMode="External" /><Relationship Id="rId441" Type="http://schemas.openxmlformats.org/officeDocument/2006/relationships/hyperlink" Target="https://twitter.com/dantradio" TargetMode="External" /><Relationship Id="rId442" Type="http://schemas.openxmlformats.org/officeDocument/2006/relationships/hyperlink" Target="https://twitter.com/chiefzuidema" TargetMode="External" /><Relationship Id="rId443" Type="http://schemas.openxmlformats.org/officeDocument/2006/relationships/hyperlink" Target="https://twitter.com/dudekj" TargetMode="External" /><Relationship Id="rId444" Type="http://schemas.openxmlformats.org/officeDocument/2006/relationships/hyperlink" Target="https://twitter.com/dcsirish" TargetMode="External" /><Relationship Id="rId445" Type="http://schemas.openxmlformats.org/officeDocument/2006/relationships/hyperlink" Target="https://twitter.com/bsolder" TargetMode="External" /><Relationship Id="rId446" Type="http://schemas.openxmlformats.org/officeDocument/2006/relationships/hyperlink" Target="https://twitter.com/docassar" TargetMode="External" /><Relationship Id="rId447" Type="http://schemas.openxmlformats.org/officeDocument/2006/relationships/hyperlink" Target="https://twitter.com/jamesszatkowski" TargetMode="External" /><Relationship Id="rId448" Type="http://schemas.openxmlformats.org/officeDocument/2006/relationships/hyperlink" Target="https://twitter.com/eagletribjill" TargetMode="External" /><Relationship Id="rId449" Type="http://schemas.openxmlformats.org/officeDocument/2006/relationships/hyperlink" Target="https://twitter.com/urena" TargetMode="External" /><Relationship Id="rId450" Type="http://schemas.openxmlformats.org/officeDocument/2006/relationships/hyperlink" Target="https://twitter.com/garyd117" TargetMode="External" /><Relationship Id="rId451" Type="http://schemas.openxmlformats.org/officeDocument/2006/relationships/hyperlink" Target="https://twitter.com/all435reps" TargetMode="External" /><Relationship Id="rId452" Type="http://schemas.openxmlformats.org/officeDocument/2006/relationships/hyperlink" Target="https://twitter.com/usreplong" TargetMode="External" /><Relationship Id="rId453" Type="http://schemas.openxmlformats.org/officeDocument/2006/relationships/hyperlink" Target="https://twitter.com/mama_animal" TargetMode="External" /><Relationship Id="rId454" Type="http://schemas.openxmlformats.org/officeDocument/2006/relationships/hyperlink" Target="https://twitter.com/massdvs" TargetMode="External" /><Relationship Id="rId455" Type="http://schemas.openxmlformats.org/officeDocument/2006/relationships/hyperlink" Target="https://twitter.com/sbrush522" TargetMode="External" /><Relationship Id="rId456" Type="http://schemas.openxmlformats.org/officeDocument/2006/relationships/hyperlink" Target="https://twitter.com/degan1965" TargetMode="External" /><Relationship Id="rId457" Type="http://schemas.openxmlformats.org/officeDocument/2006/relationships/hyperlink" Target="https://twitter.com/_help4women_" TargetMode="External" /><Relationship Id="rId458" Type="http://schemas.openxmlformats.org/officeDocument/2006/relationships/hyperlink" Target="https://twitter.com/lpgaamateurs" TargetMode="External" /><Relationship Id="rId459" Type="http://schemas.openxmlformats.org/officeDocument/2006/relationships/hyperlink" Target="https://twitter.com/ymcainw" TargetMode="External" /><Relationship Id="rId460" Type="http://schemas.openxmlformats.org/officeDocument/2006/relationships/hyperlink" Target="https://twitter.com/integrusarch" TargetMode="External" /><Relationship Id="rId461" Type="http://schemas.openxmlformats.org/officeDocument/2006/relationships/hyperlink" Target="https://twitter.com/alliantins" TargetMode="External" /><Relationship Id="rId462" Type="http://schemas.openxmlformats.org/officeDocument/2006/relationships/hyperlink" Target="https://twitter.com/gusjohnsonford" TargetMode="External" /><Relationship Id="rId463" Type="http://schemas.openxmlformats.org/officeDocument/2006/relationships/hyperlink" Target="https://twitter.com/northernquest" TargetMode="External" /><Relationship Id="rId464" Type="http://schemas.openxmlformats.org/officeDocument/2006/relationships/hyperlink" Target="https://twitter.com/gaelassoc" TargetMode="External" /><Relationship Id="rId465" Type="http://schemas.openxmlformats.org/officeDocument/2006/relationships/hyperlink" Target="https://twitter.com/officialghsa" TargetMode="External" /><Relationship Id="rId466" Type="http://schemas.openxmlformats.org/officeDocument/2006/relationships/hyperlink" Target="https://twitter.com/rotary" TargetMode="External" /><Relationship Id="rId467" Type="http://schemas.openxmlformats.org/officeDocument/2006/relationships/hyperlink" Target="https://twitter.com/positiveathga" TargetMode="External" /><Relationship Id="rId468" Type="http://schemas.openxmlformats.org/officeDocument/2006/relationships/hyperlink" Target="https://twitter.com/producerrondak" TargetMode="External" /><Relationship Id="rId469" Type="http://schemas.openxmlformats.org/officeDocument/2006/relationships/hyperlink" Target="https://twitter.com/demostheneno72" TargetMode="External" /><Relationship Id="rId470" Type="http://schemas.openxmlformats.org/officeDocument/2006/relationships/hyperlink" Target="https://twitter.com/spotsjaws" TargetMode="External" /><Relationship Id="rId471" Type="http://schemas.openxmlformats.org/officeDocument/2006/relationships/hyperlink" Target="https://twitter.com/cbtabs" TargetMode="External" /><Relationship Id="rId472" Type="http://schemas.openxmlformats.org/officeDocument/2006/relationships/hyperlink" Target="https://twitter.com/northern" TargetMode="External" /><Relationship Id="rId473" Type="http://schemas.openxmlformats.org/officeDocument/2006/relationships/hyperlink" Target="https://twitter.com/kalispeltribe" TargetMode="External" /><Relationship Id="rId474" Type="http://schemas.openxmlformats.org/officeDocument/2006/relationships/hyperlink" Target="https://twitter.com/itroninc" TargetMode="External" /><Relationship Id="rId475" Type="http://schemas.openxmlformats.org/officeDocument/2006/relationships/hyperlink" Target="https://twitter.com/visitnorfolkva" TargetMode="External" /><Relationship Id="rId476" Type="http://schemas.openxmlformats.org/officeDocument/2006/relationships/hyperlink" Target="https://twitter.com/sheratonnorfolk" TargetMode="External" /><Relationship Id="rId477" Type="http://schemas.openxmlformats.org/officeDocument/2006/relationships/hyperlink" Target="https://twitter.com/donteminter" TargetMode="External" /><Relationship Id="rId478" Type="http://schemas.openxmlformats.org/officeDocument/2006/relationships/hyperlink" Target="https://twitter.com/sheratonno" TargetMode="External" /><Relationship Id="rId479" Type="http://schemas.openxmlformats.org/officeDocument/2006/relationships/hyperlink" Target="https://twitter.com/hayashi__mizuki" TargetMode="External" /><Relationship Id="rId480" Type="http://schemas.openxmlformats.org/officeDocument/2006/relationships/hyperlink" Target="https://twitter.com/omusubigumi" TargetMode="External" /><Relationship Id="rId481" Type="http://schemas.openxmlformats.org/officeDocument/2006/relationships/hyperlink" Target="https://twitter.com/anle40834471" TargetMode="External" /><Relationship Id="rId482" Type="http://schemas.openxmlformats.org/officeDocument/2006/relationships/hyperlink" Target="https://twitter.com/gregtheauthor" TargetMode="External" /><Relationship Id="rId483" Type="http://schemas.openxmlformats.org/officeDocument/2006/relationships/hyperlink" Target="https://twitter.com/shgtus" TargetMode="External" /><Relationship Id="rId484" Type="http://schemas.openxmlformats.org/officeDocument/2006/relationships/hyperlink" Target="https://twitter.com/laureloutlook" TargetMode="External" /><Relationship Id="rId485" Type="http://schemas.openxmlformats.org/officeDocument/2006/relationships/hyperlink" Target="https://twitter.com/thejhorton" TargetMode="External" /><Relationship Id="rId486" Type="http://schemas.openxmlformats.org/officeDocument/2006/relationships/hyperlink" Target="https://twitter.com/filmregionsintl" TargetMode="External" /><Relationship Id="rId487" Type="http://schemas.openxmlformats.org/officeDocument/2006/relationships/hyperlink" Target="https://twitter.com/bridgetabc11" TargetMode="External" /><Relationship Id="rId488" Type="http://schemas.openxmlformats.org/officeDocument/2006/relationships/hyperlink" Target="https://twitter.com/needhampatch" TargetMode="External" /><Relationship Id="rId489" Type="http://schemas.openxmlformats.org/officeDocument/2006/relationships/hyperlink" Target="https://twitter.com/wcvb" TargetMode="External" /><Relationship Id="rId490" Type="http://schemas.openxmlformats.org/officeDocument/2006/relationships/hyperlink" Target="https://twitter.com/needhamfire" TargetMode="External" /><Relationship Id="rId491" Type="http://schemas.openxmlformats.org/officeDocument/2006/relationships/hyperlink" Target="https://twitter.com/nefirebuff" TargetMode="External" /><Relationship Id="rId492" Type="http://schemas.openxmlformats.org/officeDocument/2006/relationships/hyperlink" Target="https://twitter.com/miker1755" TargetMode="External" /><Relationship Id="rId493" Type="http://schemas.openxmlformats.org/officeDocument/2006/relationships/hyperlink" Target="https://twitter.com/dupouvoirdachat" TargetMode="External" /><Relationship Id="rId494" Type="http://schemas.openxmlformats.org/officeDocument/2006/relationships/hyperlink" Target="https://twitter.com/vivianfrancos" TargetMode="External" /><Relationship Id="rId495" Type="http://schemas.openxmlformats.org/officeDocument/2006/relationships/hyperlink" Target="https://twitter.com/realtorbasia" TargetMode="External" /><Relationship Id="rId496" Type="http://schemas.openxmlformats.org/officeDocument/2006/relationships/hyperlink" Target="https://twitter.com/eanamjuve" TargetMode="External" /><Relationship Id="rId497" Type="http://schemas.openxmlformats.org/officeDocument/2006/relationships/hyperlink" Target="https://twitter.com/aplusk" TargetMode="External" /><Relationship Id="rId498" Type="http://schemas.openxmlformats.org/officeDocument/2006/relationships/hyperlink" Target="https://twitter.com/robinbchoquette" TargetMode="External" /><Relationship Id="rId499" Type="http://schemas.openxmlformats.org/officeDocument/2006/relationships/hyperlink" Target="https://twitter.com/dawnportner" TargetMode="External" /><Relationship Id="rId500" Type="http://schemas.openxmlformats.org/officeDocument/2006/relationships/hyperlink" Target="https://twitter.com/okgunner2002" TargetMode="External" /><Relationship Id="rId501" Type="http://schemas.openxmlformats.org/officeDocument/2006/relationships/hyperlink" Target="https://twitter.com/rlaexchange" TargetMode="External" /><Relationship Id="rId502" Type="http://schemas.openxmlformats.org/officeDocument/2006/relationships/hyperlink" Target="https://twitter.com/exnorthwillco" TargetMode="External" /><Relationship Id="rId503" Type="http://schemas.openxmlformats.org/officeDocument/2006/relationships/hyperlink" Target="https://twitter.com/norwalkexchange" TargetMode="External" /><Relationship Id="rId504" Type="http://schemas.openxmlformats.org/officeDocument/2006/relationships/hyperlink" Target="https://twitter.com/ct_exchange" TargetMode="External" /><Relationship Id="rId505" Type="http://schemas.openxmlformats.org/officeDocument/2006/relationships/hyperlink" Target="https://twitter.com/leadersadam" TargetMode="External" /><Relationship Id="rId506" Type="http://schemas.openxmlformats.org/officeDocument/2006/relationships/hyperlink" Target="https://twitter.com/xchanover" TargetMode="External" /><Relationship Id="rId507" Type="http://schemas.openxmlformats.org/officeDocument/2006/relationships/hyperlink" Target="https://twitter.com/yourgoshennews" TargetMode="External" /><Relationship Id="rId508" Type="http://schemas.openxmlformats.org/officeDocument/2006/relationships/hyperlink" Target="https://twitter.com/elkhartco4hfair" TargetMode="External" /><Relationship Id="rId509" Type="http://schemas.openxmlformats.org/officeDocument/2006/relationships/hyperlink" Target="https://twitter.com/fussellhughes" TargetMode="External" /><Relationship Id="rId510" Type="http://schemas.openxmlformats.org/officeDocument/2006/relationships/hyperlink" Target="https://twitter.com/srmiletto" TargetMode="External" /><Relationship Id="rId511" Type="http://schemas.openxmlformats.org/officeDocument/2006/relationships/hyperlink" Target="https://twitter.com/morrisbankga" TargetMode="External" /><Relationship Id="rId512" Type="http://schemas.openxmlformats.org/officeDocument/2006/relationships/hyperlink" Target="https://twitter.com/stricktagprin" TargetMode="External" /><Relationship Id="rId513" Type="http://schemas.openxmlformats.org/officeDocument/2006/relationships/hyperlink" Target="https://twitter.com/478susan" TargetMode="External" /><Relationship Id="rId514" Type="http://schemas.openxmlformats.org/officeDocument/2006/relationships/hyperlink" Target="https://twitter.com/philbest6" TargetMode="External" /><Relationship Id="rId515" Type="http://schemas.openxmlformats.org/officeDocument/2006/relationships/hyperlink" Target="https://twitter.com/georgiadeptofed" TargetMode="External" /><Relationship Id="rId516" Type="http://schemas.openxmlformats.org/officeDocument/2006/relationships/hyperlink" Target="https://twitter.com/suptwoods" TargetMode="External" /><Relationship Id="rId517" Type="http://schemas.openxmlformats.org/officeDocument/2006/relationships/hyperlink" Target="https://twitter.com/wanyarwmaz" TargetMode="External" /><Relationship Id="rId518" Type="http://schemas.openxmlformats.org/officeDocument/2006/relationships/hyperlink" Target="https://twitter.com/courierherald" TargetMode="External" /><Relationship Id="rId519" Type="http://schemas.openxmlformats.org/officeDocument/2006/relationships/hyperlink" Target="https://twitter.com/heatherhartle10" TargetMode="External" /><Relationship Id="rId520" Type="http://schemas.openxmlformats.org/officeDocument/2006/relationships/hyperlink" Target="https://twitter.com/cityofdublinga" TargetMode="External" /><Relationship Id="rId521" Type="http://schemas.openxmlformats.org/officeDocument/2006/relationships/hyperlink" Target="https://twitter.com/1leadlearner" TargetMode="External" /><Relationship Id="rId522" Type="http://schemas.openxmlformats.org/officeDocument/2006/relationships/hyperlink" Target="https://twitter.com/jaroystuckey" TargetMode="External" /><Relationship Id="rId523" Type="http://schemas.openxmlformats.org/officeDocument/2006/relationships/hyperlink" Target="https://twitter.com/ghscoachpark" TargetMode="External" /><Relationship Id="rId524" Type="http://schemas.openxmlformats.org/officeDocument/2006/relationships/hyperlink" Target="https://twitter.com/goshenredhawks" TargetMode="External" /><Relationship Id="rId525" Type="http://schemas.openxmlformats.org/officeDocument/2006/relationships/hyperlink" Target="https://twitter.com/el" TargetMode="External" /><Relationship Id="rId526" Type="http://schemas.openxmlformats.org/officeDocument/2006/relationships/hyperlink" Target="https://twitter.com/coachhodge25" TargetMode="External" /><Relationship Id="rId527" Type="http://schemas.openxmlformats.org/officeDocument/2006/relationships/hyperlink" Target="https://twitter.com/morganabc11" TargetMode="External" /><Relationship Id="rId528" Type="http://schemas.openxmlformats.org/officeDocument/2006/relationships/hyperlink" Target="https://twitter.com/sheriff_ewright" TargetMode="External" /><Relationship Id="rId529" Type="http://schemas.openxmlformats.org/officeDocument/2006/relationships/hyperlink" Target="https://twitter.com/goncrichardson" TargetMode="External" /><Relationship Id="rId530" Type="http://schemas.openxmlformats.org/officeDocument/2006/relationships/hyperlink" Target="https://twitter.com/repdancrenshaw" TargetMode="External" /><Relationship Id="rId531" Type="http://schemas.openxmlformats.org/officeDocument/2006/relationships/hyperlink" Target="https://twitter.com/navalinstitute" TargetMode="External" /><Relationship Id="rId532" Type="http://schemas.openxmlformats.org/officeDocument/2006/relationships/hyperlink" Target="https://twitter.com/usnhistory" TargetMode="External" /><Relationship Id="rId533" Type="http://schemas.openxmlformats.org/officeDocument/2006/relationships/hyperlink" Target="https://twitter.com/vfwhq" TargetMode="External" /><Relationship Id="rId534" Type="http://schemas.openxmlformats.org/officeDocument/2006/relationships/hyperlink" Target="https://twitter.com/arlingtonnatl" TargetMode="External" /><Relationship Id="rId535" Type="http://schemas.openxmlformats.org/officeDocument/2006/relationships/hyperlink" Target="https://twitter.com/uscaphis" TargetMode="External" /><Relationship Id="rId536" Type="http://schemas.openxmlformats.org/officeDocument/2006/relationships/hyperlink" Target="https://twitter.com/mountvernon" TargetMode="External" /><Relationship Id="rId537" Type="http://schemas.openxmlformats.org/officeDocument/2006/relationships/hyperlink" Target="https://twitter.com/janecampbell53" TargetMode="External" /><Relationship Id="rId538" Type="http://schemas.openxmlformats.org/officeDocument/2006/relationships/hyperlink" Target="https://twitter.com/americanlegion" TargetMode="External" /><Relationship Id="rId539" Type="http://schemas.openxmlformats.org/officeDocument/2006/relationships/hyperlink" Target="https://twitter.com/phillyseaport" TargetMode="External" /><Relationship Id="rId540" Type="http://schemas.openxmlformats.org/officeDocument/2006/relationships/hyperlink" Target="https://twitter.com/tombfoundation" TargetMode="External" /><Relationship Id="rId541" Type="http://schemas.openxmlformats.org/officeDocument/2006/relationships/hyperlink" Target="https://twitter.com/vanessa12news" TargetMode="External" /><Relationship Id="rId542" Type="http://schemas.openxmlformats.org/officeDocument/2006/relationships/hyperlink" Target="https://twitter.com/goshenschools" TargetMode="External" /><Relationship Id="rId543" Type="http://schemas.openxmlformats.org/officeDocument/2006/relationships/hyperlink" Target="https://twitter.com/repwesallen" TargetMode="External" /><Relationship Id="rId544" Type="http://schemas.openxmlformats.org/officeDocument/2006/relationships/hyperlink" Target="https://twitter.com/likely75463987" TargetMode="External" /><Relationship Id="rId545" Type="http://schemas.openxmlformats.org/officeDocument/2006/relationships/hyperlink" Target="https://twitter.com/homheroes" TargetMode="External" /><Relationship Id="rId546" Type="http://schemas.openxmlformats.org/officeDocument/2006/relationships/hyperlink" Target="https://twitter.com/frcrome" TargetMode="External" /><Relationship Id="rId547" Type="http://schemas.openxmlformats.org/officeDocument/2006/relationships/hyperlink" Target="https://twitter.com/norfolkva" TargetMode="External" /><Relationship Id="rId548" Type="http://schemas.openxmlformats.org/officeDocument/2006/relationships/hyperlink" Target="https://twitter.com/veteransmatter" TargetMode="External" /><Relationship Id="rId549" Type="http://schemas.openxmlformats.org/officeDocument/2006/relationships/hyperlink" Target="https://twitter.com/xcmuskogee" TargetMode="External" /><Relationship Id="rId550" Type="http://schemas.openxmlformats.org/officeDocument/2006/relationships/hyperlink" Target="https://twitter.com/sunrisexchange" TargetMode="External" /><Relationship Id="rId551" Type="http://schemas.openxmlformats.org/officeDocument/2006/relationships/hyperlink" Target="https://twitter.com/tulsaxc" TargetMode="External" /><Relationship Id="rId552" Type="http://schemas.openxmlformats.org/officeDocument/2006/relationships/hyperlink" Target="https://twitter.com/exmississippi" TargetMode="External" /><Relationship Id="rId553" Type="http://schemas.openxmlformats.org/officeDocument/2006/relationships/hyperlink" Target="https://twitter.com/albanyexchange" TargetMode="External" /><Relationship Id="rId554" Type="http://schemas.openxmlformats.org/officeDocument/2006/relationships/hyperlink" Target="https://twitter.com/exchangegl" TargetMode="External" /><Relationship Id="rId555" Type="http://schemas.openxmlformats.org/officeDocument/2006/relationships/hyperlink" Target="https://twitter.com/exchangeclublh" TargetMode="External" /><Relationship Id="rId556" Type="http://schemas.openxmlformats.org/officeDocument/2006/relationships/hyperlink" Target="https://twitter.com/tracey_edwards" TargetMode="External" /><Relationship Id="rId557" Type="http://schemas.openxmlformats.org/officeDocument/2006/relationships/hyperlink" Target="https://twitter.com/nancywakeley" TargetMode="External" /><Relationship Id="rId558" Type="http://schemas.openxmlformats.org/officeDocument/2006/relationships/hyperlink" Target="https://twitter.com/norwalkctpd" TargetMode="External" /><Relationship Id="rId559" Type="http://schemas.openxmlformats.org/officeDocument/2006/relationships/hyperlink" Target="https://twitter.com/aaronleehammer" TargetMode="External" /><Relationship Id="rId560" Type="http://schemas.openxmlformats.org/officeDocument/2006/relationships/hyperlink" Target="https://twitter.com/wacorrections" TargetMode="External" /><Relationship Id="rId561" Type="http://schemas.openxmlformats.org/officeDocument/2006/relationships/comments" Target="../comments2.xml" /><Relationship Id="rId562" Type="http://schemas.openxmlformats.org/officeDocument/2006/relationships/vmlDrawing" Target="../drawings/vmlDrawing2.vml" /><Relationship Id="rId563" Type="http://schemas.openxmlformats.org/officeDocument/2006/relationships/table" Target="../tables/table2.xml" /><Relationship Id="rId5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4694" TargetMode="External" /><Relationship Id="rId2" Type="http://schemas.openxmlformats.org/officeDocument/2006/relationships/hyperlink" Target="https://nodexlgraphgallery.org/Pages/Graph.aspx?graphID=202613" TargetMode="External" /><Relationship Id="rId3" Type="http://schemas.openxmlformats.org/officeDocument/2006/relationships/hyperlink" Target="https://nodexlgraphgallery.org/Pages/Graph.aspx?graphID=205019" TargetMode="External" /><Relationship Id="rId4" Type="http://schemas.openxmlformats.org/officeDocument/2006/relationships/hyperlink" Target="https://nodexlgraphgallery.org/Pages/Graph.aspx?graphID=204913" TargetMode="External" /><Relationship Id="rId5" Type="http://schemas.openxmlformats.org/officeDocument/2006/relationships/hyperlink" Target="https://nodexlgraphgallery.org/Pages/Graph.aspx?graphID=204791" TargetMode="External" /><Relationship Id="rId6" Type="http://schemas.openxmlformats.org/officeDocument/2006/relationships/hyperlink" Target="https://nodexlgraphgallery.org/Pages/Graph.aspx?graphID=199769" TargetMode="External" /><Relationship Id="rId7" Type="http://schemas.openxmlformats.org/officeDocument/2006/relationships/hyperlink" Target="https://nodexlgraphgallery.org/Pages/Graph.aspx?graphID=198760" TargetMode="External" /><Relationship Id="rId8" Type="http://schemas.openxmlformats.org/officeDocument/2006/relationships/hyperlink" Target="https://nodexlgraphgallery.org/Pages/Graph.aspx?graphID=201252" TargetMode="External" /><Relationship Id="rId9" Type="http://schemas.openxmlformats.org/officeDocument/2006/relationships/hyperlink" Target="https://twitter.com/exchangeclub/status/1150401312045096960" TargetMode="External" /><Relationship Id="rId10" Type="http://schemas.openxmlformats.org/officeDocument/2006/relationships/hyperlink" Target="https://myemail.constantcontact.com/subject.html?soid=1102534231567&amp;aid=CFAAycNLB38" TargetMode="External" /><Relationship Id="rId11" Type="http://schemas.openxmlformats.org/officeDocument/2006/relationships/hyperlink" Target="https://www.nationalexchangeclub.org/wp-content/uploads/2019/03/National-Exchange-Club-Tour-Registration-Form.pdf" TargetMode="External" /><Relationship Id="rId12" Type="http://schemas.openxmlformats.org/officeDocument/2006/relationships/hyperlink" Target="https://www.marriott.com/event-reservations/reservation-link.mi?id=1548174634531&amp;key=GRP&amp;app=resvlink" TargetMode="External" /><Relationship Id="rId13" Type="http://schemas.openxmlformats.org/officeDocument/2006/relationships/hyperlink" Target="https://www.infoplease.com/when-and-how-display-us-flag" TargetMode="External" /><Relationship Id="rId14" Type="http://schemas.openxmlformats.org/officeDocument/2006/relationships/hyperlink" Target="https://www.denverpost.com/2019/06/06/d-day-anniversary-photos/?fbclid=IwAR2DurBWkmxKzpJOgEl75VYTWYBXv3a6izSynvqTTAsrUdBwz_txMMzFRxU" TargetMode="External" /><Relationship Id="rId15" Type="http://schemas.openxmlformats.org/officeDocument/2006/relationships/hyperlink" Target="https://vimeo.com/294437590/458a8cd907" TargetMode="External" /><Relationship Id="rId16" Type="http://schemas.openxmlformats.org/officeDocument/2006/relationships/hyperlink" Target="https://www.history.org/media/videoPlayer/index.cfm?sort=aboutcw" TargetMode="External" /><Relationship Id="rId17" Type="http://schemas.openxmlformats.org/officeDocument/2006/relationships/hyperlink" Target="https://smile.amazon.com/ch/34-6571404" TargetMode="External" /><Relationship Id="rId18" Type="http://schemas.openxmlformats.org/officeDocument/2006/relationships/hyperlink" Target="https://www.youtube.com/watch?v=iYgzKiMfhK0" TargetMode="External" /><Relationship Id="rId19" Type="http://schemas.openxmlformats.org/officeDocument/2006/relationships/hyperlink" Target="https://www.nationalexchangeclub.org/wp-content/uploads/2019/03/National-Exchange-Club-Tour-Registration-Form.pdf?fbclid=IwAR2hXw6GOX9R5AXbivruW4Tzio8_HFnCcWRAD4mAz8gARt8rgzf_jPjFv9Y" TargetMode="External" /><Relationship Id="rId20" Type="http://schemas.openxmlformats.org/officeDocument/2006/relationships/hyperlink" Target="https://www.mydigitalpublication.com/publication/?i=593351&amp;p=&amp;pn=" TargetMode="External" /><Relationship Id="rId21" Type="http://schemas.openxmlformats.org/officeDocument/2006/relationships/hyperlink" Target="https://nodexlgraphgallery.org/Pages/Graph.aspx?graphID=202613" TargetMode="External" /><Relationship Id="rId22" Type="http://schemas.openxmlformats.org/officeDocument/2006/relationships/hyperlink" Target="https://nodexlgraphgallery.org/Pages/Graph.aspx?graphID=204694" TargetMode="External" /><Relationship Id="rId23" Type="http://schemas.openxmlformats.org/officeDocument/2006/relationships/hyperlink" Target="https://nodexlgraphgallery.org/Pages/Graph.aspx?graphID=201252" TargetMode="External" /><Relationship Id="rId24" Type="http://schemas.openxmlformats.org/officeDocument/2006/relationships/hyperlink" Target="https://nodexlgraphgallery.org/Pages/Graph.aspx?graphID=198760" TargetMode="External" /><Relationship Id="rId25" Type="http://schemas.openxmlformats.org/officeDocument/2006/relationships/hyperlink" Target="https://nodexlgraphgallery.org/Pages/Graph.aspx?graphID=199769" TargetMode="External" /><Relationship Id="rId26" Type="http://schemas.openxmlformats.org/officeDocument/2006/relationships/hyperlink" Target="https://nodexlgraphgallery.org/Pages/Graph.aspx?graphID=204791" TargetMode="External" /><Relationship Id="rId27" Type="http://schemas.openxmlformats.org/officeDocument/2006/relationships/hyperlink" Target="https://nodexlgraphgallery.org/Pages/Graph.aspx?graphID=204913" TargetMode="External" /><Relationship Id="rId28" Type="http://schemas.openxmlformats.org/officeDocument/2006/relationships/hyperlink" Target="https://nodexlgraphgallery.org/Pages/Graph.aspx?graphID=205019" TargetMode="External" /><Relationship Id="rId29" Type="http://schemas.openxmlformats.org/officeDocument/2006/relationships/hyperlink" Target="https://nodexlgraphgallery.org/Pages/Graph.aspx?graphID=205968" TargetMode="External" /><Relationship Id="rId30" Type="http://schemas.openxmlformats.org/officeDocument/2006/relationships/hyperlink" Target="https://nodexlgraphgallery.org/Pages/Graph.aspx?graphID=201449"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tomb.romeexchangeclub.com/" TargetMode="External" /><Relationship Id="rId33" Type="http://schemas.openxmlformats.org/officeDocument/2006/relationships/hyperlink" Target="https://www.goshennews.com/news/fair-faces-exchange-club-member-enjoys-raising-money-at-the/article_6527868d-26a0-5483-a400-6f4fc4d370d6.html" TargetMode="External" /><Relationship Id="rId34" Type="http://schemas.openxmlformats.org/officeDocument/2006/relationships/hyperlink" Target="http://www.nationalexchangeclub.org/convention/" TargetMode="External" /><Relationship Id="rId35" Type="http://schemas.openxmlformats.org/officeDocument/2006/relationships/hyperlink" Target="https://www.laureloutlook.com/content/exchange-healing-field?utm_content=bufferf91e9&amp;utm_medium=social&amp;utm_source=twitter.com&amp;utm_campaign=buffer" TargetMode="External" /><Relationship Id="rId36" Type="http://schemas.openxmlformats.org/officeDocument/2006/relationships/hyperlink" Target="https://twitter.com/exchangeclub/status/1152603324476211202" TargetMode="External" /><Relationship Id="rId37" Type="http://schemas.openxmlformats.org/officeDocument/2006/relationships/table" Target="../tables/table11.xm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2193</v>
      </c>
      <c r="BB2" s="13" t="s">
        <v>2217</v>
      </c>
      <c r="BC2" s="13" t="s">
        <v>2218</v>
      </c>
      <c r="BD2" s="119" t="s">
        <v>3069</v>
      </c>
      <c r="BE2" s="119" t="s">
        <v>3070</v>
      </c>
      <c r="BF2" s="119" t="s">
        <v>3071</v>
      </c>
      <c r="BG2" s="119" t="s">
        <v>3072</v>
      </c>
      <c r="BH2" s="119" t="s">
        <v>3073</v>
      </c>
      <c r="BI2" s="119" t="s">
        <v>3074</v>
      </c>
      <c r="BJ2" s="119" t="s">
        <v>3075</v>
      </c>
      <c r="BK2" s="119" t="s">
        <v>3076</v>
      </c>
      <c r="BL2" s="119" t="s">
        <v>3077</v>
      </c>
    </row>
    <row r="3" spans="1:64" ht="15" customHeight="1">
      <c r="A3" s="64" t="s">
        <v>212</v>
      </c>
      <c r="B3" s="64" t="s">
        <v>279</v>
      </c>
      <c r="C3" s="65" t="s">
        <v>3188</v>
      </c>
      <c r="D3" s="66">
        <v>3</v>
      </c>
      <c r="E3" s="67" t="s">
        <v>132</v>
      </c>
      <c r="F3" s="68">
        <v>35</v>
      </c>
      <c r="G3" s="65"/>
      <c r="H3" s="69"/>
      <c r="I3" s="70"/>
      <c r="J3" s="70"/>
      <c r="K3" s="34" t="s">
        <v>65</v>
      </c>
      <c r="L3" s="71">
        <v>3</v>
      </c>
      <c r="M3" s="71"/>
      <c r="N3" s="72"/>
      <c r="O3" s="78" t="s">
        <v>339</v>
      </c>
      <c r="P3" s="80">
        <v>43620.730775462966</v>
      </c>
      <c r="Q3" s="78" t="s">
        <v>341</v>
      </c>
      <c r="R3" s="78"/>
      <c r="S3" s="78"/>
      <c r="T3" s="78" t="s">
        <v>611</v>
      </c>
      <c r="U3" s="83" t="s">
        <v>687</v>
      </c>
      <c r="V3" s="83" t="s">
        <v>687</v>
      </c>
      <c r="W3" s="80">
        <v>43620.730775462966</v>
      </c>
      <c r="X3" s="83" t="s">
        <v>811</v>
      </c>
      <c r="Y3" s="78"/>
      <c r="Z3" s="78"/>
      <c r="AA3" s="84" t="s">
        <v>1020</v>
      </c>
      <c r="AB3" s="78"/>
      <c r="AC3" s="78" t="b">
        <v>0</v>
      </c>
      <c r="AD3" s="78">
        <v>1</v>
      </c>
      <c r="AE3" s="84" t="s">
        <v>1231</v>
      </c>
      <c r="AF3" s="78" t="b">
        <v>0</v>
      </c>
      <c r="AG3" s="78" t="s">
        <v>1237</v>
      </c>
      <c r="AH3" s="78"/>
      <c r="AI3" s="84" t="s">
        <v>1231</v>
      </c>
      <c r="AJ3" s="78" t="b">
        <v>0</v>
      </c>
      <c r="AK3" s="78">
        <v>0</v>
      </c>
      <c r="AL3" s="84" t="s">
        <v>1231</v>
      </c>
      <c r="AM3" s="78" t="s">
        <v>1239</v>
      </c>
      <c r="AN3" s="78" t="b">
        <v>0</v>
      </c>
      <c r="AO3" s="84" t="s">
        <v>1020</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7.6923076923076925</v>
      </c>
      <c r="BF3" s="48">
        <v>0</v>
      </c>
      <c r="BG3" s="49">
        <v>0</v>
      </c>
      <c r="BH3" s="48">
        <v>0</v>
      </c>
      <c r="BI3" s="49">
        <v>0</v>
      </c>
      <c r="BJ3" s="48">
        <v>12</v>
      </c>
      <c r="BK3" s="49">
        <v>92.3076923076923</v>
      </c>
      <c r="BL3" s="48">
        <v>13</v>
      </c>
    </row>
    <row r="4" spans="1:64" ht="15" customHeight="1">
      <c r="A4" s="64" t="s">
        <v>213</v>
      </c>
      <c r="B4" s="64" t="s">
        <v>280</v>
      </c>
      <c r="C4" s="65" t="s">
        <v>3188</v>
      </c>
      <c r="D4" s="66">
        <v>3</v>
      </c>
      <c r="E4" s="67" t="s">
        <v>132</v>
      </c>
      <c r="F4" s="68">
        <v>35</v>
      </c>
      <c r="G4" s="65"/>
      <c r="H4" s="69"/>
      <c r="I4" s="70"/>
      <c r="J4" s="70"/>
      <c r="K4" s="34" t="s">
        <v>65</v>
      </c>
      <c r="L4" s="77">
        <v>4</v>
      </c>
      <c r="M4" s="77"/>
      <c r="N4" s="72"/>
      <c r="O4" s="79" t="s">
        <v>339</v>
      </c>
      <c r="P4" s="81">
        <v>43621.03016203704</v>
      </c>
      <c r="Q4" s="79" t="s">
        <v>342</v>
      </c>
      <c r="R4" s="79"/>
      <c r="S4" s="79"/>
      <c r="T4" s="79" t="s">
        <v>612</v>
      </c>
      <c r="U4" s="82" t="s">
        <v>688</v>
      </c>
      <c r="V4" s="82" t="s">
        <v>688</v>
      </c>
      <c r="W4" s="81">
        <v>43621.03016203704</v>
      </c>
      <c r="X4" s="82" t="s">
        <v>812</v>
      </c>
      <c r="Y4" s="79"/>
      <c r="Z4" s="79"/>
      <c r="AA4" s="85" t="s">
        <v>1021</v>
      </c>
      <c r="AB4" s="79"/>
      <c r="AC4" s="79" t="b">
        <v>0</v>
      </c>
      <c r="AD4" s="79">
        <v>5</v>
      </c>
      <c r="AE4" s="85" t="s">
        <v>1231</v>
      </c>
      <c r="AF4" s="79" t="b">
        <v>0</v>
      </c>
      <c r="AG4" s="79" t="s">
        <v>1237</v>
      </c>
      <c r="AH4" s="79"/>
      <c r="AI4" s="85" t="s">
        <v>1231</v>
      </c>
      <c r="AJ4" s="79" t="b">
        <v>0</v>
      </c>
      <c r="AK4" s="79">
        <v>0</v>
      </c>
      <c r="AL4" s="85" t="s">
        <v>1231</v>
      </c>
      <c r="AM4" s="79" t="s">
        <v>1239</v>
      </c>
      <c r="AN4" s="79" t="b">
        <v>0</v>
      </c>
      <c r="AO4" s="85" t="s">
        <v>1021</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271</v>
      </c>
      <c r="C5" s="65" t="s">
        <v>3188</v>
      </c>
      <c r="D5" s="66">
        <v>3</v>
      </c>
      <c r="E5" s="67" t="s">
        <v>132</v>
      </c>
      <c r="F5" s="68">
        <v>35</v>
      </c>
      <c r="G5" s="65"/>
      <c r="H5" s="69"/>
      <c r="I5" s="70"/>
      <c r="J5" s="70"/>
      <c r="K5" s="34" t="s">
        <v>65</v>
      </c>
      <c r="L5" s="77">
        <v>5</v>
      </c>
      <c r="M5" s="77"/>
      <c r="N5" s="72"/>
      <c r="O5" s="79" t="s">
        <v>339</v>
      </c>
      <c r="P5" s="81">
        <v>43621.03016203704</v>
      </c>
      <c r="Q5" s="79" t="s">
        <v>342</v>
      </c>
      <c r="R5" s="79"/>
      <c r="S5" s="79"/>
      <c r="T5" s="79" t="s">
        <v>612</v>
      </c>
      <c r="U5" s="82" t="s">
        <v>688</v>
      </c>
      <c r="V5" s="82" t="s">
        <v>688</v>
      </c>
      <c r="W5" s="81">
        <v>43621.03016203704</v>
      </c>
      <c r="X5" s="82" t="s">
        <v>812</v>
      </c>
      <c r="Y5" s="79"/>
      <c r="Z5" s="79"/>
      <c r="AA5" s="85" t="s">
        <v>1021</v>
      </c>
      <c r="AB5" s="79"/>
      <c r="AC5" s="79" t="b">
        <v>0</v>
      </c>
      <c r="AD5" s="79">
        <v>5</v>
      </c>
      <c r="AE5" s="85" t="s">
        <v>1231</v>
      </c>
      <c r="AF5" s="79" t="b">
        <v>0</v>
      </c>
      <c r="AG5" s="79" t="s">
        <v>1237</v>
      </c>
      <c r="AH5" s="79"/>
      <c r="AI5" s="85" t="s">
        <v>1231</v>
      </c>
      <c r="AJ5" s="79" t="b">
        <v>0</v>
      </c>
      <c r="AK5" s="79">
        <v>0</v>
      </c>
      <c r="AL5" s="85" t="s">
        <v>1231</v>
      </c>
      <c r="AM5" s="79" t="s">
        <v>1239</v>
      </c>
      <c r="AN5" s="79" t="b">
        <v>0</v>
      </c>
      <c r="AO5" s="85" t="s">
        <v>1021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5</v>
      </c>
      <c r="BE5" s="49">
        <v>15.151515151515152</v>
      </c>
      <c r="BF5" s="48">
        <v>0</v>
      </c>
      <c r="BG5" s="49">
        <v>0</v>
      </c>
      <c r="BH5" s="48">
        <v>0</v>
      </c>
      <c r="BI5" s="49">
        <v>0</v>
      </c>
      <c r="BJ5" s="48">
        <v>28</v>
      </c>
      <c r="BK5" s="49">
        <v>84.84848484848484</v>
      </c>
      <c r="BL5" s="48">
        <v>33</v>
      </c>
    </row>
    <row r="6" spans="1:64" ht="15">
      <c r="A6" s="64" t="s">
        <v>214</v>
      </c>
      <c r="B6" s="64" t="s">
        <v>271</v>
      </c>
      <c r="C6" s="65" t="s">
        <v>3188</v>
      </c>
      <c r="D6" s="66">
        <v>3</v>
      </c>
      <c r="E6" s="67" t="s">
        <v>132</v>
      </c>
      <c r="F6" s="68">
        <v>35</v>
      </c>
      <c r="G6" s="65"/>
      <c r="H6" s="69"/>
      <c r="I6" s="70"/>
      <c r="J6" s="70"/>
      <c r="K6" s="34" t="s">
        <v>65</v>
      </c>
      <c r="L6" s="77">
        <v>6</v>
      </c>
      <c r="M6" s="77"/>
      <c r="N6" s="72"/>
      <c r="O6" s="79" t="s">
        <v>340</v>
      </c>
      <c r="P6" s="81">
        <v>43624.08510416667</v>
      </c>
      <c r="Q6" s="79" t="s">
        <v>343</v>
      </c>
      <c r="R6" s="79"/>
      <c r="S6" s="79"/>
      <c r="T6" s="79"/>
      <c r="U6" s="79"/>
      <c r="V6" s="82" t="s">
        <v>759</v>
      </c>
      <c r="W6" s="81">
        <v>43624.08510416667</v>
      </c>
      <c r="X6" s="82" t="s">
        <v>813</v>
      </c>
      <c r="Y6" s="79"/>
      <c r="Z6" s="79"/>
      <c r="AA6" s="85" t="s">
        <v>1022</v>
      </c>
      <c r="AB6" s="85" t="s">
        <v>1229</v>
      </c>
      <c r="AC6" s="79" t="b">
        <v>0</v>
      </c>
      <c r="AD6" s="79">
        <v>0</v>
      </c>
      <c r="AE6" s="85" t="s">
        <v>1232</v>
      </c>
      <c r="AF6" s="79" t="b">
        <v>0</v>
      </c>
      <c r="AG6" s="79" t="s">
        <v>1237</v>
      </c>
      <c r="AH6" s="79"/>
      <c r="AI6" s="85" t="s">
        <v>1231</v>
      </c>
      <c r="AJ6" s="79" t="b">
        <v>0</v>
      </c>
      <c r="AK6" s="79">
        <v>0</v>
      </c>
      <c r="AL6" s="85" t="s">
        <v>1231</v>
      </c>
      <c r="AM6" s="79" t="s">
        <v>1239</v>
      </c>
      <c r="AN6" s="79" t="b">
        <v>0</v>
      </c>
      <c r="AO6" s="85" t="s">
        <v>1229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40</v>
      </c>
      <c r="BF6" s="48">
        <v>0</v>
      </c>
      <c r="BG6" s="49">
        <v>0</v>
      </c>
      <c r="BH6" s="48">
        <v>0</v>
      </c>
      <c r="BI6" s="49">
        <v>0</v>
      </c>
      <c r="BJ6" s="48">
        <v>3</v>
      </c>
      <c r="BK6" s="49">
        <v>60</v>
      </c>
      <c r="BL6" s="48">
        <v>5</v>
      </c>
    </row>
    <row r="7" spans="1:64" ht="15">
      <c r="A7" s="64" t="s">
        <v>215</v>
      </c>
      <c r="B7" s="64" t="s">
        <v>281</v>
      </c>
      <c r="C7" s="65" t="s">
        <v>3188</v>
      </c>
      <c r="D7" s="66">
        <v>3</v>
      </c>
      <c r="E7" s="67" t="s">
        <v>132</v>
      </c>
      <c r="F7" s="68">
        <v>35</v>
      </c>
      <c r="G7" s="65"/>
      <c r="H7" s="69"/>
      <c r="I7" s="70"/>
      <c r="J7" s="70"/>
      <c r="K7" s="34" t="s">
        <v>65</v>
      </c>
      <c r="L7" s="77">
        <v>7</v>
      </c>
      <c r="M7" s="77"/>
      <c r="N7" s="72"/>
      <c r="O7" s="79" t="s">
        <v>339</v>
      </c>
      <c r="P7" s="81">
        <v>43628.66368055555</v>
      </c>
      <c r="Q7" s="79" t="s">
        <v>344</v>
      </c>
      <c r="R7" s="82" t="s">
        <v>524</v>
      </c>
      <c r="S7" s="79" t="s">
        <v>586</v>
      </c>
      <c r="T7" s="79"/>
      <c r="U7" s="79"/>
      <c r="V7" s="82" t="s">
        <v>760</v>
      </c>
      <c r="W7" s="81">
        <v>43628.66368055555</v>
      </c>
      <c r="X7" s="82" t="s">
        <v>814</v>
      </c>
      <c r="Y7" s="79"/>
      <c r="Z7" s="79"/>
      <c r="AA7" s="85" t="s">
        <v>1023</v>
      </c>
      <c r="AB7" s="79"/>
      <c r="AC7" s="79" t="b">
        <v>0</v>
      </c>
      <c r="AD7" s="79">
        <v>0</v>
      </c>
      <c r="AE7" s="85" t="s">
        <v>1231</v>
      </c>
      <c r="AF7" s="79" t="b">
        <v>0</v>
      </c>
      <c r="AG7" s="79" t="s">
        <v>1237</v>
      </c>
      <c r="AH7" s="79"/>
      <c r="AI7" s="85" t="s">
        <v>1231</v>
      </c>
      <c r="AJ7" s="79" t="b">
        <v>0</v>
      </c>
      <c r="AK7" s="79">
        <v>1</v>
      </c>
      <c r="AL7" s="85" t="s">
        <v>1133</v>
      </c>
      <c r="AM7" s="79" t="s">
        <v>1240</v>
      </c>
      <c r="AN7" s="79" t="b">
        <v>0</v>
      </c>
      <c r="AO7" s="85" t="s">
        <v>1133</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215</v>
      </c>
      <c r="B8" s="64" t="s">
        <v>282</v>
      </c>
      <c r="C8" s="65" t="s">
        <v>3188</v>
      </c>
      <c r="D8" s="66">
        <v>3</v>
      </c>
      <c r="E8" s="67" t="s">
        <v>132</v>
      </c>
      <c r="F8" s="68">
        <v>35</v>
      </c>
      <c r="G8" s="65"/>
      <c r="H8" s="69"/>
      <c r="I8" s="70"/>
      <c r="J8" s="70"/>
      <c r="K8" s="34" t="s">
        <v>65</v>
      </c>
      <c r="L8" s="77">
        <v>8</v>
      </c>
      <c r="M8" s="77"/>
      <c r="N8" s="72"/>
      <c r="O8" s="79" t="s">
        <v>339</v>
      </c>
      <c r="P8" s="81">
        <v>43628.66368055555</v>
      </c>
      <c r="Q8" s="79" t="s">
        <v>344</v>
      </c>
      <c r="R8" s="82" t="s">
        <v>524</v>
      </c>
      <c r="S8" s="79" t="s">
        <v>586</v>
      </c>
      <c r="T8" s="79"/>
      <c r="U8" s="79"/>
      <c r="V8" s="82" t="s">
        <v>760</v>
      </c>
      <c r="W8" s="81">
        <v>43628.66368055555</v>
      </c>
      <c r="X8" s="82" t="s">
        <v>814</v>
      </c>
      <c r="Y8" s="79"/>
      <c r="Z8" s="79"/>
      <c r="AA8" s="85" t="s">
        <v>1023</v>
      </c>
      <c r="AB8" s="79"/>
      <c r="AC8" s="79" t="b">
        <v>0</v>
      </c>
      <c r="AD8" s="79">
        <v>0</v>
      </c>
      <c r="AE8" s="85" t="s">
        <v>1231</v>
      </c>
      <c r="AF8" s="79" t="b">
        <v>0</v>
      </c>
      <c r="AG8" s="79" t="s">
        <v>1237</v>
      </c>
      <c r="AH8" s="79"/>
      <c r="AI8" s="85" t="s">
        <v>1231</v>
      </c>
      <c r="AJ8" s="79" t="b">
        <v>0</v>
      </c>
      <c r="AK8" s="79">
        <v>1</v>
      </c>
      <c r="AL8" s="85" t="s">
        <v>1133</v>
      </c>
      <c r="AM8" s="79" t="s">
        <v>1240</v>
      </c>
      <c r="AN8" s="79" t="b">
        <v>0</v>
      </c>
      <c r="AO8" s="85" t="s">
        <v>1133</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215</v>
      </c>
      <c r="B9" s="64" t="s">
        <v>283</v>
      </c>
      <c r="C9" s="65" t="s">
        <v>3188</v>
      </c>
      <c r="D9" s="66">
        <v>3</v>
      </c>
      <c r="E9" s="67" t="s">
        <v>132</v>
      </c>
      <c r="F9" s="68">
        <v>35</v>
      </c>
      <c r="G9" s="65"/>
      <c r="H9" s="69"/>
      <c r="I9" s="70"/>
      <c r="J9" s="70"/>
      <c r="K9" s="34" t="s">
        <v>65</v>
      </c>
      <c r="L9" s="77">
        <v>9</v>
      </c>
      <c r="M9" s="77"/>
      <c r="N9" s="72"/>
      <c r="O9" s="79" t="s">
        <v>339</v>
      </c>
      <c r="P9" s="81">
        <v>43628.66368055555</v>
      </c>
      <c r="Q9" s="79" t="s">
        <v>344</v>
      </c>
      <c r="R9" s="82" t="s">
        <v>524</v>
      </c>
      <c r="S9" s="79" t="s">
        <v>586</v>
      </c>
      <c r="T9" s="79"/>
      <c r="U9" s="79"/>
      <c r="V9" s="82" t="s">
        <v>760</v>
      </c>
      <c r="W9" s="81">
        <v>43628.66368055555</v>
      </c>
      <c r="X9" s="82" t="s">
        <v>814</v>
      </c>
      <c r="Y9" s="79"/>
      <c r="Z9" s="79"/>
      <c r="AA9" s="85" t="s">
        <v>1023</v>
      </c>
      <c r="AB9" s="79"/>
      <c r="AC9" s="79" t="b">
        <v>0</v>
      </c>
      <c r="AD9" s="79">
        <v>0</v>
      </c>
      <c r="AE9" s="85" t="s">
        <v>1231</v>
      </c>
      <c r="AF9" s="79" t="b">
        <v>0</v>
      </c>
      <c r="AG9" s="79" t="s">
        <v>1237</v>
      </c>
      <c r="AH9" s="79"/>
      <c r="AI9" s="85" t="s">
        <v>1231</v>
      </c>
      <c r="AJ9" s="79" t="b">
        <v>0</v>
      </c>
      <c r="AK9" s="79">
        <v>1</v>
      </c>
      <c r="AL9" s="85" t="s">
        <v>1133</v>
      </c>
      <c r="AM9" s="79" t="s">
        <v>1240</v>
      </c>
      <c r="AN9" s="79" t="b">
        <v>0</v>
      </c>
      <c r="AO9" s="85" t="s">
        <v>1133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257</v>
      </c>
      <c r="C10" s="65" t="s">
        <v>3188</v>
      </c>
      <c r="D10" s="66">
        <v>3</v>
      </c>
      <c r="E10" s="67" t="s">
        <v>132</v>
      </c>
      <c r="F10" s="68">
        <v>35</v>
      </c>
      <c r="G10" s="65"/>
      <c r="H10" s="69"/>
      <c r="I10" s="70"/>
      <c r="J10" s="70"/>
      <c r="K10" s="34" t="s">
        <v>65</v>
      </c>
      <c r="L10" s="77">
        <v>10</v>
      </c>
      <c r="M10" s="77"/>
      <c r="N10" s="72"/>
      <c r="O10" s="79" t="s">
        <v>339</v>
      </c>
      <c r="P10" s="81">
        <v>43628.66368055555</v>
      </c>
      <c r="Q10" s="79" t="s">
        <v>344</v>
      </c>
      <c r="R10" s="82" t="s">
        <v>524</v>
      </c>
      <c r="S10" s="79" t="s">
        <v>586</v>
      </c>
      <c r="T10" s="79"/>
      <c r="U10" s="79"/>
      <c r="V10" s="82" t="s">
        <v>760</v>
      </c>
      <c r="W10" s="81">
        <v>43628.66368055555</v>
      </c>
      <c r="X10" s="82" t="s">
        <v>814</v>
      </c>
      <c r="Y10" s="79"/>
      <c r="Z10" s="79"/>
      <c r="AA10" s="85" t="s">
        <v>1023</v>
      </c>
      <c r="AB10" s="79"/>
      <c r="AC10" s="79" t="b">
        <v>0</v>
      </c>
      <c r="AD10" s="79">
        <v>0</v>
      </c>
      <c r="AE10" s="85" t="s">
        <v>1231</v>
      </c>
      <c r="AF10" s="79" t="b">
        <v>0</v>
      </c>
      <c r="AG10" s="79" t="s">
        <v>1237</v>
      </c>
      <c r="AH10" s="79"/>
      <c r="AI10" s="85" t="s">
        <v>1231</v>
      </c>
      <c r="AJ10" s="79" t="b">
        <v>0</v>
      </c>
      <c r="AK10" s="79">
        <v>1</v>
      </c>
      <c r="AL10" s="85" t="s">
        <v>1133</v>
      </c>
      <c r="AM10" s="79" t="s">
        <v>1240</v>
      </c>
      <c r="AN10" s="79" t="b">
        <v>0</v>
      </c>
      <c r="AO10" s="85" t="s">
        <v>1133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3</v>
      </c>
      <c r="BD10" s="48"/>
      <c r="BE10" s="49"/>
      <c r="BF10" s="48"/>
      <c r="BG10" s="49"/>
      <c r="BH10" s="48"/>
      <c r="BI10" s="49"/>
      <c r="BJ10" s="48"/>
      <c r="BK10" s="49"/>
      <c r="BL10" s="48"/>
    </row>
    <row r="11" spans="1:64" ht="15">
      <c r="A11" s="64" t="s">
        <v>215</v>
      </c>
      <c r="B11" s="64" t="s">
        <v>252</v>
      </c>
      <c r="C11" s="65" t="s">
        <v>3188</v>
      </c>
      <c r="D11" s="66">
        <v>3</v>
      </c>
      <c r="E11" s="67" t="s">
        <v>132</v>
      </c>
      <c r="F11" s="68">
        <v>35</v>
      </c>
      <c r="G11" s="65"/>
      <c r="H11" s="69"/>
      <c r="I11" s="70"/>
      <c r="J11" s="70"/>
      <c r="K11" s="34" t="s">
        <v>65</v>
      </c>
      <c r="L11" s="77">
        <v>11</v>
      </c>
      <c r="M11" s="77"/>
      <c r="N11" s="72"/>
      <c r="O11" s="79" t="s">
        <v>339</v>
      </c>
      <c r="P11" s="81">
        <v>43628.66368055555</v>
      </c>
      <c r="Q11" s="79" t="s">
        <v>344</v>
      </c>
      <c r="R11" s="82" t="s">
        <v>524</v>
      </c>
      <c r="S11" s="79" t="s">
        <v>586</v>
      </c>
      <c r="T11" s="79"/>
      <c r="U11" s="79"/>
      <c r="V11" s="82" t="s">
        <v>760</v>
      </c>
      <c r="W11" s="81">
        <v>43628.66368055555</v>
      </c>
      <c r="X11" s="82" t="s">
        <v>814</v>
      </c>
      <c r="Y11" s="79"/>
      <c r="Z11" s="79"/>
      <c r="AA11" s="85" t="s">
        <v>1023</v>
      </c>
      <c r="AB11" s="79"/>
      <c r="AC11" s="79" t="b">
        <v>0</v>
      </c>
      <c r="AD11" s="79">
        <v>0</v>
      </c>
      <c r="AE11" s="85" t="s">
        <v>1231</v>
      </c>
      <c r="AF11" s="79" t="b">
        <v>0</v>
      </c>
      <c r="AG11" s="79" t="s">
        <v>1237</v>
      </c>
      <c r="AH11" s="79"/>
      <c r="AI11" s="85" t="s">
        <v>1231</v>
      </c>
      <c r="AJ11" s="79" t="b">
        <v>0</v>
      </c>
      <c r="AK11" s="79">
        <v>1</v>
      </c>
      <c r="AL11" s="85" t="s">
        <v>1133</v>
      </c>
      <c r="AM11" s="79" t="s">
        <v>1240</v>
      </c>
      <c r="AN11" s="79" t="b">
        <v>0</v>
      </c>
      <c r="AO11" s="85" t="s">
        <v>1133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271</v>
      </c>
      <c r="C12" s="65" t="s">
        <v>3188</v>
      </c>
      <c r="D12" s="66">
        <v>3</v>
      </c>
      <c r="E12" s="67" t="s">
        <v>132</v>
      </c>
      <c r="F12" s="68">
        <v>35</v>
      </c>
      <c r="G12" s="65"/>
      <c r="H12" s="69"/>
      <c r="I12" s="70"/>
      <c r="J12" s="70"/>
      <c r="K12" s="34" t="s">
        <v>65</v>
      </c>
      <c r="L12" s="77">
        <v>12</v>
      </c>
      <c r="M12" s="77"/>
      <c r="N12" s="72"/>
      <c r="O12" s="79" t="s">
        <v>339</v>
      </c>
      <c r="P12" s="81">
        <v>43628.66368055555</v>
      </c>
      <c r="Q12" s="79" t="s">
        <v>344</v>
      </c>
      <c r="R12" s="82" t="s">
        <v>524</v>
      </c>
      <c r="S12" s="79" t="s">
        <v>586</v>
      </c>
      <c r="T12" s="79"/>
      <c r="U12" s="79"/>
      <c r="V12" s="82" t="s">
        <v>760</v>
      </c>
      <c r="W12" s="81">
        <v>43628.66368055555</v>
      </c>
      <c r="X12" s="82" t="s">
        <v>814</v>
      </c>
      <c r="Y12" s="79"/>
      <c r="Z12" s="79"/>
      <c r="AA12" s="85" t="s">
        <v>1023</v>
      </c>
      <c r="AB12" s="79"/>
      <c r="AC12" s="79" t="b">
        <v>0</v>
      </c>
      <c r="AD12" s="79">
        <v>0</v>
      </c>
      <c r="AE12" s="85" t="s">
        <v>1231</v>
      </c>
      <c r="AF12" s="79" t="b">
        <v>0</v>
      </c>
      <c r="AG12" s="79" t="s">
        <v>1237</v>
      </c>
      <c r="AH12" s="79"/>
      <c r="AI12" s="85" t="s">
        <v>1231</v>
      </c>
      <c r="AJ12" s="79" t="b">
        <v>0</v>
      </c>
      <c r="AK12" s="79">
        <v>1</v>
      </c>
      <c r="AL12" s="85" t="s">
        <v>1133</v>
      </c>
      <c r="AM12" s="79" t="s">
        <v>1240</v>
      </c>
      <c r="AN12" s="79" t="b">
        <v>0</v>
      </c>
      <c r="AO12" s="85" t="s">
        <v>1133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277</v>
      </c>
      <c r="C13" s="65" t="s">
        <v>3188</v>
      </c>
      <c r="D13" s="66">
        <v>3</v>
      </c>
      <c r="E13" s="67" t="s">
        <v>132</v>
      </c>
      <c r="F13" s="68">
        <v>35</v>
      </c>
      <c r="G13" s="65"/>
      <c r="H13" s="69"/>
      <c r="I13" s="70"/>
      <c r="J13" s="70"/>
      <c r="K13" s="34" t="s">
        <v>65</v>
      </c>
      <c r="L13" s="77">
        <v>13</v>
      </c>
      <c r="M13" s="77"/>
      <c r="N13" s="72"/>
      <c r="O13" s="79" t="s">
        <v>339</v>
      </c>
      <c r="P13" s="81">
        <v>43628.66368055555</v>
      </c>
      <c r="Q13" s="79" t="s">
        <v>344</v>
      </c>
      <c r="R13" s="82" t="s">
        <v>524</v>
      </c>
      <c r="S13" s="79" t="s">
        <v>586</v>
      </c>
      <c r="T13" s="79"/>
      <c r="U13" s="79"/>
      <c r="V13" s="82" t="s">
        <v>760</v>
      </c>
      <c r="W13" s="81">
        <v>43628.66368055555</v>
      </c>
      <c r="X13" s="82" t="s">
        <v>814</v>
      </c>
      <c r="Y13" s="79"/>
      <c r="Z13" s="79"/>
      <c r="AA13" s="85" t="s">
        <v>1023</v>
      </c>
      <c r="AB13" s="79"/>
      <c r="AC13" s="79" t="b">
        <v>0</v>
      </c>
      <c r="AD13" s="79">
        <v>0</v>
      </c>
      <c r="AE13" s="85" t="s">
        <v>1231</v>
      </c>
      <c r="AF13" s="79" t="b">
        <v>0</v>
      </c>
      <c r="AG13" s="79" t="s">
        <v>1237</v>
      </c>
      <c r="AH13" s="79"/>
      <c r="AI13" s="85" t="s">
        <v>1231</v>
      </c>
      <c r="AJ13" s="79" t="b">
        <v>0</v>
      </c>
      <c r="AK13" s="79">
        <v>1</v>
      </c>
      <c r="AL13" s="85" t="s">
        <v>1133</v>
      </c>
      <c r="AM13" s="79" t="s">
        <v>1240</v>
      </c>
      <c r="AN13" s="79" t="b">
        <v>0</v>
      </c>
      <c r="AO13" s="85" t="s">
        <v>1133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12</v>
      </c>
      <c r="BK13" s="49">
        <v>100</v>
      </c>
      <c r="BL13" s="48">
        <v>12</v>
      </c>
    </row>
    <row r="14" spans="1:64" ht="15">
      <c r="A14" s="64" t="s">
        <v>216</v>
      </c>
      <c r="B14" s="64" t="s">
        <v>271</v>
      </c>
      <c r="C14" s="65" t="s">
        <v>3188</v>
      </c>
      <c r="D14" s="66">
        <v>3</v>
      </c>
      <c r="E14" s="67" t="s">
        <v>132</v>
      </c>
      <c r="F14" s="68">
        <v>35</v>
      </c>
      <c r="G14" s="65"/>
      <c r="H14" s="69"/>
      <c r="I14" s="70"/>
      <c r="J14" s="70"/>
      <c r="K14" s="34" t="s">
        <v>65</v>
      </c>
      <c r="L14" s="77">
        <v>14</v>
      </c>
      <c r="M14" s="77"/>
      <c r="N14" s="72"/>
      <c r="O14" s="79" t="s">
        <v>339</v>
      </c>
      <c r="P14" s="81">
        <v>43630.771828703706</v>
      </c>
      <c r="Q14" s="79" t="s">
        <v>345</v>
      </c>
      <c r="R14" s="79"/>
      <c r="S14" s="79"/>
      <c r="T14" s="79" t="s">
        <v>613</v>
      </c>
      <c r="U14" s="82" t="s">
        <v>689</v>
      </c>
      <c r="V14" s="82" t="s">
        <v>689</v>
      </c>
      <c r="W14" s="81">
        <v>43630.771828703706</v>
      </c>
      <c r="X14" s="82" t="s">
        <v>815</v>
      </c>
      <c r="Y14" s="79"/>
      <c r="Z14" s="79"/>
      <c r="AA14" s="85" t="s">
        <v>1024</v>
      </c>
      <c r="AB14" s="79"/>
      <c r="AC14" s="79" t="b">
        <v>0</v>
      </c>
      <c r="AD14" s="79">
        <v>0</v>
      </c>
      <c r="AE14" s="85" t="s">
        <v>1231</v>
      </c>
      <c r="AF14" s="79" t="b">
        <v>0</v>
      </c>
      <c r="AG14" s="79" t="s">
        <v>1237</v>
      </c>
      <c r="AH14" s="79"/>
      <c r="AI14" s="85" t="s">
        <v>1231</v>
      </c>
      <c r="AJ14" s="79" t="b">
        <v>0</v>
      </c>
      <c r="AK14" s="79">
        <v>1</v>
      </c>
      <c r="AL14" s="85" t="s">
        <v>1185</v>
      </c>
      <c r="AM14" s="79" t="s">
        <v>1240</v>
      </c>
      <c r="AN14" s="79" t="b">
        <v>0</v>
      </c>
      <c r="AO14" s="85" t="s">
        <v>1185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20</v>
      </c>
      <c r="BF14" s="48">
        <v>0</v>
      </c>
      <c r="BG14" s="49">
        <v>0</v>
      </c>
      <c r="BH14" s="48">
        <v>0</v>
      </c>
      <c r="BI14" s="49">
        <v>0</v>
      </c>
      <c r="BJ14" s="48">
        <v>4</v>
      </c>
      <c r="BK14" s="49">
        <v>80</v>
      </c>
      <c r="BL14" s="48">
        <v>5</v>
      </c>
    </row>
    <row r="15" spans="1:64" ht="15">
      <c r="A15" s="64" t="s">
        <v>217</v>
      </c>
      <c r="B15" s="64" t="s">
        <v>271</v>
      </c>
      <c r="C15" s="65" t="s">
        <v>3188</v>
      </c>
      <c r="D15" s="66">
        <v>3</v>
      </c>
      <c r="E15" s="67" t="s">
        <v>132</v>
      </c>
      <c r="F15" s="68">
        <v>35</v>
      </c>
      <c r="G15" s="65"/>
      <c r="H15" s="69"/>
      <c r="I15" s="70"/>
      <c r="J15" s="70"/>
      <c r="K15" s="34" t="s">
        <v>65</v>
      </c>
      <c r="L15" s="77">
        <v>15</v>
      </c>
      <c r="M15" s="77"/>
      <c r="N15" s="72"/>
      <c r="O15" s="79" t="s">
        <v>339</v>
      </c>
      <c r="P15" s="81">
        <v>43631.6397337963</v>
      </c>
      <c r="Q15" s="79" t="s">
        <v>346</v>
      </c>
      <c r="R15" s="79"/>
      <c r="S15" s="79"/>
      <c r="T15" s="79" t="s">
        <v>614</v>
      </c>
      <c r="U15" s="79"/>
      <c r="V15" s="82" t="s">
        <v>761</v>
      </c>
      <c r="W15" s="81">
        <v>43631.6397337963</v>
      </c>
      <c r="X15" s="82" t="s">
        <v>816</v>
      </c>
      <c r="Y15" s="79"/>
      <c r="Z15" s="79"/>
      <c r="AA15" s="85" t="s">
        <v>1025</v>
      </c>
      <c r="AB15" s="79"/>
      <c r="AC15" s="79" t="b">
        <v>0</v>
      </c>
      <c r="AD15" s="79">
        <v>0</v>
      </c>
      <c r="AE15" s="85" t="s">
        <v>1231</v>
      </c>
      <c r="AF15" s="79" t="b">
        <v>0</v>
      </c>
      <c r="AG15" s="79" t="s">
        <v>1237</v>
      </c>
      <c r="AH15" s="79"/>
      <c r="AI15" s="85" t="s">
        <v>1231</v>
      </c>
      <c r="AJ15" s="79" t="b">
        <v>0</v>
      </c>
      <c r="AK15" s="79">
        <v>5</v>
      </c>
      <c r="AL15" s="85" t="s">
        <v>1031</v>
      </c>
      <c r="AM15" s="79" t="s">
        <v>1239</v>
      </c>
      <c r="AN15" s="79" t="b">
        <v>0</v>
      </c>
      <c r="AO15" s="85" t="s">
        <v>1031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217</v>
      </c>
      <c r="B16" s="64" t="s">
        <v>223</v>
      </c>
      <c r="C16" s="65" t="s">
        <v>3188</v>
      </c>
      <c r="D16" s="66">
        <v>3</v>
      </c>
      <c r="E16" s="67" t="s">
        <v>132</v>
      </c>
      <c r="F16" s="68">
        <v>35</v>
      </c>
      <c r="G16" s="65"/>
      <c r="H16" s="69"/>
      <c r="I16" s="70"/>
      <c r="J16" s="70"/>
      <c r="K16" s="34" t="s">
        <v>65</v>
      </c>
      <c r="L16" s="77">
        <v>16</v>
      </c>
      <c r="M16" s="77"/>
      <c r="N16" s="72"/>
      <c r="O16" s="79" t="s">
        <v>339</v>
      </c>
      <c r="P16" s="81">
        <v>43631.6397337963</v>
      </c>
      <c r="Q16" s="79" t="s">
        <v>346</v>
      </c>
      <c r="R16" s="79"/>
      <c r="S16" s="79"/>
      <c r="T16" s="79" t="s">
        <v>614</v>
      </c>
      <c r="U16" s="79"/>
      <c r="V16" s="82" t="s">
        <v>761</v>
      </c>
      <c r="W16" s="81">
        <v>43631.6397337963</v>
      </c>
      <c r="X16" s="82" t="s">
        <v>816</v>
      </c>
      <c r="Y16" s="79"/>
      <c r="Z16" s="79"/>
      <c r="AA16" s="85" t="s">
        <v>1025</v>
      </c>
      <c r="AB16" s="79"/>
      <c r="AC16" s="79" t="b">
        <v>0</v>
      </c>
      <c r="AD16" s="79">
        <v>0</v>
      </c>
      <c r="AE16" s="85" t="s">
        <v>1231</v>
      </c>
      <c r="AF16" s="79" t="b">
        <v>0</v>
      </c>
      <c r="AG16" s="79" t="s">
        <v>1237</v>
      </c>
      <c r="AH16" s="79"/>
      <c r="AI16" s="85" t="s">
        <v>1231</v>
      </c>
      <c r="AJ16" s="79" t="b">
        <v>0</v>
      </c>
      <c r="AK16" s="79">
        <v>5</v>
      </c>
      <c r="AL16" s="85" t="s">
        <v>1031</v>
      </c>
      <c r="AM16" s="79" t="s">
        <v>1239</v>
      </c>
      <c r="AN16" s="79" t="b">
        <v>0</v>
      </c>
      <c r="AO16" s="85" t="s">
        <v>1031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22</v>
      </c>
      <c r="BK16" s="49">
        <v>100</v>
      </c>
      <c r="BL16" s="48">
        <v>22</v>
      </c>
    </row>
    <row r="17" spans="1:64" ht="15">
      <c r="A17" s="64" t="s">
        <v>218</v>
      </c>
      <c r="B17" s="64" t="s">
        <v>271</v>
      </c>
      <c r="C17" s="65" t="s">
        <v>3188</v>
      </c>
      <c r="D17" s="66">
        <v>3</v>
      </c>
      <c r="E17" s="67" t="s">
        <v>132</v>
      </c>
      <c r="F17" s="68">
        <v>35</v>
      </c>
      <c r="G17" s="65"/>
      <c r="H17" s="69"/>
      <c r="I17" s="70"/>
      <c r="J17" s="70"/>
      <c r="K17" s="34" t="s">
        <v>65</v>
      </c>
      <c r="L17" s="77">
        <v>17</v>
      </c>
      <c r="M17" s="77"/>
      <c r="N17" s="72"/>
      <c r="O17" s="79" t="s">
        <v>339</v>
      </c>
      <c r="P17" s="81">
        <v>43631.653229166666</v>
      </c>
      <c r="Q17" s="79" t="s">
        <v>346</v>
      </c>
      <c r="R17" s="79"/>
      <c r="S17" s="79"/>
      <c r="T17" s="79" t="s">
        <v>614</v>
      </c>
      <c r="U17" s="79"/>
      <c r="V17" s="82" t="s">
        <v>762</v>
      </c>
      <c r="W17" s="81">
        <v>43631.653229166666</v>
      </c>
      <c r="X17" s="82" t="s">
        <v>817</v>
      </c>
      <c r="Y17" s="79"/>
      <c r="Z17" s="79"/>
      <c r="AA17" s="85" t="s">
        <v>1026</v>
      </c>
      <c r="AB17" s="79"/>
      <c r="AC17" s="79" t="b">
        <v>0</v>
      </c>
      <c r="AD17" s="79">
        <v>0</v>
      </c>
      <c r="AE17" s="85" t="s">
        <v>1231</v>
      </c>
      <c r="AF17" s="79" t="b">
        <v>0</v>
      </c>
      <c r="AG17" s="79" t="s">
        <v>1237</v>
      </c>
      <c r="AH17" s="79"/>
      <c r="AI17" s="85" t="s">
        <v>1231</v>
      </c>
      <c r="AJ17" s="79" t="b">
        <v>0</v>
      </c>
      <c r="AK17" s="79">
        <v>5</v>
      </c>
      <c r="AL17" s="85" t="s">
        <v>1031</v>
      </c>
      <c r="AM17" s="79" t="s">
        <v>1240</v>
      </c>
      <c r="AN17" s="79" t="b">
        <v>0</v>
      </c>
      <c r="AO17" s="85" t="s">
        <v>1031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218</v>
      </c>
      <c r="B18" s="64" t="s">
        <v>223</v>
      </c>
      <c r="C18" s="65" t="s">
        <v>3188</v>
      </c>
      <c r="D18" s="66">
        <v>3</v>
      </c>
      <c r="E18" s="67" t="s">
        <v>132</v>
      </c>
      <c r="F18" s="68">
        <v>35</v>
      </c>
      <c r="G18" s="65"/>
      <c r="H18" s="69"/>
      <c r="I18" s="70"/>
      <c r="J18" s="70"/>
      <c r="K18" s="34" t="s">
        <v>65</v>
      </c>
      <c r="L18" s="77">
        <v>18</v>
      </c>
      <c r="M18" s="77"/>
      <c r="N18" s="72"/>
      <c r="O18" s="79" t="s">
        <v>339</v>
      </c>
      <c r="P18" s="81">
        <v>43631.653229166666</v>
      </c>
      <c r="Q18" s="79" t="s">
        <v>346</v>
      </c>
      <c r="R18" s="79"/>
      <c r="S18" s="79"/>
      <c r="T18" s="79" t="s">
        <v>614</v>
      </c>
      <c r="U18" s="79"/>
      <c r="V18" s="82" t="s">
        <v>762</v>
      </c>
      <c r="W18" s="81">
        <v>43631.653229166666</v>
      </c>
      <c r="X18" s="82" t="s">
        <v>817</v>
      </c>
      <c r="Y18" s="79"/>
      <c r="Z18" s="79"/>
      <c r="AA18" s="85" t="s">
        <v>1026</v>
      </c>
      <c r="AB18" s="79"/>
      <c r="AC18" s="79" t="b">
        <v>0</v>
      </c>
      <c r="AD18" s="79">
        <v>0</v>
      </c>
      <c r="AE18" s="85" t="s">
        <v>1231</v>
      </c>
      <c r="AF18" s="79" t="b">
        <v>0</v>
      </c>
      <c r="AG18" s="79" t="s">
        <v>1237</v>
      </c>
      <c r="AH18" s="79"/>
      <c r="AI18" s="85" t="s">
        <v>1231</v>
      </c>
      <c r="AJ18" s="79" t="b">
        <v>0</v>
      </c>
      <c r="AK18" s="79">
        <v>5</v>
      </c>
      <c r="AL18" s="85" t="s">
        <v>1031</v>
      </c>
      <c r="AM18" s="79" t="s">
        <v>1240</v>
      </c>
      <c r="AN18" s="79" t="b">
        <v>0</v>
      </c>
      <c r="AO18" s="85" t="s">
        <v>1031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22</v>
      </c>
      <c r="BK18" s="49">
        <v>100</v>
      </c>
      <c r="BL18" s="48">
        <v>22</v>
      </c>
    </row>
    <row r="19" spans="1:64" ht="15">
      <c r="A19" s="64" t="s">
        <v>219</v>
      </c>
      <c r="B19" s="64" t="s">
        <v>220</v>
      </c>
      <c r="C19" s="65" t="s">
        <v>3188</v>
      </c>
      <c r="D19" s="66">
        <v>3</v>
      </c>
      <c r="E19" s="67" t="s">
        <v>132</v>
      </c>
      <c r="F19" s="68">
        <v>35</v>
      </c>
      <c r="G19" s="65"/>
      <c r="H19" s="69"/>
      <c r="I19" s="70"/>
      <c r="J19" s="70"/>
      <c r="K19" s="34" t="s">
        <v>65</v>
      </c>
      <c r="L19" s="77">
        <v>19</v>
      </c>
      <c r="M19" s="77"/>
      <c r="N19" s="72"/>
      <c r="O19" s="79" t="s">
        <v>339</v>
      </c>
      <c r="P19" s="81">
        <v>43631.846817129626</v>
      </c>
      <c r="Q19" s="79" t="s">
        <v>347</v>
      </c>
      <c r="R19" s="79"/>
      <c r="S19" s="79"/>
      <c r="T19" s="79"/>
      <c r="U19" s="79"/>
      <c r="V19" s="82" t="s">
        <v>763</v>
      </c>
      <c r="W19" s="81">
        <v>43631.846817129626</v>
      </c>
      <c r="X19" s="82" t="s">
        <v>818</v>
      </c>
      <c r="Y19" s="79"/>
      <c r="Z19" s="79"/>
      <c r="AA19" s="85" t="s">
        <v>1027</v>
      </c>
      <c r="AB19" s="79"/>
      <c r="AC19" s="79" t="b">
        <v>0</v>
      </c>
      <c r="AD19" s="79">
        <v>0</v>
      </c>
      <c r="AE19" s="85" t="s">
        <v>1231</v>
      </c>
      <c r="AF19" s="79" t="b">
        <v>0</v>
      </c>
      <c r="AG19" s="79" t="s">
        <v>1237</v>
      </c>
      <c r="AH19" s="79"/>
      <c r="AI19" s="85" t="s">
        <v>1231</v>
      </c>
      <c r="AJ19" s="79" t="b">
        <v>0</v>
      </c>
      <c r="AK19" s="79">
        <v>2</v>
      </c>
      <c r="AL19" s="85" t="s">
        <v>1028</v>
      </c>
      <c r="AM19" s="79" t="s">
        <v>1241</v>
      </c>
      <c r="AN19" s="79" t="b">
        <v>0</v>
      </c>
      <c r="AO19" s="85" t="s">
        <v>1028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9.090909090909092</v>
      </c>
      <c r="BF19" s="48">
        <v>0</v>
      </c>
      <c r="BG19" s="49">
        <v>0</v>
      </c>
      <c r="BH19" s="48">
        <v>0</v>
      </c>
      <c r="BI19" s="49">
        <v>0</v>
      </c>
      <c r="BJ19" s="48">
        <v>20</v>
      </c>
      <c r="BK19" s="49">
        <v>90.9090909090909</v>
      </c>
      <c r="BL19" s="48">
        <v>22</v>
      </c>
    </row>
    <row r="20" spans="1:64" ht="15">
      <c r="A20" s="64" t="s">
        <v>220</v>
      </c>
      <c r="B20" s="64" t="s">
        <v>271</v>
      </c>
      <c r="C20" s="65" t="s">
        <v>3188</v>
      </c>
      <c r="D20" s="66">
        <v>3</v>
      </c>
      <c r="E20" s="67" t="s">
        <v>132</v>
      </c>
      <c r="F20" s="68">
        <v>35</v>
      </c>
      <c r="G20" s="65"/>
      <c r="H20" s="69"/>
      <c r="I20" s="70"/>
      <c r="J20" s="70"/>
      <c r="K20" s="34" t="s">
        <v>65</v>
      </c>
      <c r="L20" s="77">
        <v>20</v>
      </c>
      <c r="M20" s="77"/>
      <c r="N20" s="72"/>
      <c r="O20" s="79" t="s">
        <v>339</v>
      </c>
      <c r="P20" s="81">
        <v>43631.84674768519</v>
      </c>
      <c r="Q20" s="79" t="s">
        <v>348</v>
      </c>
      <c r="R20" s="79"/>
      <c r="S20" s="79"/>
      <c r="T20" s="79"/>
      <c r="U20" s="82" t="s">
        <v>690</v>
      </c>
      <c r="V20" s="82" t="s">
        <v>690</v>
      </c>
      <c r="W20" s="81">
        <v>43631.84674768519</v>
      </c>
      <c r="X20" s="82" t="s">
        <v>819</v>
      </c>
      <c r="Y20" s="79"/>
      <c r="Z20" s="79"/>
      <c r="AA20" s="85" t="s">
        <v>1028</v>
      </c>
      <c r="AB20" s="79"/>
      <c r="AC20" s="79" t="b">
        <v>0</v>
      </c>
      <c r="AD20" s="79">
        <v>4</v>
      </c>
      <c r="AE20" s="85" t="s">
        <v>1231</v>
      </c>
      <c r="AF20" s="79" t="b">
        <v>0</v>
      </c>
      <c r="AG20" s="79" t="s">
        <v>1237</v>
      </c>
      <c r="AH20" s="79"/>
      <c r="AI20" s="85" t="s">
        <v>1231</v>
      </c>
      <c r="AJ20" s="79" t="b">
        <v>0</v>
      </c>
      <c r="AK20" s="79">
        <v>2</v>
      </c>
      <c r="AL20" s="85" t="s">
        <v>1231</v>
      </c>
      <c r="AM20" s="79" t="s">
        <v>1239</v>
      </c>
      <c r="AN20" s="79" t="b">
        <v>0</v>
      </c>
      <c r="AO20" s="85" t="s">
        <v>1028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8.108108108108109</v>
      </c>
      <c r="BF20" s="48">
        <v>0</v>
      </c>
      <c r="BG20" s="49">
        <v>0</v>
      </c>
      <c r="BH20" s="48">
        <v>0</v>
      </c>
      <c r="BI20" s="49">
        <v>0</v>
      </c>
      <c r="BJ20" s="48">
        <v>34</v>
      </c>
      <c r="BK20" s="49">
        <v>91.89189189189189</v>
      </c>
      <c r="BL20" s="48">
        <v>37</v>
      </c>
    </row>
    <row r="21" spans="1:64" ht="15">
      <c r="A21" s="64" t="s">
        <v>221</v>
      </c>
      <c r="B21" s="64" t="s">
        <v>220</v>
      </c>
      <c r="C21" s="65" t="s">
        <v>3188</v>
      </c>
      <c r="D21" s="66">
        <v>3</v>
      </c>
      <c r="E21" s="67" t="s">
        <v>132</v>
      </c>
      <c r="F21" s="68">
        <v>35</v>
      </c>
      <c r="G21" s="65"/>
      <c r="H21" s="69"/>
      <c r="I21" s="70"/>
      <c r="J21" s="70"/>
      <c r="K21" s="34" t="s">
        <v>65</v>
      </c>
      <c r="L21" s="77">
        <v>21</v>
      </c>
      <c r="M21" s="77"/>
      <c r="N21" s="72"/>
      <c r="O21" s="79" t="s">
        <v>340</v>
      </c>
      <c r="P21" s="81">
        <v>43631.8675</v>
      </c>
      <c r="Q21" s="79" t="s">
        <v>349</v>
      </c>
      <c r="R21" s="79"/>
      <c r="S21" s="79"/>
      <c r="T21" s="79"/>
      <c r="U21" s="79"/>
      <c r="V21" s="82" t="s">
        <v>764</v>
      </c>
      <c r="W21" s="81">
        <v>43631.8675</v>
      </c>
      <c r="X21" s="82" t="s">
        <v>820</v>
      </c>
      <c r="Y21" s="79"/>
      <c r="Z21" s="79"/>
      <c r="AA21" s="85" t="s">
        <v>1029</v>
      </c>
      <c r="AB21" s="85" t="s">
        <v>1028</v>
      </c>
      <c r="AC21" s="79" t="b">
        <v>0</v>
      </c>
      <c r="AD21" s="79">
        <v>1</v>
      </c>
      <c r="AE21" s="85" t="s">
        <v>1233</v>
      </c>
      <c r="AF21" s="79" t="b">
        <v>0</v>
      </c>
      <c r="AG21" s="79" t="s">
        <v>1237</v>
      </c>
      <c r="AH21" s="79"/>
      <c r="AI21" s="85" t="s">
        <v>1231</v>
      </c>
      <c r="AJ21" s="79" t="b">
        <v>0</v>
      </c>
      <c r="AK21" s="79">
        <v>0</v>
      </c>
      <c r="AL21" s="85" t="s">
        <v>1231</v>
      </c>
      <c r="AM21" s="79" t="s">
        <v>1242</v>
      </c>
      <c r="AN21" s="79" t="b">
        <v>0</v>
      </c>
      <c r="AO21" s="85" t="s">
        <v>1028</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271</v>
      </c>
      <c r="C22" s="65" t="s">
        <v>3188</v>
      </c>
      <c r="D22" s="66">
        <v>3</v>
      </c>
      <c r="E22" s="67" t="s">
        <v>132</v>
      </c>
      <c r="F22" s="68">
        <v>35</v>
      </c>
      <c r="G22" s="65"/>
      <c r="H22" s="69"/>
      <c r="I22" s="70"/>
      <c r="J22" s="70"/>
      <c r="K22" s="34" t="s">
        <v>65</v>
      </c>
      <c r="L22" s="77">
        <v>22</v>
      </c>
      <c r="M22" s="77"/>
      <c r="N22" s="72"/>
      <c r="O22" s="79" t="s">
        <v>339</v>
      </c>
      <c r="P22" s="81">
        <v>43631.8675</v>
      </c>
      <c r="Q22" s="79" t="s">
        <v>349</v>
      </c>
      <c r="R22" s="79"/>
      <c r="S22" s="79"/>
      <c r="T22" s="79"/>
      <c r="U22" s="79"/>
      <c r="V22" s="82" t="s">
        <v>764</v>
      </c>
      <c r="W22" s="81">
        <v>43631.8675</v>
      </c>
      <c r="X22" s="82" t="s">
        <v>820</v>
      </c>
      <c r="Y22" s="79"/>
      <c r="Z22" s="79"/>
      <c r="AA22" s="85" t="s">
        <v>1029</v>
      </c>
      <c r="AB22" s="85" t="s">
        <v>1028</v>
      </c>
      <c r="AC22" s="79" t="b">
        <v>0</v>
      </c>
      <c r="AD22" s="79">
        <v>1</v>
      </c>
      <c r="AE22" s="85" t="s">
        <v>1233</v>
      </c>
      <c r="AF22" s="79" t="b">
        <v>0</v>
      </c>
      <c r="AG22" s="79" t="s">
        <v>1237</v>
      </c>
      <c r="AH22" s="79"/>
      <c r="AI22" s="85" t="s">
        <v>1231</v>
      </c>
      <c r="AJ22" s="79" t="b">
        <v>0</v>
      </c>
      <c r="AK22" s="79">
        <v>0</v>
      </c>
      <c r="AL22" s="85" t="s">
        <v>1231</v>
      </c>
      <c r="AM22" s="79" t="s">
        <v>1242</v>
      </c>
      <c r="AN22" s="79" t="b">
        <v>0</v>
      </c>
      <c r="AO22" s="85" t="s">
        <v>1028</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2</v>
      </c>
      <c r="BE22" s="49">
        <v>15.384615384615385</v>
      </c>
      <c r="BF22" s="48">
        <v>1</v>
      </c>
      <c r="BG22" s="49">
        <v>7.6923076923076925</v>
      </c>
      <c r="BH22" s="48">
        <v>0</v>
      </c>
      <c r="BI22" s="49">
        <v>0</v>
      </c>
      <c r="BJ22" s="48">
        <v>10</v>
      </c>
      <c r="BK22" s="49">
        <v>76.92307692307692</v>
      </c>
      <c r="BL22" s="48">
        <v>13</v>
      </c>
    </row>
    <row r="23" spans="1:64" ht="15">
      <c r="A23" s="64" t="s">
        <v>222</v>
      </c>
      <c r="B23" s="64" t="s">
        <v>271</v>
      </c>
      <c r="C23" s="65" t="s">
        <v>3188</v>
      </c>
      <c r="D23" s="66">
        <v>3</v>
      </c>
      <c r="E23" s="67" t="s">
        <v>132</v>
      </c>
      <c r="F23" s="68">
        <v>35</v>
      </c>
      <c r="G23" s="65"/>
      <c r="H23" s="69"/>
      <c r="I23" s="70"/>
      <c r="J23" s="70"/>
      <c r="K23" s="34" t="s">
        <v>65</v>
      </c>
      <c r="L23" s="77">
        <v>23</v>
      </c>
      <c r="M23" s="77"/>
      <c r="N23" s="72"/>
      <c r="O23" s="79" t="s">
        <v>339</v>
      </c>
      <c r="P23" s="81">
        <v>43632.48260416667</v>
      </c>
      <c r="Q23" s="79" t="s">
        <v>346</v>
      </c>
      <c r="R23" s="79"/>
      <c r="S23" s="79"/>
      <c r="T23" s="79" t="s">
        <v>614</v>
      </c>
      <c r="U23" s="79"/>
      <c r="V23" s="82" t="s">
        <v>765</v>
      </c>
      <c r="W23" s="81">
        <v>43632.48260416667</v>
      </c>
      <c r="X23" s="82" t="s">
        <v>821</v>
      </c>
      <c r="Y23" s="79"/>
      <c r="Z23" s="79"/>
      <c r="AA23" s="85" t="s">
        <v>1030</v>
      </c>
      <c r="AB23" s="79"/>
      <c r="AC23" s="79" t="b">
        <v>0</v>
      </c>
      <c r="AD23" s="79">
        <v>0</v>
      </c>
      <c r="AE23" s="85" t="s">
        <v>1231</v>
      </c>
      <c r="AF23" s="79" t="b">
        <v>0</v>
      </c>
      <c r="AG23" s="79" t="s">
        <v>1237</v>
      </c>
      <c r="AH23" s="79"/>
      <c r="AI23" s="85" t="s">
        <v>1231</v>
      </c>
      <c r="AJ23" s="79" t="b">
        <v>0</v>
      </c>
      <c r="AK23" s="79">
        <v>5</v>
      </c>
      <c r="AL23" s="85" t="s">
        <v>1031</v>
      </c>
      <c r="AM23" s="79" t="s">
        <v>1240</v>
      </c>
      <c r="AN23" s="79" t="b">
        <v>0</v>
      </c>
      <c r="AO23" s="85" t="s">
        <v>1031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222</v>
      </c>
      <c r="B24" s="64" t="s">
        <v>223</v>
      </c>
      <c r="C24" s="65" t="s">
        <v>3188</v>
      </c>
      <c r="D24" s="66">
        <v>3</v>
      </c>
      <c r="E24" s="67" t="s">
        <v>132</v>
      </c>
      <c r="F24" s="68">
        <v>35</v>
      </c>
      <c r="G24" s="65"/>
      <c r="H24" s="69"/>
      <c r="I24" s="70"/>
      <c r="J24" s="70"/>
      <c r="K24" s="34" t="s">
        <v>65</v>
      </c>
      <c r="L24" s="77">
        <v>24</v>
      </c>
      <c r="M24" s="77"/>
      <c r="N24" s="72"/>
      <c r="O24" s="79" t="s">
        <v>339</v>
      </c>
      <c r="P24" s="81">
        <v>43632.48260416667</v>
      </c>
      <c r="Q24" s="79" t="s">
        <v>346</v>
      </c>
      <c r="R24" s="79"/>
      <c r="S24" s="79"/>
      <c r="T24" s="79" t="s">
        <v>614</v>
      </c>
      <c r="U24" s="79"/>
      <c r="V24" s="82" t="s">
        <v>765</v>
      </c>
      <c r="W24" s="81">
        <v>43632.48260416667</v>
      </c>
      <c r="X24" s="82" t="s">
        <v>821</v>
      </c>
      <c r="Y24" s="79"/>
      <c r="Z24" s="79"/>
      <c r="AA24" s="85" t="s">
        <v>1030</v>
      </c>
      <c r="AB24" s="79"/>
      <c r="AC24" s="79" t="b">
        <v>0</v>
      </c>
      <c r="AD24" s="79">
        <v>0</v>
      </c>
      <c r="AE24" s="85" t="s">
        <v>1231</v>
      </c>
      <c r="AF24" s="79" t="b">
        <v>0</v>
      </c>
      <c r="AG24" s="79" t="s">
        <v>1237</v>
      </c>
      <c r="AH24" s="79"/>
      <c r="AI24" s="85" t="s">
        <v>1231</v>
      </c>
      <c r="AJ24" s="79" t="b">
        <v>0</v>
      </c>
      <c r="AK24" s="79">
        <v>5</v>
      </c>
      <c r="AL24" s="85" t="s">
        <v>1031</v>
      </c>
      <c r="AM24" s="79" t="s">
        <v>1240</v>
      </c>
      <c r="AN24" s="79" t="b">
        <v>0</v>
      </c>
      <c r="AO24" s="85" t="s">
        <v>1031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22</v>
      </c>
      <c r="BK24" s="49">
        <v>100</v>
      </c>
      <c r="BL24" s="48">
        <v>22</v>
      </c>
    </row>
    <row r="25" spans="1:64" ht="15">
      <c r="A25" s="64" t="s">
        <v>223</v>
      </c>
      <c r="B25" s="64" t="s">
        <v>271</v>
      </c>
      <c r="C25" s="65" t="s">
        <v>3189</v>
      </c>
      <c r="D25" s="66">
        <v>3.2333333333333334</v>
      </c>
      <c r="E25" s="67" t="s">
        <v>136</v>
      </c>
      <c r="F25" s="68">
        <v>34.233333333333334</v>
      </c>
      <c r="G25" s="65"/>
      <c r="H25" s="69"/>
      <c r="I25" s="70"/>
      <c r="J25" s="70"/>
      <c r="K25" s="34" t="s">
        <v>65</v>
      </c>
      <c r="L25" s="77">
        <v>25</v>
      </c>
      <c r="M25" s="77"/>
      <c r="N25" s="72"/>
      <c r="O25" s="79" t="s">
        <v>339</v>
      </c>
      <c r="P25" s="81">
        <v>43631.63962962963</v>
      </c>
      <c r="Q25" s="79" t="s">
        <v>350</v>
      </c>
      <c r="R25" s="79"/>
      <c r="S25" s="79"/>
      <c r="T25" s="79" t="s">
        <v>614</v>
      </c>
      <c r="U25" s="82" t="s">
        <v>691</v>
      </c>
      <c r="V25" s="82" t="s">
        <v>691</v>
      </c>
      <c r="W25" s="81">
        <v>43631.63962962963</v>
      </c>
      <c r="X25" s="82" t="s">
        <v>822</v>
      </c>
      <c r="Y25" s="79"/>
      <c r="Z25" s="79"/>
      <c r="AA25" s="85" t="s">
        <v>1031</v>
      </c>
      <c r="AB25" s="79"/>
      <c r="AC25" s="79" t="b">
        <v>0</v>
      </c>
      <c r="AD25" s="79">
        <v>3</v>
      </c>
      <c r="AE25" s="85" t="s">
        <v>1231</v>
      </c>
      <c r="AF25" s="79" t="b">
        <v>0</v>
      </c>
      <c r="AG25" s="79" t="s">
        <v>1237</v>
      </c>
      <c r="AH25" s="79"/>
      <c r="AI25" s="85" t="s">
        <v>1231</v>
      </c>
      <c r="AJ25" s="79" t="b">
        <v>0</v>
      </c>
      <c r="AK25" s="79">
        <v>5</v>
      </c>
      <c r="AL25" s="85" t="s">
        <v>1231</v>
      </c>
      <c r="AM25" s="79" t="s">
        <v>1240</v>
      </c>
      <c r="AN25" s="79" t="b">
        <v>0</v>
      </c>
      <c r="AO25" s="85" t="s">
        <v>1031</v>
      </c>
      <c r="AP25" s="79" t="s">
        <v>176</v>
      </c>
      <c r="AQ25" s="79">
        <v>0</v>
      </c>
      <c r="AR25" s="79">
        <v>0</v>
      </c>
      <c r="AS25" s="79" t="s">
        <v>1252</v>
      </c>
      <c r="AT25" s="79"/>
      <c r="AU25" s="79"/>
      <c r="AV25" s="79" t="s">
        <v>1257</v>
      </c>
      <c r="AW25" s="79" t="s">
        <v>1260</v>
      </c>
      <c r="AX25" s="79" t="s">
        <v>1257</v>
      </c>
      <c r="AY25" s="79" t="s">
        <v>1265</v>
      </c>
      <c r="AZ25" s="82" t="s">
        <v>1268</v>
      </c>
      <c r="BA25">
        <v>2</v>
      </c>
      <c r="BB25" s="78" t="str">
        <f>REPLACE(INDEX(GroupVertices[Group],MATCH(Edges[[#This Row],[Vertex 1]],GroupVertices[Vertex],0)),1,1,"")</f>
        <v>1</v>
      </c>
      <c r="BC25" s="78" t="str">
        <f>REPLACE(INDEX(GroupVertices[Group],MATCH(Edges[[#This Row],[Vertex 2]],GroupVertices[Vertex],0)),1,1,"")</f>
        <v>1</v>
      </c>
      <c r="BD25" s="48">
        <v>3</v>
      </c>
      <c r="BE25" s="49">
        <v>7.142857142857143</v>
      </c>
      <c r="BF25" s="48">
        <v>0</v>
      </c>
      <c r="BG25" s="49">
        <v>0</v>
      </c>
      <c r="BH25" s="48">
        <v>0</v>
      </c>
      <c r="BI25" s="49">
        <v>0</v>
      </c>
      <c r="BJ25" s="48">
        <v>39</v>
      </c>
      <c r="BK25" s="49">
        <v>92.85714285714286</v>
      </c>
      <c r="BL25" s="48">
        <v>42</v>
      </c>
    </row>
    <row r="26" spans="1:64" ht="15">
      <c r="A26" s="64" t="s">
        <v>223</v>
      </c>
      <c r="B26" s="64" t="s">
        <v>271</v>
      </c>
      <c r="C26" s="65" t="s">
        <v>3189</v>
      </c>
      <c r="D26" s="66">
        <v>3.2333333333333334</v>
      </c>
      <c r="E26" s="67" t="s">
        <v>136</v>
      </c>
      <c r="F26" s="68">
        <v>34.233333333333334</v>
      </c>
      <c r="G26" s="65"/>
      <c r="H26" s="69"/>
      <c r="I26" s="70"/>
      <c r="J26" s="70"/>
      <c r="K26" s="34" t="s">
        <v>65</v>
      </c>
      <c r="L26" s="77">
        <v>26</v>
      </c>
      <c r="M26" s="77"/>
      <c r="N26" s="72"/>
      <c r="O26" s="79" t="s">
        <v>339</v>
      </c>
      <c r="P26" s="81">
        <v>43631.64229166666</v>
      </c>
      <c r="Q26" s="79" t="s">
        <v>351</v>
      </c>
      <c r="R26" s="82" t="s">
        <v>525</v>
      </c>
      <c r="S26" s="79" t="s">
        <v>587</v>
      </c>
      <c r="T26" s="79" t="s">
        <v>614</v>
      </c>
      <c r="U26" s="79"/>
      <c r="V26" s="82" t="s">
        <v>766</v>
      </c>
      <c r="W26" s="81">
        <v>43631.64229166666</v>
      </c>
      <c r="X26" s="82" t="s">
        <v>823</v>
      </c>
      <c r="Y26" s="79"/>
      <c r="Z26" s="79"/>
      <c r="AA26" s="85" t="s">
        <v>1032</v>
      </c>
      <c r="AB26" s="79"/>
      <c r="AC26" s="79" t="b">
        <v>0</v>
      </c>
      <c r="AD26" s="79">
        <v>3</v>
      </c>
      <c r="AE26" s="85" t="s">
        <v>1231</v>
      </c>
      <c r="AF26" s="79" t="b">
        <v>0</v>
      </c>
      <c r="AG26" s="79" t="s">
        <v>1237</v>
      </c>
      <c r="AH26" s="79"/>
      <c r="AI26" s="85" t="s">
        <v>1231</v>
      </c>
      <c r="AJ26" s="79" t="b">
        <v>0</v>
      </c>
      <c r="AK26" s="79">
        <v>0</v>
      </c>
      <c r="AL26" s="85" t="s">
        <v>1231</v>
      </c>
      <c r="AM26" s="79" t="s">
        <v>1243</v>
      </c>
      <c r="AN26" s="79" t="b">
        <v>0</v>
      </c>
      <c r="AO26" s="85" t="s">
        <v>1032</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v>2</v>
      </c>
      <c r="BE26" s="49">
        <v>5.555555555555555</v>
      </c>
      <c r="BF26" s="48">
        <v>0</v>
      </c>
      <c r="BG26" s="49">
        <v>0</v>
      </c>
      <c r="BH26" s="48">
        <v>0</v>
      </c>
      <c r="BI26" s="49">
        <v>0</v>
      </c>
      <c r="BJ26" s="48">
        <v>34</v>
      </c>
      <c r="BK26" s="49">
        <v>94.44444444444444</v>
      </c>
      <c r="BL26" s="48">
        <v>36</v>
      </c>
    </row>
    <row r="27" spans="1:64" ht="15">
      <c r="A27" s="64" t="s">
        <v>224</v>
      </c>
      <c r="B27" s="64" t="s">
        <v>223</v>
      </c>
      <c r="C27" s="65" t="s">
        <v>3188</v>
      </c>
      <c r="D27" s="66">
        <v>3</v>
      </c>
      <c r="E27" s="67" t="s">
        <v>132</v>
      </c>
      <c r="F27" s="68">
        <v>35</v>
      </c>
      <c r="G27" s="65"/>
      <c r="H27" s="69"/>
      <c r="I27" s="70"/>
      <c r="J27" s="70"/>
      <c r="K27" s="34" t="s">
        <v>65</v>
      </c>
      <c r="L27" s="77">
        <v>27</v>
      </c>
      <c r="M27" s="77"/>
      <c r="N27" s="72"/>
      <c r="O27" s="79" t="s">
        <v>339</v>
      </c>
      <c r="P27" s="81">
        <v>43633.55074074074</v>
      </c>
      <c r="Q27" s="79" t="s">
        <v>346</v>
      </c>
      <c r="R27" s="79"/>
      <c r="S27" s="79"/>
      <c r="T27" s="79" t="s">
        <v>614</v>
      </c>
      <c r="U27" s="79"/>
      <c r="V27" s="82" t="s">
        <v>767</v>
      </c>
      <c r="W27" s="81">
        <v>43633.55074074074</v>
      </c>
      <c r="X27" s="82" t="s">
        <v>824</v>
      </c>
      <c r="Y27" s="79"/>
      <c r="Z27" s="79"/>
      <c r="AA27" s="85" t="s">
        <v>1033</v>
      </c>
      <c r="AB27" s="79"/>
      <c r="AC27" s="79" t="b">
        <v>0</v>
      </c>
      <c r="AD27" s="79">
        <v>0</v>
      </c>
      <c r="AE27" s="85" t="s">
        <v>1231</v>
      </c>
      <c r="AF27" s="79" t="b">
        <v>0</v>
      </c>
      <c r="AG27" s="79" t="s">
        <v>1237</v>
      </c>
      <c r="AH27" s="79"/>
      <c r="AI27" s="85" t="s">
        <v>1231</v>
      </c>
      <c r="AJ27" s="79" t="b">
        <v>0</v>
      </c>
      <c r="AK27" s="79">
        <v>5</v>
      </c>
      <c r="AL27" s="85" t="s">
        <v>1031</v>
      </c>
      <c r="AM27" s="79" t="s">
        <v>1239</v>
      </c>
      <c r="AN27" s="79" t="b">
        <v>0</v>
      </c>
      <c r="AO27" s="85" t="s">
        <v>1031</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224</v>
      </c>
      <c r="B28" s="64" t="s">
        <v>271</v>
      </c>
      <c r="C28" s="65" t="s">
        <v>3188</v>
      </c>
      <c r="D28" s="66">
        <v>3</v>
      </c>
      <c r="E28" s="67" t="s">
        <v>132</v>
      </c>
      <c r="F28" s="68">
        <v>35</v>
      </c>
      <c r="G28" s="65"/>
      <c r="H28" s="69"/>
      <c r="I28" s="70"/>
      <c r="J28" s="70"/>
      <c r="K28" s="34" t="s">
        <v>65</v>
      </c>
      <c r="L28" s="77">
        <v>28</v>
      </c>
      <c r="M28" s="77"/>
      <c r="N28" s="72"/>
      <c r="O28" s="79" t="s">
        <v>339</v>
      </c>
      <c r="P28" s="81">
        <v>43633.55074074074</v>
      </c>
      <c r="Q28" s="79" t="s">
        <v>346</v>
      </c>
      <c r="R28" s="79"/>
      <c r="S28" s="79"/>
      <c r="T28" s="79" t="s">
        <v>614</v>
      </c>
      <c r="U28" s="79"/>
      <c r="V28" s="82" t="s">
        <v>767</v>
      </c>
      <c r="W28" s="81">
        <v>43633.55074074074</v>
      </c>
      <c r="X28" s="82" t="s">
        <v>824</v>
      </c>
      <c r="Y28" s="79"/>
      <c r="Z28" s="79"/>
      <c r="AA28" s="85" t="s">
        <v>1033</v>
      </c>
      <c r="AB28" s="79"/>
      <c r="AC28" s="79" t="b">
        <v>0</v>
      </c>
      <c r="AD28" s="79">
        <v>0</v>
      </c>
      <c r="AE28" s="85" t="s">
        <v>1231</v>
      </c>
      <c r="AF28" s="79" t="b">
        <v>0</v>
      </c>
      <c r="AG28" s="79" t="s">
        <v>1237</v>
      </c>
      <c r="AH28" s="79"/>
      <c r="AI28" s="85" t="s">
        <v>1231</v>
      </c>
      <c r="AJ28" s="79" t="b">
        <v>0</v>
      </c>
      <c r="AK28" s="79">
        <v>5</v>
      </c>
      <c r="AL28" s="85" t="s">
        <v>1031</v>
      </c>
      <c r="AM28" s="79" t="s">
        <v>1239</v>
      </c>
      <c r="AN28" s="79" t="b">
        <v>0</v>
      </c>
      <c r="AO28" s="85" t="s">
        <v>1031</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22</v>
      </c>
      <c r="BK28" s="49">
        <v>100</v>
      </c>
      <c r="BL28" s="48">
        <v>22</v>
      </c>
    </row>
    <row r="29" spans="1:64" ht="15">
      <c r="A29" s="64" t="s">
        <v>225</v>
      </c>
      <c r="B29" s="64" t="s">
        <v>271</v>
      </c>
      <c r="C29" s="65" t="s">
        <v>3188</v>
      </c>
      <c r="D29" s="66">
        <v>3</v>
      </c>
      <c r="E29" s="67" t="s">
        <v>132</v>
      </c>
      <c r="F29" s="68">
        <v>35</v>
      </c>
      <c r="G29" s="65"/>
      <c r="H29" s="69"/>
      <c r="I29" s="70"/>
      <c r="J29" s="70"/>
      <c r="K29" s="34" t="s">
        <v>65</v>
      </c>
      <c r="L29" s="77">
        <v>29</v>
      </c>
      <c r="M29" s="77"/>
      <c r="N29" s="72"/>
      <c r="O29" s="79" t="s">
        <v>339</v>
      </c>
      <c r="P29" s="81">
        <v>43628.62908564815</v>
      </c>
      <c r="Q29" s="79" t="s">
        <v>352</v>
      </c>
      <c r="R29" s="79"/>
      <c r="S29" s="79"/>
      <c r="T29" s="79"/>
      <c r="U29" s="82" t="s">
        <v>692</v>
      </c>
      <c r="V29" s="82" t="s">
        <v>692</v>
      </c>
      <c r="W29" s="81">
        <v>43628.62908564815</v>
      </c>
      <c r="X29" s="82" t="s">
        <v>825</v>
      </c>
      <c r="Y29" s="79"/>
      <c r="Z29" s="79"/>
      <c r="AA29" s="85" t="s">
        <v>1034</v>
      </c>
      <c r="AB29" s="79"/>
      <c r="AC29" s="79" t="b">
        <v>0</v>
      </c>
      <c r="AD29" s="79">
        <v>0</v>
      </c>
      <c r="AE29" s="85" t="s">
        <v>1231</v>
      </c>
      <c r="AF29" s="79" t="b">
        <v>0</v>
      </c>
      <c r="AG29" s="79" t="s">
        <v>1237</v>
      </c>
      <c r="AH29" s="79"/>
      <c r="AI29" s="85" t="s">
        <v>1231</v>
      </c>
      <c r="AJ29" s="79" t="b">
        <v>0</v>
      </c>
      <c r="AK29" s="79">
        <v>0</v>
      </c>
      <c r="AL29" s="85" t="s">
        <v>1231</v>
      </c>
      <c r="AM29" s="79" t="s">
        <v>1244</v>
      </c>
      <c r="AN29" s="79" t="b">
        <v>0</v>
      </c>
      <c r="AO29" s="85" t="s">
        <v>1034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2</v>
      </c>
      <c r="BG29" s="49">
        <v>4.545454545454546</v>
      </c>
      <c r="BH29" s="48">
        <v>0</v>
      </c>
      <c r="BI29" s="49">
        <v>0</v>
      </c>
      <c r="BJ29" s="48">
        <v>42</v>
      </c>
      <c r="BK29" s="49">
        <v>95.45454545454545</v>
      </c>
      <c r="BL29" s="48">
        <v>44</v>
      </c>
    </row>
    <row r="30" spans="1:64" ht="15">
      <c r="A30" s="64" t="s">
        <v>225</v>
      </c>
      <c r="B30" s="64" t="s">
        <v>225</v>
      </c>
      <c r="C30" s="65" t="s">
        <v>3189</v>
      </c>
      <c r="D30" s="66">
        <v>3.2333333333333334</v>
      </c>
      <c r="E30" s="67" t="s">
        <v>136</v>
      </c>
      <c r="F30" s="68">
        <v>34.233333333333334</v>
      </c>
      <c r="G30" s="65"/>
      <c r="H30" s="69"/>
      <c r="I30" s="70"/>
      <c r="J30" s="70"/>
      <c r="K30" s="34" t="s">
        <v>65</v>
      </c>
      <c r="L30" s="77">
        <v>30</v>
      </c>
      <c r="M30" s="77"/>
      <c r="N30" s="72"/>
      <c r="O30" s="79" t="s">
        <v>176</v>
      </c>
      <c r="P30" s="81">
        <v>43629.43571759259</v>
      </c>
      <c r="Q30" s="79" t="s">
        <v>353</v>
      </c>
      <c r="R30" s="79"/>
      <c r="S30" s="79"/>
      <c r="T30" s="79"/>
      <c r="U30" s="79"/>
      <c r="V30" s="82" t="s">
        <v>768</v>
      </c>
      <c r="W30" s="81">
        <v>43629.43571759259</v>
      </c>
      <c r="X30" s="82" t="s">
        <v>826</v>
      </c>
      <c r="Y30" s="79"/>
      <c r="Z30" s="79"/>
      <c r="AA30" s="85" t="s">
        <v>1035</v>
      </c>
      <c r="AB30" s="79"/>
      <c r="AC30" s="79" t="b">
        <v>0</v>
      </c>
      <c r="AD30" s="79">
        <v>0</v>
      </c>
      <c r="AE30" s="85" t="s">
        <v>1231</v>
      </c>
      <c r="AF30" s="79" t="b">
        <v>0</v>
      </c>
      <c r="AG30" s="79" t="s">
        <v>1237</v>
      </c>
      <c r="AH30" s="79"/>
      <c r="AI30" s="85" t="s">
        <v>1231</v>
      </c>
      <c r="AJ30" s="79" t="b">
        <v>0</v>
      </c>
      <c r="AK30" s="79">
        <v>1</v>
      </c>
      <c r="AL30" s="85" t="s">
        <v>1034</v>
      </c>
      <c r="AM30" s="79" t="s">
        <v>1244</v>
      </c>
      <c r="AN30" s="79" t="b">
        <v>0</v>
      </c>
      <c r="AO30" s="85" t="s">
        <v>1034</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2</v>
      </c>
      <c r="BG30" s="49">
        <v>8</v>
      </c>
      <c r="BH30" s="48">
        <v>0</v>
      </c>
      <c r="BI30" s="49">
        <v>0</v>
      </c>
      <c r="BJ30" s="48">
        <v>23</v>
      </c>
      <c r="BK30" s="49">
        <v>92</v>
      </c>
      <c r="BL30" s="48">
        <v>25</v>
      </c>
    </row>
    <row r="31" spans="1:64" ht="15">
      <c r="A31" s="64" t="s">
        <v>225</v>
      </c>
      <c r="B31" s="64" t="s">
        <v>225</v>
      </c>
      <c r="C31" s="65" t="s">
        <v>3189</v>
      </c>
      <c r="D31" s="66">
        <v>3.2333333333333334</v>
      </c>
      <c r="E31" s="67" t="s">
        <v>136</v>
      </c>
      <c r="F31" s="68">
        <v>34.233333333333334</v>
      </c>
      <c r="G31" s="65"/>
      <c r="H31" s="69"/>
      <c r="I31" s="70"/>
      <c r="J31" s="70"/>
      <c r="K31" s="34" t="s">
        <v>65</v>
      </c>
      <c r="L31" s="77">
        <v>31</v>
      </c>
      <c r="M31" s="77"/>
      <c r="N31" s="72"/>
      <c r="O31" s="79" t="s">
        <v>176</v>
      </c>
      <c r="P31" s="81">
        <v>43633.951273148145</v>
      </c>
      <c r="Q31" s="79" t="s">
        <v>353</v>
      </c>
      <c r="R31" s="79"/>
      <c r="S31" s="79"/>
      <c r="T31" s="79"/>
      <c r="U31" s="79"/>
      <c r="V31" s="82" t="s">
        <v>768</v>
      </c>
      <c r="W31" s="81">
        <v>43633.951273148145</v>
      </c>
      <c r="X31" s="82" t="s">
        <v>827</v>
      </c>
      <c r="Y31" s="79"/>
      <c r="Z31" s="79"/>
      <c r="AA31" s="85" t="s">
        <v>1036</v>
      </c>
      <c r="AB31" s="79"/>
      <c r="AC31" s="79" t="b">
        <v>0</v>
      </c>
      <c r="AD31" s="79">
        <v>0</v>
      </c>
      <c r="AE31" s="85" t="s">
        <v>1231</v>
      </c>
      <c r="AF31" s="79" t="b">
        <v>0</v>
      </c>
      <c r="AG31" s="79" t="s">
        <v>1237</v>
      </c>
      <c r="AH31" s="79"/>
      <c r="AI31" s="85" t="s">
        <v>1231</v>
      </c>
      <c r="AJ31" s="79" t="b">
        <v>0</v>
      </c>
      <c r="AK31" s="79">
        <v>1</v>
      </c>
      <c r="AL31" s="85" t="s">
        <v>1034</v>
      </c>
      <c r="AM31" s="79" t="s">
        <v>1244</v>
      </c>
      <c r="AN31" s="79" t="b">
        <v>0</v>
      </c>
      <c r="AO31" s="85" t="s">
        <v>1034</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0</v>
      </c>
      <c r="BE31" s="49">
        <v>0</v>
      </c>
      <c r="BF31" s="48">
        <v>2</v>
      </c>
      <c r="BG31" s="49">
        <v>8</v>
      </c>
      <c r="BH31" s="48">
        <v>0</v>
      </c>
      <c r="BI31" s="49">
        <v>0</v>
      </c>
      <c r="BJ31" s="48">
        <v>23</v>
      </c>
      <c r="BK31" s="49">
        <v>92</v>
      </c>
      <c r="BL31" s="48">
        <v>25</v>
      </c>
    </row>
    <row r="32" spans="1:64" ht="15">
      <c r="A32" s="64" t="s">
        <v>226</v>
      </c>
      <c r="B32" s="64" t="s">
        <v>284</v>
      </c>
      <c r="C32" s="65" t="s">
        <v>3188</v>
      </c>
      <c r="D32" s="66">
        <v>3</v>
      </c>
      <c r="E32" s="67" t="s">
        <v>132</v>
      </c>
      <c r="F32" s="68">
        <v>35</v>
      </c>
      <c r="G32" s="65"/>
      <c r="H32" s="69"/>
      <c r="I32" s="70"/>
      <c r="J32" s="70"/>
      <c r="K32" s="34" t="s">
        <v>65</v>
      </c>
      <c r="L32" s="77">
        <v>32</v>
      </c>
      <c r="M32" s="77"/>
      <c r="N32" s="72"/>
      <c r="O32" s="79" t="s">
        <v>339</v>
      </c>
      <c r="P32" s="81">
        <v>43634.758680555555</v>
      </c>
      <c r="Q32" s="79" t="s">
        <v>354</v>
      </c>
      <c r="R32" s="79"/>
      <c r="S32" s="79"/>
      <c r="T32" s="79"/>
      <c r="U32" s="82" t="s">
        <v>693</v>
      </c>
      <c r="V32" s="82" t="s">
        <v>693</v>
      </c>
      <c r="W32" s="81">
        <v>43634.758680555555</v>
      </c>
      <c r="X32" s="82" t="s">
        <v>828</v>
      </c>
      <c r="Y32" s="79"/>
      <c r="Z32" s="79"/>
      <c r="AA32" s="85" t="s">
        <v>1037</v>
      </c>
      <c r="AB32" s="79"/>
      <c r="AC32" s="79" t="b">
        <v>0</v>
      </c>
      <c r="AD32" s="79">
        <v>1</v>
      </c>
      <c r="AE32" s="85" t="s">
        <v>1231</v>
      </c>
      <c r="AF32" s="79" t="b">
        <v>0</v>
      </c>
      <c r="AG32" s="79" t="s">
        <v>1237</v>
      </c>
      <c r="AH32" s="79"/>
      <c r="AI32" s="85" t="s">
        <v>1231</v>
      </c>
      <c r="AJ32" s="79" t="b">
        <v>0</v>
      </c>
      <c r="AK32" s="79">
        <v>0</v>
      </c>
      <c r="AL32" s="85" t="s">
        <v>1231</v>
      </c>
      <c r="AM32" s="79" t="s">
        <v>1244</v>
      </c>
      <c r="AN32" s="79" t="b">
        <v>0</v>
      </c>
      <c r="AO32" s="85" t="s">
        <v>1037</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226</v>
      </c>
      <c r="B33" s="64" t="s">
        <v>285</v>
      </c>
      <c r="C33" s="65" t="s">
        <v>3188</v>
      </c>
      <c r="D33" s="66">
        <v>3</v>
      </c>
      <c r="E33" s="67" t="s">
        <v>132</v>
      </c>
      <c r="F33" s="68">
        <v>35</v>
      </c>
      <c r="G33" s="65"/>
      <c r="H33" s="69"/>
      <c r="I33" s="70"/>
      <c r="J33" s="70"/>
      <c r="K33" s="34" t="s">
        <v>65</v>
      </c>
      <c r="L33" s="77">
        <v>33</v>
      </c>
      <c r="M33" s="77"/>
      <c r="N33" s="72"/>
      <c r="O33" s="79" t="s">
        <v>339</v>
      </c>
      <c r="P33" s="81">
        <v>43634.758680555555</v>
      </c>
      <c r="Q33" s="79" t="s">
        <v>354</v>
      </c>
      <c r="R33" s="79"/>
      <c r="S33" s="79"/>
      <c r="T33" s="79"/>
      <c r="U33" s="82" t="s">
        <v>693</v>
      </c>
      <c r="V33" s="82" t="s">
        <v>693</v>
      </c>
      <c r="W33" s="81">
        <v>43634.758680555555</v>
      </c>
      <c r="X33" s="82" t="s">
        <v>828</v>
      </c>
      <c r="Y33" s="79"/>
      <c r="Z33" s="79"/>
      <c r="AA33" s="85" t="s">
        <v>1037</v>
      </c>
      <c r="AB33" s="79"/>
      <c r="AC33" s="79" t="b">
        <v>0</v>
      </c>
      <c r="AD33" s="79">
        <v>1</v>
      </c>
      <c r="AE33" s="85" t="s">
        <v>1231</v>
      </c>
      <c r="AF33" s="79" t="b">
        <v>0</v>
      </c>
      <c r="AG33" s="79" t="s">
        <v>1237</v>
      </c>
      <c r="AH33" s="79"/>
      <c r="AI33" s="85" t="s">
        <v>1231</v>
      </c>
      <c r="AJ33" s="79" t="b">
        <v>0</v>
      </c>
      <c r="AK33" s="79">
        <v>0</v>
      </c>
      <c r="AL33" s="85" t="s">
        <v>1231</v>
      </c>
      <c r="AM33" s="79" t="s">
        <v>1244</v>
      </c>
      <c r="AN33" s="79" t="b">
        <v>0</v>
      </c>
      <c r="AO33" s="85" t="s">
        <v>1037</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226</v>
      </c>
      <c r="B34" s="64" t="s">
        <v>286</v>
      </c>
      <c r="C34" s="65" t="s">
        <v>3188</v>
      </c>
      <c r="D34" s="66">
        <v>3</v>
      </c>
      <c r="E34" s="67" t="s">
        <v>132</v>
      </c>
      <c r="F34" s="68">
        <v>35</v>
      </c>
      <c r="G34" s="65"/>
      <c r="H34" s="69"/>
      <c r="I34" s="70"/>
      <c r="J34" s="70"/>
      <c r="K34" s="34" t="s">
        <v>65</v>
      </c>
      <c r="L34" s="77">
        <v>34</v>
      </c>
      <c r="M34" s="77"/>
      <c r="N34" s="72"/>
      <c r="O34" s="79" t="s">
        <v>339</v>
      </c>
      <c r="P34" s="81">
        <v>43634.758680555555</v>
      </c>
      <c r="Q34" s="79" t="s">
        <v>354</v>
      </c>
      <c r="R34" s="79"/>
      <c r="S34" s="79"/>
      <c r="T34" s="79"/>
      <c r="U34" s="82" t="s">
        <v>693</v>
      </c>
      <c r="V34" s="82" t="s">
        <v>693</v>
      </c>
      <c r="W34" s="81">
        <v>43634.758680555555</v>
      </c>
      <c r="X34" s="82" t="s">
        <v>828</v>
      </c>
      <c r="Y34" s="79"/>
      <c r="Z34" s="79"/>
      <c r="AA34" s="85" t="s">
        <v>1037</v>
      </c>
      <c r="AB34" s="79"/>
      <c r="AC34" s="79" t="b">
        <v>0</v>
      </c>
      <c r="AD34" s="79">
        <v>1</v>
      </c>
      <c r="AE34" s="85" t="s">
        <v>1231</v>
      </c>
      <c r="AF34" s="79" t="b">
        <v>0</v>
      </c>
      <c r="AG34" s="79" t="s">
        <v>1237</v>
      </c>
      <c r="AH34" s="79"/>
      <c r="AI34" s="85" t="s">
        <v>1231</v>
      </c>
      <c r="AJ34" s="79" t="b">
        <v>0</v>
      </c>
      <c r="AK34" s="79">
        <v>0</v>
      </c>
      <c r="AL34" s="85" t="s">
        <v>1231</v>
      </c>
      <c r="AM34" s="79" t="s">
        <v>1244</v>
      </c>
      <c r="AN34" s="79" t="b">
        <v>0</v>
      </c>
      <c r="AO34" s="85" t="s">
        <v>1037</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c r="BE34" s="49"/>
      <c r="BF34" s="48"/>
      <c r="BG34" s="49"/>
      <c r="BH34" s="48"/>
      <c r="BI34" s="49"/>
      <c r="BJ34" s="48"/>
      <c r="BK34" s="49"/>
      <c r="BL34" s="48"/>
    </row>
    <row r="35" spans="1:64" ht="15">
      <c r="A35" s="64" t="s">
        <v>226</v>
      </c>
      <c r="B35" s="64" t="s">
        <v>287</v>
      </c>
      <c r="C35" s="65" t="s">
        <v>3188</v>
      </c>
      <c r="D35" s="66">
        <v>3</v>
      </c>
      <c r="E35" s="67" t="s">
        <v>132</v>
      </c>
      <c r="F35" s="68">
        <v>35</v>
      </c>
      <c r="G35" s="65"/>
      <c r="H35" s="69"/>
      <c r="I35" s="70"/>
      <c r="J35" s="70"/>
      <c r="K35" s="34" t="s">
        <v>65</v>
      </c>
      <c r="L35" s="77">
        <v>35</v>
      </c>
      <c r="M35" s="77"/>
      <c r="N35" s="72"/>
      <c r="O35" s="79" t="s">
        <v>339</v>
      </c>
      <c r="P35" s="81">
        <v>43634.758680555555</v>
      </c>
      <c r="Q35" s="79" t="s">
        <v>354</v>
      </c>
      <c r="R35" s="79"/>
      <c r="S35" s="79"/>
      <c r="T35" s="79"/>
      <c r="U35" s="82" t="s">
        <v>693</v>
      </c>
      <c r="V35" s="82" t="s">
        <v>693</v>
      </c>
      <c r="W35" s="81">
        <v>43634.758680555555</v>
      </c>
      <c r="X35" s="82" t="s">
        <v>828</v>
      </c>
      <c r="Y35" s="79"/>
      <c r="Z35" s="79"/>
      <c r="AA35" s="85" t="s">
        <v>1037</v>
      </c>
      <c r="AB35" s="79"/>
      <c r="AC35" s="79" t="b">
        <v>0</v>
      </c>
      <c r="AD35" s="79">
        <v>1</v>
      </c>
      <c r="AE35" s="85" t="s">
        <v>1231</v>
      </c>
      <c r="AF35" s="79" t="b">
        <v>0</v>
      </c>
      <c r="AG35" s="79" t="s">
        <v>1237</v>
      </c>
      <c r="AH35" s="79"/>
      <c r="AI35" s="85" t="s">
        <v>1231</v>
      </c>
      <c r="AJ35" s="79" t="b">
        <v>0</v>
      </c>
      <c r="AK35" s="79">
        <v>0</v>
      </c>
      <c r="AL35" s="85" t="s">
        <v>1231</v>
      </c>
      <c r="AM35" s="79" t="s">
        <v>1244</v>
      </c>
      <c r="AN35" s="79" t="b">
        <v>0</v>
      </c>
      <c r="AO35" s="85" t="s">
        <v>1037</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226</v>
      </c>
      <c r="B36" s="64" t="s">
        <v>288</v>
      </c>
      <c r="C36" s="65" t="s">
        <v>3188</v>
      </c>
      <c r="D36" s="66">
        <v>3</v>
      </c>
      <c r="E36" s="67" t="s">
        <v>132</v>
      </c>
      <c r="F36" s="68">
        <v>35</v>
      </c>
      <c r="G36" s="65"/>
      <c r="H36" s="69"/>
      <c r="I36" s="70"/>
      <c r="J36" s="70"/>
      <c r="K36" s="34" t="s">
        <v>65</v>
      </c>
      <c r="L36" s="77">
        <v>36</v>
      </c>
      <c r="M36" s="77"/>
      <c r="N36" s="72"/>
      <c r="O36" s="79" t="s">
        <v>339</v>
      </c>
      <c r="P36" s="81">
        <v>43634.758680555555</v>
      </c>
      <c r="Q36" s="79" t="s">
        <v>354</v>
      </c>
      <c r="R36" s="79"/>
      <c r="S36" s="79"/>
      <c r="T36" s="79"/>
      <c r="U36" s="82" t="s">
        <v>693</v>
      </c>
      <c r="V36" s="82" t="s">
        <v>693</v>
      </c>
      <c r="W36" s="81">
        <v>43634.758680555555</v>
      </c>
      <c r="X36" s="82" t="s">
        <v>828</v>
      </c>
      <c r="Y36" s="79"/>
      <c r="Z36" s="79"/>
      <c r="AA36" s="85" t="s">
        <v>1037</v>
      </c>
      <c r="AB36" s="79"/>
      <c r="AC36" s="79" t="b">
        <v>0</v>
      </c>
      <c r="AD36" s="79">
        <v>1</v>
      </c>
      <c r="AE36" s="85" t="s">
        <v>1231</v>
      </c>
      <c r="AF36" s="79" t="b">
        <v>0</v>
      </c>
      <c r="AG36" s="79" t="s">
        <v>1237</v>
      </c>
      <c r="AH36" s="79"/>
      <c r="AI36" s="85" t="s">
        <v>1231</v>
      </c>
      <c r="AJ36" s="79" t="b">
        <v>0</v>
      </c>
      <c r="AK36" s="79">
        <v>0</v>
      </c>
      <c r="AL36" s="85" t="s">
        <v>1231</v>
      </c>
      <c r="AM36" s="79" t="s">
        <v>1244</v>
      </c>
      <c r="AN36" s="79" t="b">
        <v>0</v>
      </c>
      <c r="AO36" s="85" t="s">
        <v>1037</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226</v>
      </c>
      <c r="B37" s="64" t="s">
        <v>289</v>
      </c>
      <c r="C37" s="65" t="s">
        <v>3188</v>
      </c>
      <c r="D37" s="66">
        <v>3</v>
      </c>
      <c r="E37" s="67" t="s">
        <v>132</v>
      </c>
      <c r="F37" s="68">
        <v>35</v>
      </c>
      <c r="G37" s="65"/>
      <c r="H37" s="69"/>
      <c r="I37" s="70"/>
      <c r="J37" s="70"/>
      <c r="K37" s="34" t="s">
        <v>65</v>
      </c>
      <c r="L37" s="77">
        <v>37</v>
      </c>
      <c r="M37" s="77"/>
      <c r="N37" s="72"/>
      <c r="O37" s="79" t="s">
        <v>339</v>
      </c>
      <c r="P37" s="81">
        <v>43634.758680555555</v>
      </c>
      <c r="Q37" s="79" t="s">
        <v>354</v>
      </c>
      <c r="R37" s="79"/>
      <c r="S37" s="79"/>
      <c r="T37" s="79"/>
      <c r="U37" s="82" t="s">
        <v>693</v>
      </c>
      <c r="V37" s="82" t="s">
        <v>693</v>
      </c>
      <c r="W37" s="81">
        <v>43634.758680555555</v>
      </c>
      <c r="X37" s="82" t="s">
        <v>828</v>
      </c>
      <c r="Y37" s="79"/>
      <c r="Z37" s="79"/>
      <c r="AA37" s="85" t="s">
        <v>1037</v>
      </c>
      <c r="AB37" s="79"/>
      <c r="AC37" s="79" t="b">
        <v>0</v>
      </c>
      <c r="AD37" s="79">
        <v>1</v>
      </c>
      <c r="AE37" s="85" t="s">
        <v>1231</v>
      </c>
      <c r="AF37" s="79" t="b">
        <v>0</v>
      </c>
      <c r="AG37" s="79" t="s">
        <v>1237</v>
      </c>
      <c r="AH37" s="79"/>
      <c r="AI37" s="85" t="s">
        <v>1231</v>
      </c>
      <c r="AJ37" s="79" t="b">
        <v>0</v>
      </c>
      <c r="AK37" s="79">
        <v>0</v>
      </c>
      <c r="AL37" s="85" t="s">
        <v>1231</v>
      </c>
      <c r="AM37" s="79" t="s">
        <v>1244</v>
      </c>
      <c r="AN37" s="79" t="b">
        <v>0</v>
      </c>
      <c r="AO37" s="85" t="s">
        <v>1037</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227</v>
      </c>
      <c r="B38" s="64" t="s">
        <v>290</v>
      </c>
      <c r="C38" s="65" t="s">
        <v>3188</v>
      </c>
      <c r="D38" s="66">
        <v>3</v>
      </c>
      <c r="E38" s="67" t="s">
        <v>132</v>
      </c>
      <c r="F38" s="68">
        <v>35</v>
      </c>
      <c r="G38" s="65"/>
      <c r="H38" s="69"/>
      <c r="I38" s="70"/>
      <c r="J38" s="70"/>
      <c r="K38" s="34" t="s">
        <v>65</v>
      </c>
      <c r="L38" s="77">
        <v>38</v>
      </c>
      <c r="M38" s="77"/>
      <c r="N38" s="72"/>
      <c r="O38" s="79" t="s">
        <v>339</v>
      </c>
      <c r="P38" s="81">
        <v>43636.01903935185</v>
      </c>
      <c r="Q38" s="79" t="s">
        <v>355</v>
      </c>
      <c r="R38" s="79"/>
      <c r="S38" s="79"/>
      <c r="T38" s="79"/>
      <c r="U38" s="79"/>
      <c r="V38" s="82" t="s">
        <v>769</v>
      </c>
      <c r="W38" s="81">
        <v>43636.01903935185</v>
      </c>
      <c r="X38" s="82" t="s">
        <v>829</v>
      </c>
      <c r="Y38" s="79"/>
      <c r="Z38" s="79"/>
      <c r="AA38" s="85" t="s">
        <v>1038</v>
      </c>
      <c r="AB38" s="79"/>
      <c r="AC38" s="79" t="b">
        <v>0</v>
      </c>
      <c r="AD38" s="79">
        <v>0</v>
      </c>
      <c r="AE38" s="85" t="s">
        <v>1231</v>
      </c>
      <c r="AF38" s="79" t="b">
        <v>0</v>
      </c>
      <c r="AG38" s="79" t="s">
        <v>1237</v>
      </c>
      <c r="AH38" s="79"/>
      <c r="AI38" s="85" t="s">
        <v>1231</v>
      </c>
      <c r="AJ38" s="79" t="b">
        <v>0</v>
      </c>
      <c r="AK38" s="79">
        <v>2</v>
      </c>
      <c r="AL38" s="85" t="s">
        <v>1076</v>
      </c>
      <c r="AM38" s="79" t="s">
        <v>1244</v>
      </c>
      <c r="AN38" s="79" t="b">
        <v>0</v>
      </c>
      <c r="AO38" s="85" t="s">
        <v>1076</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227</v>
      </c>
      <c r="B39" s="64" t="s">
        <v>271</v>
      </c>
      <c r="C39" s="65" t="s">
        <v>3188</v>
      </c>
      <c r="D39" s="66">
        <v>3</v>
      </c>
      <c r="E39" s="67" t="s">
        <v>132</v>
      </c>
      <c r="F39" s="68">
        <v>35</v>
      </c>
      <c r="G39" s="65"/>
      <c r="H39" s="69"/>
      <c r="I39" s="70"/>
      <c r="J39" s="70"/>
      <c r="K39" s="34" t="s">
        <v>65</v>
      </c>
      <c r="L39" s="77">
        <v>39</v>
      </c>
      <c r="M39" s="77"/>
      <c r="N39" s="72"/>
      <c r="O39" s="79" t="s">
        <v>339</v>
      </c>
      <c r="P39" s="81">
        <v>43636.01903935185</v>
      </c>
      <c r="Q39" s="79" t="s">
        <v>355</v>
      </c>
      <c r="R39" s="79"/>
      <c r="S39" s="79"/>
      <c r="T39" s="79"/>
      <c r="U39" s="79"/>
      <c r="V39" s="82" t="s">
        <v>769</v>
      </c>
      <c r="W39" s="81">
        <v>43636.01903935185</v>
      </c>
      <c r="X39" s="82" t="s">
        <v>829</v>
      </c>
      <c r="Y39" s="79"/>
      <c r="Z39" s="79"/>
      <c r="AA39" s="85" t="s">
        <v>1038</v>
      </c>
      <c r="AB39" s="79"/>
      <c r="AC39" s="79" t="b">
        <v>0</v>
      </c>
      <c r="AD39" s="79">
        <v>0</v>
      </c>
      <c r="AE39" s="85" t="s">
        <v>1231</v>
      </c>
      <c r="AF39" s="79" t="b">
        <v>0</v>
      </c>
      <c r="AG39" s="79" t="s">
        <v>1237</v>
      </c>
      <c r="AH39" s="79"/>
      <c r="AI39" s="85" t="s">
        <v>1231</v>
      </c>
      <c r="AJ39" s="79" t="b">
        <v>0</v>
      </c>
      <c r="AK39" s="79">
        <v>2</v>
      </c>
      <c r="AL39" s="85" t="s">
        <v>1076</v>
      </c>
      <c r="AM39" s="79" t="s">
        <v>1244</v>
      </c>
      <c r="AN39" s="79" t="b">
        <v>0</v>
      </c>
      <c r="AO39" s="85" t="s">
        <v>1076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1</v>
      </c>
      <c r="BD39" s="48"/>
      <c r="BE39" s="49"/>
      <c r="BF39" s="48"/>
      <c r="BG39" s="49"/>
      <c r="BH39" s="48"/>
      <c r="BI39" s="49"/>
      <c r="BJ39" s="48"/>
      <c r="BK39" s="49"/>
      <c r="BL39" s="48"/>
    </row>
    <row r="40" spans="1:64" ht="15">
      <c r="A40" s="64" t="s">
        <v>227</v>
      </c>
      <c r="B40" s="64" t="s">
        <v>291</v>
      </c>
      <c r="C40" s="65" t="s">
        <v>3188</v>
      </c>
      <c r="D40" s="66">
        <v>3</v>
      </c>
      <c r="E40" s="67" t="s">
        <v>132</v>
      </c>
      <c r="F40" s="68">
        <v>35</v>
      </c>
      <c r="G40" s="65"/>
      <c r="H40" s="69"/>
      <c r="I40" s="70"/>
      <c r="J40" s="70"/>
      <c r="K40" s="34" t="s">
        <v>65</v>
      </c>
      <c r="L40" s="77">
        <v>40</v>
      </c>
      <c r="M40" s="77"/>
      <c r="N40" s="72"/>
      <c r="O40" s="79" t="s">
        <v>339</v>
      </c>
      <c r="P40" s="81">
        <v>43636.01903935185</v>
      </c>
      <c r="Q40" s="79" t="s">
        <v>355</v>
      </c>
      <c r="R40" s="79"/>
      <c r="S40" s="79"/>
      <c r="T40" s="79"/>
      <c r="U40" s="79"/>
      <c r="V40" s="82" t="s">
        <v>769</v>
      </c>
      <c r="W40" s="81">
        <v>43636.01903935185</v>
      </c>
      <c r="X40" s="82" t="s">
        <v>829</v>
      </c>
      <c r="Y40" s="79"/>
      <c r="Z40" s="79"/>
      <c r="AA40" s="85" t="s">
        <v>1038</v>
      </c>
      <c r="AB40" s="79"/>
      <c r="AC40" s="79" t="b">
        <v>0</v>
      </c>
      <c r="AD40" s="79">
        <v>0</v>
      </c>
      <c r="AE40" s="85" t="s">
        <v>1231</v>
      </c>
      <c r="AF40" s="79" t="b">
        <v>0</v>
      </c>
      <c r="AG40" s="79" t="s">
        <v>1237</v>
      </c>
      <c r="AH40" s="79"/>
      <c r="AI40" s="85" t="s">
        <v>1231</v>
      </c>
      <c r="AJ40" s="79" t="b">
        <v>0</v>
      </c>
      <c r="AK40" s="79">
        <v>2</v>
      </c>
      <c r="AL40" s="85" t="s">
        <v>1076</v>
      </c>
      <c r="AM40" s="79" t="s">
        <v>1244</v>
      </c>
      <c r="AN40" s="79" t="b">
        <v>0</v>
      </c>
      <c r="AO40" s="85" t="s">
        <v>1076</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227</v>
      </c>
      <c r="B41" s="64" t="s">
        <v>292</v>
      </c>
      <c r="C41" s="65" t="s">
        <v>3188</v>
      </c>
      <c r="D41" s="66">
        <v>3</v>
      </c>
      <c r="E41" s="67" t="s">
        <v>132</v>
      </c>
      <c r="F41" s="68">
        <v>35</v>
      </c>
      <c r="G41" s="65"/>
      <c r="H41" s="69"/>
      <c r="I41" s="70"/>
      <c r="J41" s="70"/>
      <c r="K41" s="34" t="s">
        <v>65</v>
      </c>
      <c r="L41" s="77">
        <v>41</v>
      </c>
      <c r="M41" s="77"/>
      <c r="N41" s="72"/>
      <c r="O41" s="79" t="s">
        <v>339</v>
      </c>
      <c r="P41" s="81">
        <v>43636.01903935185</v>
      </c>
      <c r="Q41" s="79" t="s">
        <v>355</v>
      </c>
      <c r="R41" s="79"/>
      <c r="S41" s="79"/>
      <c r="T41" s="79"/>
      <c r="U41" s="79"/>
      <c r="V41" s="82" t="s">
        <v>769</v>
      </c>
      <c r="W41" s="81">
        <v>43636.01903935185</v>
      </c>
      <c r="X41" s="82" t="s">
        <v>829</v>
      </c>
      <c r="Y41" s="79"/>
      <c r="Z41" s="79"/>
      <c r="AA41" s="85" t="s">
        <v>1038</v>
      </c>
      <c r="AB41" s="79"/>
      <c r="AC41" s="79" t="b">
        <v>0</v>
      </c>
      <c r="AD41" s="79">
        <v>0</v>
      </c>
      <c r="AE41" s="85" t="s">
        <v>1231</v>
      </c>
      <c r="AF41" s="79" t="b">
        <v>0</v>
      </c>
      <c r="AG41" s="79" t="s">
        <v>1237</v>
      </c>
      <c r="AH41" s="79"/>
      <c r="AI41" s="85" t="s">
        <v>1231</v>
      </c>
      <c r="AJ41" s="79" t="b">
        <v>0</v>
      </c>
      <c r="AK41" s="79">
        <v>2</v>
      </c>
      <c r="AL41" s="85" t="s">
        <v>1076</v>
      </c>
      <c r="AM41" s="79" t="s">
        <v>1244</v>
      </c>
      <c r="AN41" s="79" t="b">
        <v>0</v>
      </c>
      <c r="AO41" s="85" t="s">
        <v>1076</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1</v>
      </c>
      <c r="BE41" s="49">
        <v>4.761904761904762</v>
      </c>
      <c r="BF41" s="48">
        <v>0</v>
      </c>
      <c r="BG41" s="49">
        <v>0</v>
      </c>
      <c r="BH41" s="48">
        <v>0</v>
      </c>
      <c r="BI41" s="49">
        <v>0</v>
      </c>
      <c r="BJ41" s="48">
        <v>20</v>
      </c>
      <c r="BK41" s="49">
        <v>95.23809523809524</v>
      </c>
      <c r="BL41" s="48">
        <v>21</v>
      </c>
    </row>
    <row r="42" spans="1:64" ht="15">
      <c r="A42" s="64" t="s">
        <v>227</v>
      </c>
      <c r="B42" s="64" t="s">
        <v>257</v>
      </c>
      <c r="C42" s="65" t="s">
        <v>3188</v>
      </c>
      <c r="D42" s="66">
        <v>3</v>
      </c>
      <c r="E42" s="67" t="s">
        <v>132</v>
      </c>
      <c r="F42" s="68">
        <v>35</v>
      </c>
      <c r="G42" s="65"/>
      <c r="H42" s="69"/>
      <c r="I42" s="70"/>
      <c r="J42" s="70"/>
      <c r="K42" s="34" t="s">
        <v>65</v>
      </c>
      <c r="L42" s="77">
        <v>42</v>
      </c>
      <c r="M42" s="77"/>
      <c r="N42" s="72"/>
      <c r="O42" s="79" t="s">
        <v>339</v>
      </c>
      <c r="P42" s="81">
        <v>43636.01903935185</v>
      </c>
      <c r="Q42" s="79" t="s">
        <v>355</v>
      </c>
      <c r="R42" s="79"/>
      <c r="S42" s="79"/>
      <c r="T42" s="79"/>
      <c r="U42" s="79"/>
      <c r="V42" s="82" t="s">
        <v>769</v>
      </c>
      <c r="W42" s="81">
        <v>43636.01903935185</v>
      </c>
      <c r="X42" s="82" t="s">
        <v>829</v>
      </c>
      <c r="Y42" s="79"/>
      <c r="Z42" s="79"/>
      <c r="AA42" s="85" t="s">
        <v>1038</v>
      </c>
      <c r="AB42" s="79"/>
      <c r="AC42" s="79" t="b">
        <v>0</v>
      </c>
      <c r="AD42" s="79">
        <v>0</v>
      </c>
      <c r="AE42" s="85" t="s">
        <v>1231</v>
      </c>
      <c r="AF42" s="79" t="b">
        <v>0</v>
      </c>
      <c r="AG42" s="79" t="s">
        <v>1237</v>
      </c>
      <c r="AH42" s="79"/>
      <c r="AI42" s="85" t="s">
        <v>1231</v>
      </c>
      <c r="AJ42" s="79" t="b">
        <v>0</v>
      </c>
      <c r="AK42" s="79">
        <v>2</v>
      </c>
      <c r="AL42" s="85" t="s">
        <v>1076</v>
      </c>
      <c r="AM42" s="79" t="s">
        <v>1244</v>
      </c>
      <c r="AN42" s="79" t="b">
        <v>0</v>
      </c>
      <c r="AO42" s="85" t="s">
        <v>1076</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228</v>
      </c>
      <c r="B43" s="64" t="s">
        <v>271</v>
      </c>
      <c r="C43" s="65" t="s">
        <v>3188</v>
      </c>
      <c r="D43" s="66">
        <v>3</v>
      </c>
      <c r="E43" s="67" t="s">
        <v>132</v>
      </c>
      <c r="F43" s="68">
        <v>35</v>
      </c>
      <c r="G43" s="65"/>
      <c r="H43" s="69"/>
      <c r="I43" s="70"/>
      <c r="J43" s="70"/>
      <c r="K43" s="34" t="s">
        <v>65</v>
      </c>
      <c r="L43" s="77">
        <v>43</v>
      </c>
      <c r="M43" s="77"/>
      <c r="N43" s="72"/>
      <c r="O43" s="79" t="s">
        <v>339</v>
      </c>
      <c r="P43" s="81">
        <v>43636.56847222222</v>
      </c>
      <c r="Q43" s="79" t="s">
        <v>356</v>
      </c>
      <c r="R43" s="79"/>
      <c r="S43" s="79"/>
      <c r="T43" s="79" t="s">
        <v>615</v>
      </c>
      <c r="U43" s="79"/>
      <c r="V43" s="82" t="s">
        <v>770</v>
      </c>
      <c r="W43" s="81">
        <v>43636.56847222222</v>
      </c>
      <c r="X43" s="82" t="s">
        <v>830</v>
      </c>
      <c r="Y43" s="79"/>
      <c r="Z43" s="79"/>
      <c r="AA43" s="85" t="s">
        <v>1039</v>
      </c>
      <c r="AB43" s="79"/>
      <c r="AC43" s="79" t="b">
        <v>0</v>
      </c>
      <c r="AD43" s="79">
        <v>0</v>
      </c>
      <c r="AE43" s="85" t="s">
        <v>1231</v>
      </c>
      <c r="AF43" s="79" t="b">
        <v>0</v>
      </c>
      <c r="AG43" s="79" t="s">
        <v>1237</v>
      </c>
      <c r="AH43" s="79"/>
      <c r="AI43" s="85" t="s">
        <v>1231</v>
      </c>
      <c r="AJ43" s="79" t="b">
        <v>0</v>
      </c>
      <c r="AK43" s="79">
        <v>2</v>
      </c>
      <c r="AL43" s="85" t="s">
        <v>1189</v>
      </c>
      <c r="AM43" s="79" t="s">
        <v>1244</v>
      </c>
      <c r="AN43" s="79" t="b">
        <v>0</v>
      </c>
      <c r="AO43" s="85" t="s">
        <v>1189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5</v>
      </c>
      <c r="BF43" s="48">
        <v>0</v>
      </c>
      <c r="BG43" s="49">
        <v>0</v>
      </c>
      <c r="BH43" s="48">
        <v>0</v>
      </c>
      <c r="BI43" s="49">
        <v>0</v>
      </c>
      <c r="BJ43" s="48">
        <v>19</v>
      </c>
      <c r="BK43" s="49">
        <v>95</v>
      </c>
      <c r="BL43" s="48">
        <v>20</v>
      </c>
    </row>
    <row r="44" spans="1:64" ht="15">
      <c r="A44" s="64" t="s">
        <v>229</v>
      </c>
      <c r="B44" s="64" t="s">
        <v>229</v>
      </c>
      <c r="C44" s="65" t="s">
        <v>3188</v>
      </c>
      <c r="D44" s="66">
        <v>3</v>
      </c>
      <c r="E44" s="67" t="s">
        <v>132</v>
      </c>
      <c r="F44" s="68">
        <v>35</v>
      </c>
      <c r="G44" s="65"/>
      <c r="H44" s="69"/>
      <c r="I44" s="70"/>
      <c r="J44" s="70"/>
      <c r="K44" s="34" t="s">
        <v>65</v>
      </c>
      <c r="L44" s="77">
        <v>44</v>
      </c>
      <c r="M44" s="77"/>
      <c r="N44" s="72"/>
      <c r="O44" s="79" t="s">
        <v>176</v>
      </c>
      <c r="P44" s="81">
        <v>43636.73232638889</v>
      </c>
      <c r="Q44" s="79" t="s">
        <v>357</v>
      </c>
      <c r="R44" s="79"/>
      <c r="S44" s="79"/>
      <c r="T44" s="79"/>
      <c r="U44" s="79"/>
      <c r="V44" s="82" t="s">
        <v>771</v>
      </c>
      <c r="W44" s="81">
        <v>43636.73232638889</v>
      </c>
      <c r="X44" s="82" t="s">
        <v>831</v>
      </c>
      <c r="Y44" s="79"/>
      <c r="Z44" s="79"/>
      <c r="AA44" s="85" t="s">
        <v>1040</v>
      </c>
      <c r="AB44" s="79"/>
      <c r="AC44" s="79" t="b">
        <v>0</v>
      </c>
      <c r="AD44" s="79">
        <v>0</v>
      </c>
      <c r="AE44" s="85" t="s">
        <v>1231</v>
      </c>
      <c r="AF44" s="79" t="b">
        <v>0</v>
      </c>
      <c r="AG44" s="79" t="s">
        <v>1237</v>
      </c>
      <c r="AH44" s="79"/>
      <c r="AI44" s="85" t="s">
        <v>1231</v>
      </c>
      <c r="AJ44" s="79" t="b">
        <v>0</v>
      </c>
      <c r="AK44" s="79">
        <v>0</v>
      </c>
      <c r="AL44" s="85" t="s">
        <v>1231</v>
      </c>
      <c r="AM44" s="79" t="s">
        <v>1244</v>
      </c>
      <c r="AN44" s="79" t="b">
        <v>0</v>
      </c>
      <c r="AO44" s="85" t="s">
        <v>1040</v>
      </c>
      <c r="AP44" s="79" t="s">
        <v>176</v>
      </c>
      <c r="AQ44" s="79">
        <v>0</v>
      </c>
      <c r="AR44" s="79">
        <v>0</v>
      </c>
      <c r="AS44" s="79"/>
      <c r="AT44" s="79"/>
      <c r="AU44" s="79"/>
      <c r="AV44" s="79"/>
      <c r="AW44" s="79"/>
      <c r="AX44" s="79"/>
      <c r="AY44" s="79"/>
      <c r="AZ44" s="79"/>
      <c r="BA44">
        <v>1</v>
      </c>
      <c r="BB44" s="78" t="str">
        <f>REPLACE(INDEX(GroupVertices[Group],MATCH(Edges[[#This Row],[Vertex 1]],GroupVertices[Vertex],0)),1,1,"")</f>
        <v>10</v>
      </c>
      <c r="BC44" s="78" t="str">
        <f>REPLACE(INDEX(GroupVertices[Group],MATCH(Edges[[#This Row],[Vertex 2]],GroupVertices[Vertex],0)),1,1,"")</f>
        <v>10</v>
      </c>
      <c r="BD44" s="48">
        <v>0</v>
      </c>
      <c r="BE44" s="49">
        <v>0</v>
      </c>
      <c r="BF44" s="48">
        <v>0</v>
      </c>
      <c r="BG44" s="49">
        <v>0</v>
      </c>
      <c r="BH44" s="48">
        <v>0</v>
      </c>
      <c r="BI44" s="49">
        <v>0</v>
      </c>
      <c r="BJ44" s="48">
        <v>5</v>
      </c>
      <c r="BK44" s="49">
        <v>100</v>
      </c>
      <c r="BL44" s="48">
        <v>5</v>
      </c>
    </row>
    <row r="45" spans="1:64" ht="15">
      <c r="A45" s="64" t="s">
        <v>230</v>
      </c>
      <c r="B45" s="64" t="s">
        <v>230</v>
      </c>
      <c r="C45" s="65" t="s">
        <v>3188</v>
      </c>
      <c r="D45" s="66">
        <v>3</v>
      </c>
      <c r="E45" s="67" t="s">
        <v>132</v>
      </c>
      <c r="F45" s="68">
        <v>35</v>
      </c>
      <c r="G45" s="65"/>
      <c r="H45" s="69"/>
      <c r="I45" s="70"/>
      <c r="J45" s="70"/>
      <c r="K45" s="34" t="s">
        <v>65</v>
      </c>
      <c r="L45" s="77">
        <v>45</v>
      </c>
      <c r="M45" s="77"/>
      <c r="N45" s="72"/>
      <c r="O45" s="79" t="s">
        <v>176</v>
      </c>
      <c r="P45" s="81">
        <v>43636.98244212963</v>
      </c>
      <c r="Q45" s="79" t="s">
        <v>358</v>
      </c>
      <c r="R45" s="79"/>
      <c r="S45" s="79"/>
      <c r="T45" s="79" t="s">
        <v>616</v>
      </c>
      <c r="U45" s="82" t="s">
        <v>694</v>
      </c>
      <c r="V45" s="82" t="s">
        <v>694</v>
      </c>
      <c r="W45" s="81">
        <v>43636.98244212963</v>
      </c>
      <c r="X45" s="82" t="s">
        <v>832</v>
      </c>
      <c r="Y45" s="79"/>
      <c r="Z45" s="79"/>
      <c r="AA45" s="85" t="s">
        <v>1041</v>
      </c>
      <c r="AB45" s="79"/>
      <c r="AC45" s="79" t="b">
        <v>0</v>
      </c>
      <c r="AD45" s="79">
        <v>2</v>
      </c>
      <c r="AE45" s="85" t="s">
        <v>1231</v>
      </c>
      <c r="AF45" s="79" t="b">
        <v>0</v>
      </c>
      <c r="AG45" s="79" t="s">
        <v>1237</v>
      </c>
      <c r="AH45" s="79"/>
      <c r="AI45" s="85" t="s">
        <v>1231</v>
      </c>
      <c r="AJ45" s="79" t="b">
        <v>0</v>
      </c>
      <c r="AK45" s="79">
        <v>0</v>
      </c>
      <c r="AL45" s="85" t="s">
        <v>1231</v>
      </c>
      <c r="AM45" s="79" t="s">
        <v>1240</v>
      </c>
      <c r="AN45" s="79" t="b">
        <v>0</v>
      </c>
      <c r="AO45" s="85" t="s">
        <v>1041</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4</v>
      </c>
      <c r="BE45" s="49">
        <v>17.391304347826086</v>
      </c>
      <c r="BF45" s="48">
        <v>0</v>
      </c>
      <c r="BG45" s="49">
        <v>0</v>
      </c>
      <c r="BH45" s="48">
        <v>0</v>
      </c>
      <c r="BI45" s="49">
        <v>0</v>
      </c>
      <c r="BJ45" s="48">
        <v>19</v>
      </c>
      <c r="BK45" s="49">
        <v>82.6086956521739</v>
      </c>
      <c r="BL45" s="48">
        <v>23</v>
      </c>
    </row>
    <row r="46" spans="1:64" ht="15">
      <c r="A46" s="64" t="s">
        <v>231</v>
      </c>
      <c r="B46" s="64" t="s">
        <v>293</v>
      </c>
      <c r="C46" s="65" t="s">
        <v>3188</v>
      </c>
      <c r="D46" s="66">
        <v>3</v>
      </c>
      <c r="E46" s="67" t="s">
        <v>132</v>
      </c>
      <c r="F46" s="68">
        <v>35</v>
      </c>
      <c r="G46" s="65"/>
      <c r="H46" s="69"/>
      <c r="I46" s="70"/>
      <c r="J46" s="70"/>
      <c r="K46" s="34" t="s">
        <v>65</v>
      </c>
      <c r="L46" s="77">
        <v>46</v>
      </c>
      <c r="M46" s="77"/>
      <c r="N46" s="72"/>
      <c r="O46" s="79" t="s">
        <v>339</v>
      </c>
      <c r="P46" s="81">
        <v>43637.60024305555</v>
      </c>
      <c r="Q46" s="79" t="s">
        <v>359</v>
      </c>
      <c r="R46" s="79"/>
      <c r="S46" s="79"/>
      <c r="T46" s="79"/>
      <c r="U46" s="79"/>
      <c r="V46" s="82" t="s">
        <v>772</v>
      </c>
      <c r="W46" s="81">
        <v>43637.60024305555</v>
      </c>
      <c r="X46" s="82" t="s">
        <v>833</v>
      </c>
      <c r="Y46" s="79"/>
      <c r="Z46" s="79"/>
      <c r="AA46" s="85" t="s">
        <v>1042</v>
      </c>
      <c r="AB46" s="79"/>
      <c r="AC46" s="79" t="b">
        <v>0</v>
      </c>
      <c r="AD46" s="79">
        <v>0</v>
      </c>
      <c r="AE46" s="85" t="s">
        <v>1231</v>
      </c>
      <c r="AF46" s="79" t="b">
        <v>0</v>
      </c>
      <c r="AG46" s="79" t="s">
        <v>1237</v>
      </c>
      <c r="AH46" s="79"/>
      <c r="AI46" s="85" t="s">
        <v>1231</v>
      </c>
      <c r="AJ46" s="79" t="b">
        <v>0</v>
      </c>
      <c r="AK46" s="79">
        <v>1</v>
      </c>
      <c r="AL46" s="85" t="s">
        <v>1037</v>
      </c>
      <c r="AM46" s="79" t="s">
        <v>1245</v>
      </c>
      <c r="AN46" s="79" t="b">
        <v>0</v>
      </c>
      <c r="AO46" s="85" t="s">
        <v>1037</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226</v>
      </c>
      <c r="B47" s="64" t="s">
        <v>294</v>
      </c>
      <c r="C47" s="65" t="s">
        <v>3188</v>
      </c>
      <c r="D47" s="66">
        <v>3</v>
      </c>
      <c r="E47" s="67" t="s">
        <v>132</v>
      </c>
      <c r="F47" s="68">
        <v>35</v>
      </c>
      <c r="G47" s="65"/>
      <c r="H47" s="69"/>
      <c r="I47" s="70"/>
      <c r="J47" s="70"/>
      <c r="K47" s="34" t="s">
        <v>65</v>
      </c>
      <c r="L47" s="77">
        <v>47</v>
      </c>
      <c r="M47" s="77"/>
      <c r="N47" s="72"/>
      <c r="O47" s="79" t="s">
        <v>339</v>
      </c>
      <c r="P47" s="81">
        <v>43634.758680555555</v>
      </c>
      <c r="Q47" s="79" t="s">
        <v>354</v>
      </c>
      <c r="R47" s="79"/>
      <c r="S47" s="79"/>
      <c r="T47" s="79"/>
      <c r="U47" s="82" t="s">
        <v>693</v>
      </c>
      <c r="V47" s="82" t="s">
        <v>693</v>
      </c>
      <c r="W47" s="81">
        <v>43634.758680555555</v>
      </c>
      <c r="X47" s="82" t="s">
        <v>828</v>
      </c>
      <c r="Y47" s="79"/>
      <c r="Z47" s="79"/>
      <c r="AA47" s="85" t="s">
        <v>1037</v>
      </c>
      <c r="AB47" s="79"/>
      <c r="AC47" s="79" t="b">
        <v>0</v>
      </c>
      <c r="AD47" s="79">
        <v>1</v>
      </c>
      <c r="AE47" s="85" t="s">
        <v>1231</v>
      </c>
      <c r="AF47" s="79" t="b">
        <v>0</v>
      </c>
      <c r="AG47" s="79" t="s">
        <v>1237</v>
      </c>
      <c r="AH47" s="79"/>
      <c r="AI47" s="85" t="s">
        <v>1231</v>
      </c>
      <c r="AJ47" s="79" t="b">
        <v>0</v>
      </c>
      <c r="AK47" s="79">
        <v>0</v>
      </c>
      <c r="AL47" s="85" t="s">
        <v>1231</v>
      </c>
      <c r="AM47" s="79" t="s">
        <v>1244</v>
      </c>
      <c r="AN47" s="79" t="b">
        <v>0</v>
      </c>
      <c r="AO47" s="85" t="s">
        <v>1037</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231</v>
      </c>
      <c r="B48" s="64" t="s">
        <v>294</v>
      </c>
      <c r="C48" s="65" t="s">
        <v>3188</v>
      </c>
      <c r="D48" s="66">
        <v>3</v>
      </c>
      <c r="E48" s="67" t="s">
        <v>132</v>
      </c>
      <c r="F48" s="68">
        <v>35</v>
      </c>
      <c r="G48" s="65"/>
      <c r="H48" s="69"/>
      <c r="I48" s="70"/>
      <c r="J48" s="70"/>
      <c r="K48" s="34" t="s">
        <v>65</v>
      </c>
      <c r="L48" s="77">
        <v>48</v>
      </c>
      <c r="M48" s="77"/>
      <c r="N48" s="72"/>
      <c r="O48" s="79" t="s">
        <v>339</v>
      </c>
      <c r="P48" s="81">
        <v>43637.60024305555</v>
      </c>
      <c r="Q48" s="79" t="s">
        <v>359</v>
      </c>
      <c r="R48" s="79"/>
      <c r="S48" s="79"/>
      <c r="T48" s="79"/>
      <c r="U48" s="79"/>
      <c r="V48" s="82" t="s">
        <v>772</v>
      </c>
      <c r="W48" s="81">
        <v>43637.60024305555</v>
      </c>
      <c r="X48" s="82" t="s">
        <v>833</v>
      </c>
      <c r="Y48" s="79"/>
      <c r="Z48" s="79"/>
      <c r="AA48" s="85" t="s">
        <v>1042</v>
      </c>
      <c r="AB48" s="79"/>
      <c r="AC48" s="79" t="b">
        <v>0</v>
      </c>
      <c r="AD48" s="79">
        <v>0</v>
      </c>
      <c r="AE48" s="85" t="s">
        <v>1231</v>
      </c>
      <c r="AF48" s="79" t="b">
        <v>0</v>
      </c>
      <c r="AG48" s="79" t="s">
        <v>1237</v>
      </c>
      <c r="AH48" s="79"/>
      <c r="AI48" s="85" t="s">
        <v>1231</v>
      </c>
      <c r="AJ48" s="79" t="b">
        <v>0</v>
      </c>
      <c r="AK48" s="79">
        <v>1</v>
      </c>
      <c r="AL48" s="85" t="s">
        <v>1037</v>
      </c>
      <c r="AM48" s="79" t="s">
        <v>1245</v>
      </c>
      <c r="AN48" s="79" t="b">
        <v>0</v>
      </c>
      <c r="AO48" s="85" t="s">
        <v>1037</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226</v>
      </c>
      <c r="B49" s="64" t="s">
        <v>295</v>
      </c>
      <c r="C49" s="65" t="s">
        <v>3188</v>
      </c>
      <c r="D49" s="66">
        <v>3</v>
      </c>
      <c r="E49" s="67" t="s">
        <v>132</v>
      </c>
      <c r="F49" s="68">
        <v>35</v>
      </c>
      <c r="G49" s="65"/>
      <c r="H49" s="69"/>
      <c r="I49" s="70"/>
      <c r="J49" s="70"/>
      <c r="K49" s="34" t="s">
        <v>65</v>
      </c>
      <c r="L49" s="77">
        <v>49</v>
      </c>
      <c r="M49" s="77"/>
      <c r="N49" s="72"/>
      <c r="O49" s="79" t="s">
        <v>339</v>
      </c>
      <c r="P49" s="81">
        <v>43634.758680555555</v>
      </c>
      <c r="Q49" s="79" t="s">
        <v>354</v>
      </c>
      <c r="R49" s="79"/>
      <c r="S49" s="79"/>
      <c r="T49" s="79"/>
      <c r="U49" s="82" t="s">
        <v>693</v>
      </c>
      <c r="V49" s="82" t="s">
        <v>693</v>
      </c>
      <c r="W49" s="81">
        <v>43634.758680555555</v>
      </c>
      <c r="X49" s="82" t="s">
        <v>828</v>
      </c>
      <c r="Y49" s="79"/>
      <c r="Z49" s="79"/>
      <c r="AA49" s="85" t="s">
        <v>1037</v>
      </c>
      <c r="AB49" s="79"/>
      <c r="AC49" s="79" t="b">
        <v>0</v>
      </c>
      <c r="AD49" s="79">
        <v>1</v>
      </c>
      <c r="AE49" s="85" t="s">
        <v>1231</v>
      </c>
      <c r="AF49" s="79" t="b">
        <v>0</v>
      </c>
      <c r="AG49" s="79" t="s">
        <v>1237</v>
      </c>
      <c r="AH49" s="79"/>
      <c r="AI49" s="85" t="s">
        <v>1231</v>
      </c>
      <c r="AJ49" s="79" t="b">
        <v>0</v>
      </c>
      <c r="AK49" s="79">
        <v>0</v>
      </c>
      <c r="AL49" s="85" t="s">
        <v>1231</v>
      </c>
      <c r="AM49" s="79" t="s">
        <v>1244</v>
      </c>
      <c r="AN49" s="79" t="b">
        <v>0</v>
      </c>
      <c r="AO49" s="85" t="s">
        <v>1037</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v>1</v>
      </c>
      <c r="BE49" s="49">
        <v>2.9411764705882355</v>
      </c>
      <c r="BF49" s="48">
        <v>0</v>
      </c>
      <c r="BG49" s="49">
        <v>0</v>
      </c>
      <c r="BH49" s="48">
        <v>0</v>
      </c>
      <c r="BI49" s="49">
        <v>0</v>
      </c>
      <c r="BJ49" s="48">
        <v>33</v>
      </c>
      <c r="BK49" s="49">
        <v>97.05882352941177</v>
      </c>
      <c r="BL49" s="48">
        <v>34</v>
      </c>
    </row>
    <row r="50" spans="1:64" ht="15">
      <c r="A50" s="64" t="s">
        <v>231</v>
      </c>
      <c r="B50" s="64" t="s">
        <v>295</v>
      </c>
      <c r="C50" s="65" t="s">
        <v>3188</v>
      </c>
      <c r="D50" s="66">
        <v>3</v>
      </c>
      <c r="E50" s="67" t="s">
        <v>132</v>
      </c>
      <c r="F50" s="68">
        <v>35</v>
      </c>
      <c r="G50" s="65"/>
      <c r="H50" s="69"/>
      <c r="I50" s="70"/>
      <c r="J50" s="70"/>
      <c r="K50" s="34" t="s">
        <v>65</v>
      </c>
      <c r="L50" s="77">
        <v>50</v>
      </c>
      <c r="M50" s="77"/>
      <c r="N50" s="72"/>
      <c r="O50" s="79" t="s">
        <v>339</v>
      </c>
      <c r="P50" s="81">
        <v>43637.60024305555</v>
      </c>
      <c r="Q50" s="79" t="s">
        <v>359</v>
      </c>
      <c r="R50" s="79"/>
      <c r="S50" s="79"/>
      <c r="T50" s="79"/>
      <c r="U50" s="79"/>
      <c r="V50" s="82" t="s">
        <v>772</v>
      </c>
      <c r="W50" s="81">
        <v>43637.60024305555</v>
      </c>
      <c r="X50" s="82" t="s">
        <v>833</v>
      </c>
      <c r="Y50" s="79"/>
      <c r="Z50" s="79"/>
      <c r="AA50" s="85" t="s">
        <v>1042</v>
      </c>
      <c r="AB50" s="79"/>
      <c r="AC50" s="79" t="b">
        <v>0</v>
      </c>
      <c r="AD50" s="79">
        <v>0</v>
      </c>
      <c r="AE50" s="85" t="s">
        <v>1231</v>
      </c>
      <c r="AF50" s="79" t="b">
        <v>0</v>
      </c>
      <c r="AG50" s="79" t="s">
        <v>1237</v>
      </c>
      <c r="AH50" s="79"/>
      <c r="AI50" s="85" t="s">
        <v>1231</v>
      </c>
      <c r="AJ50" s="79" t="b">
        <v>0</v>
      </c>
      <c r="AK50" s="79">
        <v>1</v>
      </c>
      <c r="AL50" s="85" t="s">
        <v>1037</v>
      </c>
      <c r="AM50" s="79" t="s">
        <v>1245</v>
      </c>
      <c r="AN50" s="79" t="b">
        <v>0</v>
      </c>
      <c r="AO50" s="85" t="s">
        <v>1037</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1</v>
      </c>
      <c r="BE50" s="49">
        <v>5</v>
      </c>
      <c r="BF50" s="48">
        <v>0</v>
      </c>
      <c r="BG50" s="49">
        <v>0</v>
      </c>
      <c r="BH50" s="48">
        <v>0</v>
      </c>
      <c r="BI50" s="49">
        <v>0</v>
      </c>
      <c r="BJ50" s="48">
        <v>19</v>
      </c>
      <c r="BK50" s="49">
        <v>95</v>
      </c>
      <c r="BL50" s="48">
        <v>20</v>
      </c>
    </row>
    <row r="51" spans="1:64" ht="15">
      <c r="A51" s="64" t="s">
        <v>226</v>
      </c>
      <c r="B51" s="64" t="s">
        <v>231</v>
      </c>
      <c r="C51" s="65" t="s">
        <v>3188</v>
      </c>
      <c r="D51" s="66">
        <v>3</v>
      </c>
      <c r="E51" s="67" t="s">
        <v>132</v>
      </c>
      <c r="F51" s="68">
        <v>35</v>
      </c>
      <c r="G51" s="65"/>
      <c r="H51" s="69"/>
      <c r="I51" s="70"/>
      <c r="J51" s="70"/>
      <c r="K51" s="34" t="s">
        <v>66</v>
      </c>
      <c r="L51" s="77">
        <v>51</v>
      </c>
      <c r="M51" s="77"/>
      <c r="N51" s="72"/>
      <c r="O51" s="79" t="s">
        <v>339</v>
      </c>
      <c r="P51" s="81">
        <v>43634.758680555555</v>
      </c>
      <c r="Q51" s="79" t="s">
        <v>354</v>
      </c>
      <c r="R51" s="79"/>
      <c r="S51" s="79"/>
      <c r="T51" s="79"/>
      <c r="U51" s="82" t="s">
        <v>693</v>
      </c>
      <c r="V51" s="82" t="s">
        <v>693</v>
      </c>
      <c r="W51" s="81">
        <v>43634.758680555555</v>
      </c>
      <c r="X51" s="82" t="s">
        <v>828</v>
      </c>
      <c r="Y51" s="79"/>
      <c r="Z51" s="79"/>
      <c r="AA51" s="85" t="s">
        <v>1037</v>
      </c>
      <c r="AB51" s="79"/>
      <c r="AC51" s="79" t="b">
        <v>0</v>
      </c>
      <c r="AD51" s="79">
        <v>1</v>
      </c>
      <c r="AE51" s="85" t="s">
        <v>1231</v>
      </c>
      <c r="AF51" s="79" t="b">
        <v>0</v>
      </c>
      <c r="AG51" s="79" t="s">
        <v>1237</v>
      </c>
      <c r="AH51" s="79"/>
      <c r="AI51" s="85" t="s">
        <v>1231</v>
      </c>
      <c r="AJ51" s="79" t="b">
        <v>0</v>
      </c>
      <c r="AK51" s="79">
        <v>0</v>
      </c>
      <c r="AL51" s="85" t="s">
        <v>1231</v>
      </c>
      <c r="AM51" s="79" t="s">
        <v>1244</v>
      </c>
      <c r="AN51" s="79" t="b">
        <v>0</v>
      </c>
      <c r="AO51" s="85" t="s">
        <v>1037</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231</v>
      </c>
      <c r="B52" s="64" t="s">
        <v>226</v>
      </c>
      <c r="C52" s="65" t="s">
        <v>3188</v>
      </c>
      <c r="D52" s="66">
        <v>3</v>
      </c>
      <c r="E52" s="67" t="s">
        <v>132</v>
      </c>
      <c r="F52" s="68">
        <v>35</v>
      </c>
      <c r="G52" s="65"/>
      <c r="H52" s="69"/>
      <c r="I52" s="70"/>
      <c r="J52" s="70"/>
      <c r="K52" s="34" t="s">
        <v>66</v>
      </c>
      <c r="L52" s="77">
        <v>52</v>
      </c>
      <c r="M52" s="77"/>
      <c r="N52" s="72"/>
      <c r="O52" s="79" t="s">
        <v>339</v>
      </c>
      <c r="P52" s="81">
        <v>43637.60024305555</v>
      </c>
      <c r="Q52" s="79" t="s">
        <v>359</v>
      </c>
      <c r="R52" s="79"/>
      <c r="S52" s="79"/>
      <c r="T52" s="79"/>
      <c r="U52" s="79"/>
      <c r="V52" s="82" t="s">
        <v>772</v>
      </c>
      <c r="W52" s="81">
        <v>43637.60024305555</v>
      </c>
      <c r="X52" s="82" t="s">
        <v>833</v>
      </c>
      <c r="Y52" s="79"/>
      <c r="Z52" s="79"/>
      <c r="AA52" s="85" t="s">
        <v>1042</v>
      </c>
      <c r="AB52" s="79"/>
      <c r="AC52" s="79" t="b">
        <v>0</v>
      </c>
      <c r="AD52" s="79">
        <v>0</v>
      </c>
      <c r="AE52" s="85" t="s">
        <v>1231</v>
      </c>
      <c r="AF52" s="79" t="b">
        <v>0</v>
      </c>
      <c r="AG52" s="79" t="s">
        <v>1237</v>
      </c>
      <c r="AH52" s="79"/>
      <c r="AI52" s="85" t="s">
        <v>1231</v>
      </c>
      <c r="AJ52" s="79" t="b">
        <v>0</v>
      </c>
      <c r="AK52" s="79">
        <v>1</v>
      </c>
      <c r="AL52" s="85" t="s">
        <v>1037</v>
      </c>
      <c r="AM52" s="79" t="s">
        <v>1245</v>
      </c>
      <c r="AN52" s="79" t="b">
        <v>0</v>
      </c>
      <c r="AO52" s="85" t="s">
        <v>1037</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232</v>
      </c>
      <c r="B53" s="64" t="s">
        <v>296</v>
      </c>
      <c r="C53" s="65" t="s">
        <v>3188</v>
      </c>
      <c r="D53" s="66">
        <v>3</v>
      </c>
      <c r="E53" s="67" t="s">
        <v>132</v>
      </c>
      <c r="F53" s="68">
        <v>35</v>
      </c>
      <c r="G53" s="65"/>
      <c r="H53" s="69"/>
      <c r="I53" s="70"/>
      <c r="J53" s="70"/>
      <c r="K53" s="34" t="s">
        <v>65</v>
      </c>
      <c r="L53" s="77">
        <v>53</v>
      </c>
      <c r="M53" s="77"/>
      <c r="N53" s="72"/>
      <c r="O53" s="79" t="s">
        <v>339</v>
      </c>
      <c r="P53" s="81">
        <v>43637.72170138889</v>
      </c>
      <c r="Q53" s="79" t="s">
        <v>360</v>
      </c>
      <c r="R53" s="82" t="s">
        <v>526</v>
      </c>
      <c r="S53" s="79" t="s">
        <v>588</v>
      </c>
      <c r="T53" s="79" t="s">
        <v>617</v>
      </c>
      <c r="U53" s="82" t="s">
        <v>695</v>
      </c>
      <c r="V53" s="82" t="s">
        <v>695</v>
      </c>
      <c r="W53" s="81">
        <v>43637.72170138889</v>
      </c>
      <c r="X53" s="82" t="s">
        <v>834</v>
      </c>
      <c r="Y53" s="79"/>
      <c r="Z53" s="79"/>
      <c r="AA53" s="85" t="s">
        <v>1043</v>
      </c>
      <c r="AB53" s="79"/>
      <c r="AC53" s="79" t="b">
        <v>0</v>
      </c>
      <c r="AD53" s="79">
        <v>0</v>
      </c>
      <c r="AE53" s="85" t="s">
        <v>1231</v>
      </c>
      <c r="AF53" s="79" t="b">
        <v>0</v>
      </c>
      <c r="AG53" s="79" t="s">
        <v>1237</v>
      </c>
      <c r="AH53" s="79"/>
      <c r="AI53" s="85" t="s">
        <v>1231</v>
      </c>
      <c r="AJ53" s="79" t="b">
        <v>0</v>
      </c>
      <c r="AK53" s="79">
        <v>1</v>
      </c>
      <c r="AL53" s="85" t="s">
        <v>1231</v>
      </c>
      <c r="AM53" s="79" t="s">
        <v>1244</v>
      </c>
      <c r="AN53" s="79" t="b">
        <v>0</v>
      </c>
      <c r="AO53" s="85" t="s">
        <v>1043</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1</v>
      </c>
      <c r="BE53" s="49">
        <v>2.5641025641025643</v>
      </c>
      <c r="BF53" s="48">
        <v>0</v>
      </c>
      <c r="BG53" s="49">
        <v>0</v>
      </c>
      <c r="BH53" s="48">
        <v>0</v>
      </c>
      <c r="BI53" s="49">
        <v>0</v>
      </c>
      <c r="BJ53" s="48">
        <v>38</v>
      </c>
      <c r="BK53" s="49">
        <v>97.43589743589743</v>
      </c>
      <c r="BL53" s="48">
        <v>39</v>
      </c>
    </row>
    <row r="54" spans="1:64" ht="15">
      <c r="A54" s="64" t="s">
        <v>233</v>
      </c>
      <c r="B54" s="64" t="s">
        <v>297</v>
      </c>
      <c r="C54" s="65" t="s">
        <v>3188</v>
      </c>
      <c r="D54" s="66">
        <v>3</v>
      </c>
      <c r="E54" s="67" t="s">
        <v>132</v>
      </c>
      <c r="F54" s="68">
        <v>35</v>
      </c>
      <c r="G54" s="65"/>
      <c r="H54" s="69"/>
      <c r="I54" s="70"/>
      <c r="J54" s="70"/>
      <c r="K54" s="34" t="s">
        <v>65</v>
      </c>
      <c r="L54" s="77">
        <v>54</v>
      </c>
      <c r="M54" s="77"/>
      <c r="N54" s="72"/>
      <c r="O54" s="79" t="s">
        <v>339</v>
      </c>
      <c r="P54" s="81">
        <v>43637.914143518516</v>
      </c>
      <c r="Q54" s="79" t="s">
        <v>361</v>
      </c>
      <c r="R54" s="79"/>
      <c r="S54" s="79"/>
      <c r="T54" s="79"/>
      <c r="U54" s="79"/>
      <c r="V54" s="82" t="s">
        <v>773</v>
      </c>
      <c r="W54" s="81">
        <v>43637.914143518516</v>
      </c>
      <c r="X54" s="82" t="s">
        <v>835</v>
      </c>
      <c r="Y54" s="79"/>
      <c r="Z54" s="79"/>
      <c r="AA54" s="85" t="s">
        <v>1044</v>
      </c>
      <c r="AB54" s="79"/>
      <c r="AC54" s="79" t="b">
        <v>0</v>
      </c>
      <c r="AD54" s="79">
        <v>0</v>
      </c>
      <c r="AE54" s="85" t="s">
        <v>1231</v>
      </c>
      <c r="AF54" s="79" t="b">
        <v>0</v>
      </c>
      <c r="AG54" s="79" t="s">
        <v>1237</v>
      </c>
      <c r="AH54" s="79"/>
      <c r="AI54" s="85" t="s">
        <v>1231</v>
      </c>
      <c r="AJ54" s="79" t="b">
        <v>0</v>
      </c>
      <c r="AK54" s="79">
        <v>1</v>
      </c>
      <c r="AL54" s="85" t="s">
        <v>1043</v>
      </c>
      <c r="AM54" s="79" t="s">
        <v>1239</v>
      </c>
      <c r="AN54" s="79" t="b">
        <v>0</v>
      </c>
      <c r="AO54" s="85" t="s">
        <v>1043</v>
      </c>
      <c r="AP54" s="79" t="s">
        <v>176</v>
      </c>
      <c r="AQ54" s="79">
        <v>0</v>
      </c>
      <c r="AR54" s="79">
        <v>0</v>
      </c>
      <c r="AS54" s="79"/>
      <c r="AT54" s="79"/>
      <c r="AU54" s="79"/>
      <c r="AV54" s="79"/>
      <c r="AW54" s="79"/>
      <c r="AX54" s="79"/>
      <c r="AY54" s="79"/>
      <c r="AZ54" s="79"/>
      <c r="BA54">
        <v>1</v>
      </c>
      <c r="BB54" s="78" t="str">
        <f>REPLACE(INDEX(GroupVertices[Group],MATCH(Edges[[#This Row],[Vertex 1]],GroupVertices[Vertex],0)),1,1,"")</f>
        <v>9</v>
      </c>
      <c r="BC54" s="78" t="str">
        <f>REPLACE(INDEX(GroupVertices[Group],MATCH(Edges[[#This Row],[Vertex 2]],GroupVertices[Vertex],0)),1,1,"")</f>
        <v>9</v>
      </c>
      <c r="BD54" s="48">
        <v>1</v>
      </c>
      <c r="BE54" s="49">
        <v>4.545454545454546</v>
      </c>
      <c r="BF54" s="48">
        <v>0</v>
      </c>
      <c r="BG54" s="49">
        <v>0</v>
      </c>
      <c r="BH54" s="48">
        <v>0</v>
      </c>
      <c r="BI54" s="49">
        <v>0</v>
      </c>
      <c r="BJ54" s="48">
        <v>21</v>
      </c>
      <c r="BK54" s="49">
        <v>95.45454545454545</v>
      </c>
      <c r="BL54" s="48">
        <v>22</v>
      </c>
    </row>
    <row r="55" spans="1:64" ht="15">
      <c r="A55" s="64" t="s">
        <v>232</v>
      </c>
      <c r="B55" s="64" t="s">
        <v>271</v>
      </c>
      <c r="C55" s="65" t="s">
        <v>3188</v>
      </c>
      <c r="D55" s="66">
        <v>3</v>
      </c>
      <c r="E55" s="67" t="s">
        <v>132</v>
      </c>
      <c r="F55" s="68">
        <v>35</v>
      </c>
      <c r="G55" s="65"/>
      <c r="H55" s="69"/>
      <c r="I55" s="70"/>
      <c r="J55" s="70"/>
      <c r="K55" s="34" t="s">
        <v>65</v>
      </c>
      <c r="L55" s="77">
        <v>55</v>
      </c>
      <c r="M55" s="77"/>
      <c r="N55" s="72"/>
      <c r="O55" s="79" t="s">
        <v>339</v>
      </c>
      <c r="P55" s="81">
        <v>43637.72170138889</v>
      </c>
      <c r="Q55" s="79" t="s">
        <v>360</v>
      </c>
      <c r="R55" s="82" t="s">
        <v>526</v>
      </c>
      <c r="S55" s="79" t="s">
        <v>588</v>
      </c>
      <c r="T55" s="79" t="s">
        <v>617</v>
      </c>
      <c r="U55" s="82" t="s">
        <v>695</v>
      </c>
      <c r="V55" s="82" t="s">
        <v>695</v>
      </c>
      <c r="W55" s="81">
        <v>43637.72170138889</v>
      </c>
      <c r="X55" s="82" t="s">
        <v>834</v>
      </c>
      <c r="Y55" s="79"/>
      <c r="Z55" s="79"/>
      <c r="AA55" s="85" t="s">
        <v>1043</v>
      </c>
      <c r="AB55" s="79"/>
      <c r="AC55" s="79" t="b">
        <v>0</v>
      </c>
      <c r="AD55" s="79">
        <v>0</v>
      </c>
      <c r="AE55" s="85" t="s">
        <v>1231</v>
      </c>
      <c r="AF55" s="79" t="b">
        <v>0</v>
      </c>
      <c r="AG55" s="79" t="s">
        <v>1237</v>
      </c>
      <c r="AH55" s="79"/>
      <c r="AI55" s="85" t="s">
        <v>1231</v>
      </c>
      <c r="AJ55" s="79" t="b">
        <v>0</v>
      </c>
      <c r="AK55" s="79">
        <v>1</v>
      </c>
      <c r="AL55" s="85" t="s">
        <v>1231</v>
      </c>
      <c r="AM55" s="79" t="s">
        <v>1244</v>
      </c>
      <c r="AN55" s="79" t="b">
        <v>0</v>
      </c>
      <c r="AO55" s="85" t="s">
        <v>1043</v>
      </c>
      <c r="AP55" s="79" t="s">
        <v>176</v>
      </c>
      <c r="AQ55" s="79">
        <v>0</v>
      </c>
      <c r="AR55" s="79">
        <v>0</v>
      </c>
      <c r="AS55" s="79"/>
      <c r="AT55" s="79"/>
      <c r="AU55" s="79"/>
      <c r="AV55" s="79"/>
      <c r="AW55" s="79"/>
      <c r="AX55" s="79"/>
      <c r="AY55" s="79"/>
      <c r="AZ55" s="79"/>
      <c r="BA55">
        <v>1</v>
      </c>
      <c r="BB55" s="78" t="str">
        <f>REPLACE(INDEX(GroupVertices[Group],MATCH(Edges[[#This Row],[Vertex 1]],GroupVertices[Vertex],0)),1,1,"")</f>
        <v>9</v>
      </c>
      <c r="BC55" s="78" t="str">
        <f>REPLACE(INDEX(GroupVertices[Group],MATCH(Edges[[#This Row],[Vertex 2]],GroupVertices[Vertex],0)),1,1,"")</f>
        <v>1</v>
      </c>
      <c r="BD55" s="48"/>
      <c r="BE55" s="49"/>
      <c r="BF55" s="48"/>
      <c r="BG55" s="49"/>
      <c r="BH55" s="48"/>
      <c r="BI55" s="49"/>
      <c r="BJ55" s="48"/>
      <c r="BK55" s="49"/>
      <c r="BL55" s="48"/>
    </row>
    <row r="56" spans="1:64" ht="15">
      <c r="A56" s="64" t="s">
        <v>233</v>
      </c>
      <c r="B56" s="64" t="s">
        <v>232</v>
      </c>
      <c r="C56" s="65" t="s">
        <v>3188</v>
      </c>
      <c r="D56" s="66">
        <v>3</v>
      </c>
      <c r="E56" s="67" t="s">
        <v>132</v>
      </c>
      <c r="F56" s="68">
        <v>35</v>
      </c>
      <c r="G56" s="65"/>
      <c r="H56" s="69"/>
      <c r="I56" s="70"/>
      <c r="J56" s="70"/>
      <c r="K56" s="34" t="s">
        <v>65</v>
      </c>
      <c r="L56" s="77">
        <v>56</v>
      </c>
      <c r="M56" s="77"/>
      <c r="N56" s="72"/>
      <c r="O56" s="79" t="s">
        <v>339</v>
      </c>
      <c r="P56" s="81">
        <v>43637.914143518516</v>
      </c>
      <c r="Q56" s="79" t="s">
        <v>361</v>
      </c>
      <c r="R56" s="79"/>
      <c r="S56" s="79"/>
      <c r="T56" s="79"/>
      <c r="U56" s="79"/>
      <c r="V56" s="82" t="s">
        <v>773</v>
      </c>
      <c r="W56" s="81">
        <v>43637.914143518516</v>
      </c>
      <c r="X56" s="82" t="s">
        <v>835</v>
      </c>
      <c r="Y56" s="79"/>
      <c r="Z56" s="79"/>
      <c r="AA56" s="85" t="s">
        <v>1044</v>
      </c>
      <c r="AB56" s="79"/>
      <c r="AC56" s="79" t="b">
        <v>0</v>
      </c>
      <c r="AD56" s="79">
        <v>0</v>
      </c>
      <c r="AE56" s="85" t="s">
        <v>1231</v>
      </c>
      <c r="AF56" s="79" t="b">
        <v>0</v>
      </c>
      <c r="AG56" s="79" t="s">
        <v>1237</v>
      </c>
      <c r="AH56" s="79"/>
      <c r="AI56" s="85" t="s">
        <v>1231</v>
      </c>
      <c r="AJ56" s="79" t="b">
        <v>0</v>
      </c>
      <c r="AK56" s="79">
        <v>1</v>
      </c>
      <c r="AL56" s="85" t="s">
        <v>1043</v>
      </c>
      <c r="AM56" s="79" t="s">
        <v>1239</v>
      </c>
      <c r="AN56" s="79" t="b">
        <v>0</v>
      </c>
      <c r="AO56" s="85" t="s">
        <v>1043</v>
      </c>
      <c r="AP56" s="79" t="s">
        <v>176</v>
      </c>
      <c r="AQ56" s="79">
        <v>0</v>
      </c>
      <c r="AR56" s="79">
        <v>0</v>
      </c>
      <c r="AS56" s="79"/>
      <c r="AT56" s="79"/>
      <c r="AU56" s="79"/>
      <c r="AV56" s="79"/>
      <c r="AW56" s="79"/>
      <c r="AX56" s="79"/>
      <c r="AY56" s="79"/>
      <c r="AZ56" s="79"/>
      <c r="BA56">
        <v>1</v>
      </c>
      <c r="BB56" s="78" t="str">
        <f>REPLACE(INDEX(GroupVertices[Group],MATCH(Edges[[#This Row],[Vertex 1]],GroupVertices[Vertex],0)),1,1,"")</f>
        <v>9</v>
      </c>
      <c r="BC56" s="78" t="str">
        <f>REPLACE(INDEX(GroupVertices[Group],MATCH(Edges[[#This Row],[Vertex 2]],GroupVertices[Vertex],0)),1,1,"")</f>
        <v>9</v>
      </c>
      <c r="BD56" s="48"/>
      <c r="BE56" s="49"/>
      <c r="BF56" s="48"/>
      <c r="BG56" s="49"/>
      <c r="BH56" s="48"/>
      <c r="BI56" s="49"/>
      <c r="BJ56" s="48"/>
      <c r="BK56" s="49"/>
      <c r="BL56" s="48"/>
    </row>
    <row r="57" spans="1:64" ht="15">
      <c r="A57" s="64" t="s">
        <v>233</v>
      </c>
      <c r="B57" s="64" t="s">
        <v>271</v>
      </c>
      <c r="C57" s="65" t="s">
        <v>3188</v>
      </c>
      <c r="D57" s="66">
        <v>3</v>
      </c>
      <c r="E57" s="67" t="s">
        <v>132</v>
      </c>
      <c r="F57" s="68">
        <v>35</v>
      </c>
      <c r="G57" s="65"/>
      <c r="H57" s="69"/>
      <c r="I57" s="70"/>
      <c r="J57" s="70"/>
      <c r="K57" s="34" t="s">
        <v>65</v>
      </c>
      <c r="L57" s="77">
        <v>57</v>
      </c>
      <c r="M57" s="77"/>
      <c r="N57" s="72"/>
      <c r="O57" s="79" t="s">
        <v>339</v>
      </c>
      <c r="P57" s="81">
        <v>43637.914143518516</v>
      </c>
      <c r="Q57" s="79" t="s">
        <v>361</v>
      </c>
      <c r="R57" s="79"/>
      <c r="S57" s="79"/>
      <c r="T57" s="79"/>
      <c r="U57" s="79"/>
      <c r="V57" s="82" t="s">
        <v>773</v>
      </c>
      <c r="W57" s="81">
        <v>43637.914143518516</v>
      </c>
      <c r="X57" s="82" t="s">
        <v>835</v>
      </c>
      <c r="Y57" s="79"/>
      <c r="Z57" s="79"/>
      <c r="AA57" s="85" t="s">
        <v>1044</v>
      </c>
      <c r="AB57" s="79"/>
      <c r="AC57" s="79" t="b">
        <v>0</v>
      </c>
      <c r="AD57" s="79">
        <v>0</v>
      </c>
      <c r="AE57" s="85" t="s">
        <v>1231</v>
      </c>
      <c r="AF57" s="79" t="b">
        <v>0</v>
      </c>
      <c r="AG57" s="79" t="s">
        <v>1237</v>
      </c>
      <c r="AH57" s="79"/>
      <c r="AI57" s="85" t="s">
        <v>1231</v>
      </c>
      <c r="AJ57" s="79" t="b">
        <v>0</v>
      </c>
      <c r="AK57" s="79">
        <v>1</v>
      </c>
      <c r="AL57" s="85" t="s">
        <v>1043</v>
      </c>
      <c r="AM57" s="79" t="s">
        <v>1239</v>
      </c>
      <c r="AN57" s="79" t="b">
        <v>0</v>
      </c>
      <c r="AO57" s="85" t="s">
        <v>1043</v>
      </c>
      <c r="AP57" s="79" t="s">
        <v>176</v>
      </c>
      <c r="AQ57" s="79">
        <v>0</v>
      </c>
      <c r="AR57" s="79">
        <v>0</v>
      </c>
      <c r="AS57" s="79"/>
      <c r="AT57" s="79"/>
      <c r="AU57" s="79"/>
      <c r="AV57" s="79"/>
      <c r="AW57" s="79"/>
      <c r="AX57" s="79"/>
      <c r="AY57" s="79"/>
      <c r="AZ57" s="79"/>
      <c r="BA57">
        <v>1</v>
      </c>
      <c r="BB57" s="78" t="str">
        <f>REPLACE(INDEX(GroupVertices[Group],MATCH(Edges[[#This Row],[Vertex 1]],GroupVertices[Vertex],0)),1,1,"")</f>
        <v>9</v>
      </c>
      <c r="BC57" s="78" t="str">
        <f>REPLACE(INDEX(GroupVertices[Group],MATCH(Edges[[#This Row],[Vertex 2]],GroupVertices[Vertex],0)),1,1,"")</f>
        <v>1</v>
      </c>
      <c r="BD57" s="48"/>
      <c r="BE57" s="49"/>
      <c r="BF57" s="48"/>
      <c r="BG57" s="49"/>
      <c r="BH57" s="48"/>
      <c r="BI57" s="49"/>
      <c r="BJ57" s="48"/>
      <c r="BK57" s="49"/>
      <c r="BL57" s="48"/>
    </row>
    <row r="58" spans="1:64" ht="15">
      <c r="A58" s="64" t="s">
        <v>234</v>
      </c>
      <c r="B58" s="64" t="s">
        <v>245</v>
      </c>
      <c r="C58" s="65" t="s">
        <v>3188</v>
      </c>
      <c r="D58" s="66">
        <v>3</v>
      </c>
      <c r="E58" s="67" t="s">
        <v>132</v>
      </c>
      <c r="F58" s="68">
        <v>35</v>
      </c>
      <c r="G58" s="65"/>
      <c r="H58" s="69"/>
      <c r="I58" s="70"/>
      <c r="J58" s="70"/>
      <c r="K58" s="34" t="s">
        <v>65</v>
      </c>
      <c r="L58" s="77">
        <v>58</v>
      </c>
      <c r="M58" s="77"/>
      <c r="N58" s="72"/>
      <c r="O58" s="79" t="s">
        <v>339</v>
      </c>
      <c r="P58" s="81">
        <v>43639.23918981481</v>
      </c>
      <c r="Q58" s="79" t="s">
        <v>362</v>
      </c>
      <c r="R58" s="79"/>
      <c r="S58" s="79"/>
      <c r="T58" s="79" t="s">
        <v>618</v>
      </c>
      <c r="U58" s="79"/>
      <c r="V58" s="82" t="s">
        <v>774</v>
      </c>
      <c r="W58" s="81">
        <v>43639.23918981481</v>
      </c>
      <c r="X58" s="82" t="s">
        <v>836</v>
      </c>
      <c r="Y58" s="79"/>
      <c r="Z58" s="79"/>
      <c r="AA58" s="85" t="s">
        <v>1045</v>
      </c>
      <c r="AB58" s="79"/>
      <c r="AC58" s="79" t="b">
        <v>0</v>
      </c>
      <c r="AD58" s="79">
        <v>0</v>
      </c>
      <c r="AE58" s="85" t="s">
        <v>1231</v>
      </c>
      <c r="AF58" s="79" t="b">
        <v>0</v>
      </c>
      <c r="AG58" s="79" t="s">
        <v>1237</v>
      </c>
      <c r="AH58" s="79"/>
      <c r="AI58" s="85" t="s">
        <v>1231</v>
      </c>
      <c r="AJ58" s="79" t="b">
        <v>0</v>
      </c>
      <c r="AK58" s="79">
        <v>1</v>
      </c>
      <c r="AL58" s="85" t="s">
        <v>1059</v>
      </c>
      <c r="AM58" s="79" t="s">
        <v>1239</v>
      </c>
      <c r="AN58" s="79" t="b">
        <v>0</v>
      </c>
      <c r="AO58" s="85" t="s">
        <v>1059</v>
      </c>
      <c r="AP58" s="79" t="s">
        <v>176</v>
      </c>
      <c r="AQ58" s="79">
        <v>0</v>
      </c>
      <c r="AR58" s="79">
        <v>0</v>
      </c>
      <c r="AS58" s="79"/>
      <c r="AT58" s="79"/>
      <c r="AU58" s="79"/>
      <c r="AV58" s="79"/>
      <c r="AW58" s="79"/>
      <c r="AX58" s="79"/>
      <c r="AY58" s="79"/>
      <c r="AZ58" s="79"/>
      <c r="BA58">
        <v>1</v>
      </c>
      <c r="BB58" s="78" t="str">
        <f>REPLACE(INDEX(GroupVertices[Group],MATCH(Edges[[#This Row],[Vertex 1]],GroupVertices[Vertex],0)),1,1,"")</f>
        <v>8</v>
      </c>
      <c r="BC58" s="78" t="str">
        <f>REPLACE(INDEX(GroupVertices[Group],MATCH(Edges[[#This Row],[Vertex 2]],GroupVertices[Vertex],0)),1,1,"")</f>
        <v>8</v>
      </c>
      <c r="BD58" s="48">
        <v>0</v>
      </c>
      <c r="BE58" s="49">
        <v>0</v>
      </c>
      <c r="BF58" s="48">
        <v>0</v>
      </c>
      <c r="BG58" s="49">
        <v>0</v>
      </c>
      <c r="BH58" s="48">
        <v>0</v>
      </c>
      <c r="BI58" s="49">
        <v>0</v>
      </c>
      <c r="BJ58" s="48">
        <v>15</v>
      </c>
      <c r="BK58" s="49">
        <v>100</v>
      </c>
      <c r="BL58" s="48">
        <v>15</v>
      </c>
    </row>
    <row r="59" spans="1:64" ht="15">
      <c r="A59" s="64" t="s">
        <v>235</v>
      </c>
      <c r="B59" s="64" t="s">
        <v>245</v>
      </c>
      <c r="C59" s="65" t="s">
        <v>3188</v>
      </c>
      <c r="D59" s="66">
        <v>3</v>
      </c>
      <c r="E59" s="67" t="s">
        <v>132</v>
      </c>
      <c r="F59" s="68">
        <v>35</v>
      </c>
      <c r="G59" s="65"/>
      <c r="H59" s="69"/>
      <c r="I59" s="70"/>
      <c r="J59" s="70"/>
      <c r="K59" s="34" t="s">
        <v>65</v>
      </c>
      <c r="L59" s="77">
        <v>59</v>
      </c>
      <c r="M59" s="77"/>
      <c r="N59" s="72"/>
      <c r="O59" s="79" t="s">
        <v>339</v>
      </c>
      <c r="P59" s="81">
        <v>43640.5441087963</v>
      </c>
      <c r="Q59" s="79" t="s">
        <v>362</v>
      </c>
      <c r="R59" s="79"/>
      <c r="S59" s="79"/>
      <c r="T59" s="79" t="s">
        <v>618</v>
      </c>
      <c r="U59" s="79"/>
      <c r="V59" s="82" t="s">
        <v>775</v>
      </c>
      <c r="W59" s="81">
        <v>43640.5441087963</v>
      </c>
      <c r="X59" s="82" t="s">
        <v>837</v>
      </c>
      <c r="Y59" s="79"/>
      <c r="Z59" s="79"/>
      <c r="AA59" s="85" t="s">
        <v>1046</v>
      </c>
      <c r="AB59" s="79"/>
      <c r="AC59" s="79" t="b">
        <v>0</v>
      </c>
      <c r="AD59" s="79">
        <v>0</v>
      </c>
      <c r="AE59" s="85" t="s">
        <v>1231</v>
      </c>
      <c r="AF59" s="79" t="b">
        <v>0</v>
      </c>
      <c r="AG59" s="79" t="s">
        <v>1237</v>
      </c>
      <c r="AH59" s="79"/>
      <c r="AI59" s="85" t="s">
        <v>1231</v>
      </c>
      <c r="AJ59" s="79" t="b">
        <v>0</v>
      </c>
      <c r="AK59" s="79">
        <v>3</v>
      </c>
      <c r="AL59" s="85" t="s">
        <v>1059</v>
      </c>
      <c r="AM59" s="79" t="s">
        <v>1244</v>
      </c>
      <c r="AN59" s="79" t="b">
        <v>0</v>
      </c>
      <c r="AO59" s="85" t="s">
        <v>1059</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v>0</v>
      </c>
      <c r="BE59" s="49">
        <v>0</v>
      </c>
      <c r="BF59" s="48">
        <v>0</v>
      </c>
      <c r="BG59" s="49">
        <v>0</v>
      </c>
      <c r="BH59" s="48">
        <v>0</v>
      </c>
      <c r="BI59" s="49">
        <v>0</v>
      </c>
      <c r="BJ59" s="48">
        <v>15</v>
      </c>
      <c r="BK59" s="49">
        <v>100</v>
      </c>
      <c r="BL59" s="48">
        <v>15</v>
      </c>
    </row>
    <row r="60" spans="1:64" ht="15">
      <c r="A60" s="64" t="s">
        <v>236</v>
      </c>
      <c r="B60" s="64" t="s">
        <v>266</v>
      </c>
      <c r="C60" s="65" t="s">
        <v>3188</v>
      </c>
      <c r="D60" s="66">
        <v>3</v>
      </c>
      <c r="E60" s="67" t="s">
        <v>132</v>
      </c>
      <c r="F60" s="68">
        <v>35</v>
      </c>
      <c r="G60" s="65"/>
      <c r="H60" s="69"/>
      <c r="I60" s="70"/>
      <c r="J60" s="70"/>
      <c r="K60" s="34" t="s">
        <v>65</v>
      </c>
      <c r="L60" s="77">
        <v>60</v>
      </c>
      <c r="M60" s="77"/>
      <c r="N60" s="72"/>
      <c r="O60" s="79" t="s">
        <v>339</v>
      </c>
      <c r="P60" s="81">
        <v>43645.489016203705</v>
      </c>
      <c r="Q60" s="79" t="s">
        <v>363</v>
      </c>
      <c r="R60" s="79"/>
      <c r="S60" s="79"/>
      <c r="T60" s="79" t="s">
        <v>619</v>
      </c>
      <c r="U60" s="79"/>
      <c r="V60" s="82" t="s">
        <v>776</v>
      </c>
      <c r="W60" s="81">
        <v>43645.489016203705</v>
      </c>
      <c r="X60" s="82" t="s">
        <v>838</v>
      </c>
      <c r="Y60" s="79"/>
      <c r="Z60" s="79"/>
      <c r="AA60" s="85" t="s">
        <v>1047</v>
      </c>
      <c r="AB60" s="79"/>
      <c r="AC60" s="79" t="b">
        <v>0</v>
      </c>
      <c r="AD60" s="79">
        <v>0</v>
      </c>
      <c r="AE60" s="85" t="s">
        <v>1231</v>
      </c>
      <c r="AF60" s="79" t="b">
        <v>0</v>
      </c>
      <c r="AG60" s="79" t="s">
        <v>1237</v>
      </c>
      <c r="AH60" s="79"/>
      <c r="AI60" s="85" t="s">
        <v>1231</v>
      </c>
      <c r="AJ60" s="79" t="b">
        <v>0</v>
      </c>
      <c r="AK60" s="79">
        <v>1</v>
      </c>
      <c r="AL60" s="85" t="s">
        <v>1090</v>
      </c>
      <c r="AM60" s="79" t="s">
        <v>1239</v>
      </c>
      <c r="AN60" s="79" t="b">
        <v>0</v>
      </c>
      <c r="AO60" s="85" t="s">
        <v>1090</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2</v>
      </c>
      <c r="BE60" s="49">
        <v>9.090909090909092</v>
      </c>
      <c r="BF60" s="48">
        <v>0</v>
      </c>
      <c r="BG60" s="49">
        <v>0</v>
      </c>
      <c r="BH60" s="48">
        <v>0</v>
      </c>
      <c r="BI60" s="49">
        <v>0</v>
      </c>
      <c r="BJ60" s="48">
        <v>20</v>
      </c>
      <c r="BK60" s="49">
        <v>90.9090909090909</v>
      </c>
      <c r="BL60" s="48">
        <v>22</v>
      </c>
    </row>
    <row r="61" spans="1:64" ht="15">
      <c r="A61" s="64" t="s">
        <v>237</v>
      </c>
      <c r="B61" s="64" t="s">
        <v>237</v>
      </c>
      <c r="C61" s="65" t="s">
        <v>3188</v>
      </c>
      <c r="D61" s="66">
        <v>3</v>
      </c>
      <c r="E61" s="67" t="s">
        <v>132</v>
      </c>
      <c r="F61" s="68">
        <v>35</v>
      </c>
      <c r="G61" s="65"/>
      <c r="H61" s="69"/>
      <c r="I61" s="70"/>
      <c r="J61" s="70"/>
      <c r="K61" s="34" t="s">
        <v>65</v>
      </c>
      <c r="L61" s="77">
        <v>61</v>
      </c>
      <c r="M61" s="77"/>
      <c r="N61" s="72"/>
      <c r="O61" s="79" t="s">
        <v>176</v>
      </c>
      <c r="P61" s="81">
        <v>43645.66710648148</v>
      </c>
      <c r="Q61" s="79" t="s">
        <v>364</v>
      </c>
      <c r="R61" s="82" t="s">
        <v>527</v>
      </c>
      <c r="S61" s="79" t="s">
        <v>589</v>
      </c>
      <c r="T61" s="79" t="s">
        <v>271</v>
      </c>
      <c r="U61" s="82" t="s">
        <v>696</v>
      </c>
      <c r="V61" s="82" t="s">
        <v>696</v>
      </c>
      <c r="W61" s="81">
        <v>43645.66710648148</v>
      </c>
      <c r="X61" s="82" t="s">
        <v>839</v>
      </c>
      <c r="Y61" s="79"/>
      <c r="Z61" s="79"/>
      <c r="AA61" s="85" t="s">
        <v>1048</v>
      </c>
      <c r="AB61" s="79"/>
      <c r="AC61" s="79" t="b">
        <v>0</v>
      </c>
      <c r="AD61" s="79">
        <v>0</v>
      </c>
      <c r="AE61" s="85" t="s">
        <v>1231</v>
      </c>
      <c r="AF61" s="79" t="b">
        <v>0</v>
      </c>
      <c r="AG61" s="79" t="s">
        <v>1237</v>
      </c>
      <c r="AH61" s="79"/>
      <c r="AI61" s="85" t="s">
        <v>1231</v>
      </c>
      <c r="AJ61" s="79" t="b">
        <v>0</v>
      </c>
      <c r="AK61" s="79">
        <v>0</v>
      </c>
      <c r="AL61" s="85" t="s">
        <v>1231</v>
      </c>
      <c r="AM61" s="79" t="s">
        <v>1246</v>
      </c>
      <c r="AN61" s="79" t="b">
        <v>0</v>
      </c>
      <c r="AO61" s="85" t="s">
        <v>1048</v>
      </c>
      <c r="AP61" s="79" t="s">
        <v>176</v>
      </c>
      <c r="AQ61" s="79">
        <v>0</v>
      </c>
      <c r="AR61" s="79">
        <v>0</v>
      </c>
      <c r="AS61" s="79"/>
      <c r="AT61" s="79"/>
      <c r="AU61" s="79"/>
      <c r="AV61" s="79"/>
      <c r="AW61" s="79"/>
      <c r="AX61" s="79"/>
      <c r="AY61" s="79"/>
      <c r="AZ61" s="79"/>
      <c r="BA61">
        <v>1</v>
      </c>
      <c r="BB61" s="78" t="str">
        <f>REPLACE(INDEX(GroupVertices[Group],MATCH(Edges[[#This Row],[Vertex 1]],GroupVertices[Vertex],0)),1,1,"")</f>
        <v>10</v>
      </c>
      <c r="BC61" s="78" t="str">
        <f>REPLACE(INDEX(GroupVertices[Group],MATCH(Edges[[#This Row],[Vertex 2]],GroupVertices[Vertex],0)),1,1,"")</f>
        <v>10</v>
      </c>
      <c r="BD61" s="48">
        <v>1</v>
      </c>
      <c r="BE61" s="49">
        <v>2.127659574468085</v>
      </c>
      <c r="BF61" s="48">
        <v>0</v>
      </c>
      <c r="BG61" s="49">
        <v>0</v>
      </c>
      <c r="BH61" s="48">
        <v>0</v>
      </c>
      <c r="BI61" s="49">
        <v>0</v>
      </c>
      <c r="BJ61" s="48">
        <v>46</v>
      </c>
      <c r="BK61" s="49">
        <v>97.87234042553192</v>
      </c>
      <c r="BL61" s="48">
        <v>47</v>
      </c>
    </row>
    <row r="62" spans="1:64" ht="15">
      <c r="A62" s="64" t="s">
        <v>238</v>
      </c>
      <c r="B62" s="64" t="s">
        <v>271</v>
      </c>
      <c r="C62" s="65" t="s">
        <v>3188</v>
      </c>
      <c r="D62" s="66">
        <v>3</v>
      </c>
      <c r="E62" s="67" t="s">
        <v>132</v>
      </c>
      <c r="F62" s="68">
        <v>35</v>
      </c>
      <c r="G62" s="65"/>
      <c r="H62" s="69"/>
      <c r="I62" s="70"/>
      <c r="J62" s="70"/>
      <c r="K62" s="34" t="s">
        <v>65</v>
      </c>
      <c r="L62" s="77">
        <v>62</v>
      </c>
      <c r="M62" s="77"/>
      <c r="N62" s="72"/>
      <c r="O62" s="79" t="s">
        <v>339</v>
      </c>
      <c r="P62" s="81">
        <v>43646.633993055555</v>
      </c>
      <c r="Q62" s="79" t="s">
        <v>365</v>
      </c>
      <c r="R62" s="79"/>
      <c r="S62" s="79"/>
      <c r="T62" s="79" t="s">
        <v>620</v>
      </c>
      <c r="U62" s="79"/>
      <c r="V62" s="82" t="s">
        <v>777</v>
      </c>
      <c r="W62" s="81">
        <v>43646.633993055555</v>
      </c>
      <c r="X62" s="82" t="s">
        <v>840</v>
      </c>
      <c r="Y62" s="79"/>
      <c r="Z62" s="79"/>
      <c r="AA62" s="85" t="s">
        <v>1049</v>
      </c>
      <c r="AB62" s="79"/>
      <c r="AC62" s="79" t="b">
        <v>0</v>
      </c>
      <c r="AD62" s="79">
        <v>0</v>
      </c>
      <c r="AE62" s="85" t="s">
        <v>1231</v>
      </c>
      <c r="AF62" s="79" t="b">
        <v>0</v>
      </c>
      <c r="AG62" s="79" t="s">
        <v>1237</v>
      </c>
      <c r="AH62" s="79"/>
      <c r="AI62" s="85" t="s">
        <v>1231</v>
      </c>
      <c r="AJ62" s="79" t="b">
        <v>0</v>
      </c>
      <c r="AK62" s="79">
        <v>1</v>
      </c>
      <c r="AL62" s="85" t="s">
        <v>1062</v>
      </c>
      <c r="AM62" s="79" t="s">
        <v>1244</v>
      </c>
      <c r="AN62" s="79" t="b">
        <v>0</v>
      </c>
      <c r="AO62" s="85" t="s">
        <v>1062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238</v>
      </c>
      <c r="B63" s="64" t="s">
        <v>247</v>
      </c>
      <c r="C63" s="65" t="s">
        <v>3188</v>
      </c>
      <c r="D63" s="66">
        <v>3</v>
      </c>
      <c r="E63" s="67" t="s">
        <v>132</v>
      </c>
      <c r="F63" s="68">
        <v>35</v>
      </c>
      <c r="G63" s="65"/>
      <c r="H63" s="69"/>
      <c r="I63" s="70"/>
      <c r="J63" s="70"/>
      <c r="K63" s="34" t="s">
        <v>65</v>
      </c>
      <c r="L63" s="77">
        <v>63</v>
      </c>
      <c r="M63" s="77"/>
      <c r="N63" s="72"/>
      <c r="O63" s="79" t="s">
        <v>339</v>
      </c>
      <c r="P63" s="81">
        <v>43646.633993055555</v>
      </c>
      <c r="Q63" s="79" t="s">
        <v>365</v>
      </c>
      <c r="R63" s="79"/>
      <c r="S63" s="79"/>
      <c r="T63" s="79" t="s">
        <v>620</v>
      </c>
      <c r="U63" s="79"/>
      <c r="V63" s="82" t="s">
        <v>777</v>
      </c>
      <c r="W63" s="81">
        <v>43646.633993055555</v>
      </c>
      <c r="X63" s="82" t="s">
        <v>840</v>
      </c>
      <c r="Y63" s="79"/>
      <c r="Z63" s="79"/>
      <c r="AA63" s="85" t="s">
        <v>1049</v>
      </c>
      <c r="AB63" s="79"/>
      <c r="AC63" s="79" t="b">
        <v>0</v>
      </c>
      <c r="AD63" s="79">
        <v>0</v>
      </c>
      <c r="AE63" s="85" t="s">
        <v>1231</v>
      </c>
      <c r="AF63" s="79" t="b">
        <v>0</v>
      </c>
      <c r="AG63" s="79" t="s">
        <v>1237</v>
      </c>
      <c r="AH63" s="79"/>
      <c r="AI63" s="85" t="s">
        <v>1231</v>
      </c>
      <c r="AJ63" s="79" t="b">
        <v>0</v>
      </c>
      <c r="AK63" s="79">
        <v>1</v>
      </c>
      <c r="AL63" s="85" t="s">
        <v>1062</v>
      </c>
      <c r="AM63" s="79" t="s">
        <v>1244</v>
      </c>
      <c r="AN63" s="79" t="b">
        <v>0</v>
      </c>
      <c r="AO63" s="85" t="s">
        <v>1062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5.2631578947368425</v>
      </c>
      <c r="BF63" s="48">
        <v>0</v>
      </c>
      <c r="BG63" s="49">
        <v>0</v>
      </c>
      <c r="BH63" s="48">
        <v>0</v>
      </c>
      <c r="BI63" s="49">
        <v>0</v>
      </c>
      <c r="BJ63" s="48">
        <v>18</v>
      </c>
      <c r="BK63" s="49">
        <v>94.73684210526316</v>
      </c>
      <c r="BL63" s="48">
        <v>19</v>
      </c>
    </row>
    <row r="64" spans="1:64" ht="15">
      <c r="A64" s="64" t="s">
        <v>239</v>
      </c>
      <c r="B64" s="64" t="s">
        <v>298</v>
      </c>
      <c r="C64" s="65" t="s">
        <v>3188</v>
      </c>
      <c r="D64" s="66">
        <v>3</v>
      </c>
      <c r="E64" s="67" t="s">
        <v>132</v>
      </c>
      <c r="F64" s="68">
        <v>35</v>
      </c>
      <c r="G64" s="65"/>
      <c r="H64" s="69"/>
      <c r="I64" s="70"/>
      <c r="J64" s="70"/>
      <c r="K64" s="34" t="s">
        <v>65</v>
      </c>
      <c r="L64" s="77">
        <v>64</v>
      </c>
      <c r="M64" s="77"/>
      <c r="N64" s="72"/>
      <c r="O64" s="79" t="s">
        <v>339</v>
      </c>
      <c r="P64" s="81">
        <v>43650.362604166665</v>
      </c>
      <c r="Q64" s="79" t="s">
        <v>366</v>
      </c>
      <c r="R64" s="79"/>
      <c r="S64" s="79"/>
      <c r="T64" s="79" t="s">
        <v>621</v>
      </c>
      <c r="U64" s="79"/>
      <c r="V64" s="82" t="s">
        <v>778</v>
      </c>
      <c r="W64" s="81">
        <v>43650.362604166665</v>
      </c>
      <c r="X64" s="82" t="s">
        <v>841</v>
      </c>
      <c r="Y64" s="79"/>
      <c r="Z64" s="79"/>
      <c r="AA64" s="85" t="s">
        <v>1050</v>
      </c>
      <c r="AB64" s="79"/>
      <c r="AC64" s="79" t="b">
        <v>0</v>
      </c>
      <c r="AD64" s="79">
        <v>0</v>
      </c>
      <c r="AE64" s="85" t="s">
        <v>1231</v>
      </c>
      <c r="AF64" s="79" t="b">
        <v>0</v>
      </c>
      <c r="AG64" s="79" t="s">
        <v>1237</v>
      </c>
      <c r="AH64" s="79"/>
      <c r="AI64" s="85" t="s">
        <v>1231</v>
      </c>
      <c r="AJ64" s="79" t="b">
        <v>0</v>
      </c>
      <c r="AK64" s="79">
        <v>1</v>
      </c>
      <c r="AL64" s="85" t="s">
        <v>1051</v>
      </c>
      <c r="AM64" s="79" t="s">
        <v>1239</v>
      </c>
      <c r="AN64" s="79" t="b">
        <v>0</v>
      </c>
      <c r="AO64" s="85" t="s">
        <v>1051</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c r="BE64" s="49"/>
      <c r="BF64" s="48"/>
      <c r="BG64" s="49"/>
      <c r="BH64" s="48"/>
      <c r="BI64" s="49"/>
      <c r="BJ64" s="48"/>
      <c r="BK64" s="49"/>
      <c r="BL64" s="48"/>
    </row>
    <row r="65" spans="1:64" ht="15">
      <c r="A65" s="64" t="s">
        <v>239</v>
      </c>
      <c r="B65" s="64" t="s">
        <v>299</v>
      </c>
      <c r="C65" s="65" t="s">
        <v>3188</v>
      </c>
      <c r="D65" s="66">
        <v>3</v>
      </c>
      <c r="E65" s="67" t="s">
        <v>132</v>
      </c>
      <c r="F65" s="68">
        <v>35</v>
      </c>
      <c r="G65" s="65"/>
      <c r="H65" s="69"/>
      <c r="I65" s="70"/>
      <c r="J65" s="70"/>
      <c r="K65" s="34" t="s">
        <v>65</v>
      </c>
      <c r="L65" s="77">
        <v>65</v>
      </c>
      <c r="M65" s="77"/>
      <c r="N65" s="72"/>
      <c r="O65" s="79" t="s">
        <v>339</v>
      </c>
      <c r="P65" s="81">
        <v>43650.362604166665</v>
      </c>
      <c r="Q65" s="79" t="s">
        <v>366</v>
      </c>
      <c r="R65" s="79"/>
      <c r="S65" s="79"/>
      <c r="T65" s="79" t="s">
        <v>621</v>
      </c>
      <c r="U65" s="79"/>
      <c r="V65" s="82" t="s">
        <v>778</v>
      </c>
      <c r="W65" s="81">
        <v>43650.362604166665</v>
      </c>
      <c r="X65" s="82" t="s">
        <v>841</v>
      </c>
      <c r="Y65" s="79"/>
      <c r="Z65" s="79"/>
      <c r="AA65" s="85" t="s">
        <v>1050</v>
      </c>
      <c r="AB65" s="79"/>
      <c r="AC65" s="79" t="b">
        <v>0</v>
      </c>
      <c r="AD65" s="79">
        <v>0</v>
      </c>
      <c r="AE65" s="85" t="s">
        <v>1231</v>
      </c>
      <c r="AF65" s="79" t="b">
        <v>0</v>
      </c>
      <c r="AG65" s="79" t="s">
        <v>1237</v>
      </c>
      <c r="AH65" s="79"/>
      <c r="AI65" s="85" t="s">
        <v>1231</v>
      </c>
      <c r="AJ65" s="79" t="b">
        <v>0</v>
      </c>
      <c r="AK65" s="79">
        <v>1</v>
      </c>
      <c r="AL65" s="85" t="s">
        <v>1051</v>
      </c>
      <c r="AM65" s="79" t="s">
        <v>1239</v>
      </c>
      <c r="AN65" s="79" t="b">
        <v>0</v>
      </c>
      <c r="AO65" s="85" t="s">
        <v>1051</v>
      </c>
      <c r="AP65" s="79" t="s">
        <v>176</v>
      </c>
      <c r="AQ65" s="79">
        <v>0</v>
      </c>
      <c r="AR65" s="79">
        <v>0</v>
      </c>
      <c r="AS65" s="79"/>
      <c r="AT65" s="79"/>
      <c r="AU65" s="79"/>
      <c r="AV65" s="79"/>
      <c r="AW65" s="79"/>
      <c r="AX65" s="79"/>
      <c r="AY65" s="79"/>
      <c r="AZ65" s="79"/>
      <c r="BA65">
        <v>1</v>
      </c>
      <c r="BB65" s="78" t="str">
        <f>REPLACE(INDEX(GroupVertices[Group],MATCH(Edges[[#This Row],[Vertex 1]],GroupVertices[Vertex],0)),1,1,"")</f>
        <v>7</v>
      </c>
      <c r="BC65" s="78" t="str">
        <f>REPLACE(INDEX(GroupVertices[Group],MATCH(Edges[[#This Row],[Vertex 2]],GroupVertices[Vertex],0)),1,1,"")</f>
        <v>7</v>
      </c>
      <c r="BD65" s="48"/>
      <c r="BE65" s="49"/>
      <c r="BF65" s="48"/>
      <c r="BG65" s="49"/>
      <c r="BH65" s="48"/>
      <c r="BI65" s="49"/>
      <c r="BJ65" s="48"/>
      <c r="BK65" s="49"/>
      <c r="BL65" s="48"/>
    </row>
    <row r="66" spans="1:64" ht="15">
      <c r="A66" s="64" t="s">
        <v>239</v>
      </c>
      <c r="B66" s="64" t="s">
        <v>240</v>
      </c>
      <c r="C66" s="65" t="s">
        <v>3188</v>
      </c>
      <c r="D66" s="66">
        <v>3</v>
      </c>
      <c r="E66" s="67" t="s">
        <v>132</v>
      </c>
      <c r="F66" s="68">
        <v>35</v>
      </c>
      <c r="G66" s="65"/>
      <c r="H66" s="69"/>
      <c r="I66" s="70"/>
      <c r="J66" s="70"/>
      <c r="K66" s="34" t="s">
        <v>65</v>
      </c>
      <c r="L66" s="77">
        <v>66</v>
      </c>
      <c r="M66" s="77"/>
      <c r="N66" s="72"/>
      <c r="O66" s="79" t="s">
        <v>339</v>
      </c>
      <c r="P66" s="81">
        <v>43650.362604166665</v>
      </c>
      <c r="Q66" s="79" t="s">
        <v>366</v>
      </c>
      <c r="R66" s="79"/>
      <c r="S66" s="79"/>
      <c r="T66" s="79" t="s">
        <v>621</v>
      </c>
      <c r="U66" s="79"/>
      <c r="V66" s="82" t="s">
        <v>778</v>
      </c>
      <c r="W66" s="81">
        <v>43650.362604166665</v>
      </c>
      <c r="X66" s="82" t="s">
        <v>841</v>
      </c>
      <c r="Y66" s="79"/>
      <c r="Z66" s="79"/>
      <c r="AA66" s="85" t="s">
        <v>1050</v>
      </c>
      <c r="AB66" s="79"/>
      <c r="AC66" s="79" t="b">
        <v>0</v>
      </c>
      <c r="AD66" s="79">
        <v>0</v>
      </c>
      <c r="AE66" s="85" t="s">
        <v>1231</v>
      </c>
      <c r="AF66" s="79" t="b">
        <v>0</v>
      </c>
      <c r="AG66" s="79" t="s">
        <v>1237</v>
      </c>
      <c r="AH66" s="79"/>
      <c r="AI66" s="85" t="s">
        <v>1231</v>
      </c>
      <c r="AJ66" s="79" t="b">
        <v>0</v>
      </c>
      <c r="AK66" s="79">
        <v>1</v>
      </c>
      <c r="AL66" s="85" t="s">
        <v>1051</v>
      </c>
      <c r="AM66" s="79" t="s">
        <v>1239</v>
      </c>
      <c r="AN66" s="79" t="b">
        <v>0</v>
      </c>
      <c r="AO66" s="85" t="s">
        <v>1051</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2</v>
      </c>
      <c r="BE66" s="49">
        <v>10.526315789473685</v>
      </c>
      <c r="BF66" s="48">
        <v>1</v>
      </c>
      <c r="BG66" s="49">
        <v>5.2631578947368425</v>
      </c>
      <c r="BH66" s="48">
        <v>0</v>
      </c>
      <c r="BI66" s="49">
        <v>0</v>
      </c>
      <c r="BJ66" s="48">
        <v>16</v>
      </c>
      <c r="BK66" s="49">
        <v>84.21052631578948</v>
      </c>
      <c r="BL66" s="48">
        <v>19</v>
      </c>
    </row>
    <row r="67" spans="1:64" ht="15">
      <c r="A67" s="64" t="s">
        <v>240</v>
      </c>
      <c r="B67" s="64" t="s">
        <v>298</v>
      </c>
      <c r="C67" s="65" t="s">
        <v>3188</v>
      </c>
      <c r="D67" s="66">
        <v>3</v>
      </c>
      <c r="E67" s="67" t="s">
        <v>132</v>
      </c>
      <c r="F67" s="68">
        <v>35</v>
      </c>
      <c r="G67" s="65"/>
      <c r="H67" s="69"/>
      <c r="I67" s="70"/>
      <c r="J67" s="70"/>
      <c r="K67" s="34" t="s">
        <v>65</v>
      </c>
      <c r="L67" s="77">
        <v>67</v>
      </c>
      <c r="M67" s="77"/>
      <c r="N67" s="72"/>
      <c r="O67" s="79" t="s">
        <v>339</v>
      </c>
      <c r="P67" s="81">
        <v>43650.17303240741</v>
      </c>
      <c r="Q67" s="79" t="s">
        <v>367</v>
      </c>
      <c r="R67" s="79"/>
      <c r="S67" s="79"/>
      <c r="T67" s="79" t="s">
        <v>621</v>
      </c>
      <c r="U67" s="82" t="s">
        <v>697</v>
      </c>
      <c r="V67" s="82" t="s">
        <v>697</v>
      </c>
      <c r="W67" s="81">
        <v>43650.17303240741</v>
      </c>
      <c r="X67" s="82" t="s">
        <v>842</v>
      </c>
      <c r="Y67" s="79"/>
      <c r="Z67" s="79"/>
      <c r="AA67" s="85" t="s">
        <v>1051</v>
      </c>
      <c r="AB67" s="79"/>
      <c r="AC67" s="79" t="b">
        <v>0</v>
      </c>
      <c r="AD67" s="79">
        <v>4</v>
      </c>
      <c r="AE67" s="85" t="s">
        <v>1231</v>
      </c>
      <c r="AF67" s="79" t="b">
        <v>0</v>
      </c>
      <c r="AG67" s="79" t="s">
        <v>1237</v>
      </c>
      <c r="AH67" s="79"/>
      <c r="AI67" s="85" t="s">
        <v>1231</v>
      </c>
      <c r="AJ67" s="79" t="b">
        <v>0</v>
      </c>
      <c r="AK67" s="79">
        <v>1</v>
      </c>
      <c r="AL67" s="85" t="s">
        <v>1231</v>
      </c>
      <c r="AM67" s="79" t="s">
        <v>1239</v>
      </c>
      <c r="AN67" s="79" t="b">
        <v>0</v>
      </c>
      <c r="AO67" s="85" t="s">
        <v>1051</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241</v>
      </c>
      <c r="B68" s="64" t="s">
        <v>298</v>
      </c>
      <c r="C68" s="65" t="s">
        <v>3188</v>
      </c>
      <c r="D68" s="66">
        <v>3</v>
      </c>
      <c r="E68" s="67" t="s">
        <v>132</v>
      </c>
      <c r="F68" s="68">
        <v>35</v>
      </c>
      <c r="G68" s="65"/>
      <c r="H68" s="69"/>
      <c r="I68" s="70"/>
      <c r="J68" s="70"/>
      <c r="K68" s="34" t="s">
        <v>65</v>
      </c>
      <c r="L68" s="77">
        <v>68</v>
      </c>
      <c r="M68" s="77"/>
      <c r="N68" s="72"/>
      <c r="O68" s="79" t="s">
        <v>339</v>
      </c>
      <c r="P68" s="81">
        <v>43650.54248842593</v>
      </c>
      <c r="Q68" s="79" t="s">
        <v>368</v>
      </c>
      <c r="R68" s="79"/>
      <c r="S68" s="79"/>
      <c r="T68" s="79" t="s">
        <v>621</v>
      </c>
      <c r="U68" s="79"/>
      <c r="V68" s="82" t="s">
        <v>779</v>
      </c>
      <c r="W68" s="81">
        <v>43650.54248842593</v>
      </c>
      <c r="X68" s="82" t="s">
        <v>843</v>
      </c>
      <c r="Y68" s="79"/>
      <c r="Z68" s="79"/>
      <c r="AA68" s="85" t="s">
        <v>1052</v>
      </c>
      <c r="AB68" s="79"/>
      <c r="AC68" s="79" t="b">
        <v>0</v>
      </c>
      <c r="AD68" s="79">
        <v>0</v>
      </c>
      <c r="AE68" s="85" t="s">
        <v>1231</v>
      </c>
      <c r="AF68" s="79" t="b">
        <v>0</v>
      </c>
      <c r="AG68" s="79" t="s">
        <v>1237</v>
      </c>
      <c r="AH68" s="79"/>
      <c r="AI68" s="85" t="s">
        <v>1231</v>
      </c>
      <c r="AJ68" s="79" t="b">
        <v>0</v>
      </c>
      <c r="AK68" s="79">
        <v>2</v>
      </c>
      <c r="AL68" s="85" t="s">
        <v>1051</v>
      </c>
      <c r="AM68" s="79" t="s">
        <v>1239</v>
      </c>
      <c r="AN68" s="79" t="b">
        <v>0</v>
      </c>
      <c r="AO68" s="85" t="s">
        <v>1051</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c r="BE68" s="49"/>
      <c r="BF68" s="48"/>
      <c r="BG68" s="49"/>
      <c r="BH68" s="48"/>
      <c r="BI68" s="49"/>
      <c r="BJ68" s="48"/>
      <c r="BK68" s="49"/>
      <c r="BL68" s="48"/>
    </row>
    <row r="69" spans="1:64" ht="15">
      <c r="A69" s="64" t="s">
        <v>240</v>
      </c>
      <c r="B69" s="64" t="s">
        <v>299</v>
      </c>
      <c r="C69" s="65" t="s">
        <v>3188</v>
      </c>
      <c r="D69" s="66">
        <v>3</v>
      </c>
      <c r="E69" s="67" t="s">
        <v>132</v>
      </c>
      <c r="F69" s="68">
        <v>35</v>
      </c>
      <c r="G69" s="65"/>
      <c r="H69" s="69"/>
      <c r="I69" s="70"/>
      <c r="J69" s="70"/>
      <c r="K69" s="34" t="s">
        <v>65</v>
      </c>
      <c r="L69" s="77">
        <v>69</v>
      </c>
      <c r="M69" s="77"/>
      <c r="N69" s="72"/>
      <c r="O69" s="79" t="s">
        <v>339</v>
      </c>
      <c r="P69" s="81">
        <v>43650.17303240741</v>
      </c>
      <c r="Q69" s="79" t="s">
        <v>367</v>
      </c>
      <c r="R69" s="79"/>
      <c r="S69" s="79"/>
      <c r="T69" s="79" t="s">
        <v>621</v>
      </c>
      <c r="U69" s="82" t="s">
        <v>697</v>
      </c>
      <c r="V69" s="82" t="s">
        <v>697</v>
      </c>
      <c r="W69" s="81">
        <v>43650.17303240741</v>
      </c>
      <c r="X69" s="82" t="s">
        <v>842</v>
      </c>
      <c r="Y69" s="79"/>
      <c r="Z69" s="79"/>
      <c r="AA69" s="85" t="s">
        <v>1051</v>
      </c>
      <c r="AB69" s="79"/>
      <c r="AC69" s="79" t="b">
        <v>0</v>
      </c>
      <c r="AD69" s="79">
        <v>4</v>
      </c>
      <c r="AE69" s="85" t="s">
        <v>1231</v>
      </c>
      <c r="AF69" s="79" t="b">
        <v>0</v>
      </c>
      <c r="AG69" s="79" t="s">
        <v>1237</v>
      </c>
      <c r="AH69" s="79"/>
      <c r="AI69" s="85" t="s">
        <v>1231</v>
      </c>
      <c r="AJ69" s="79" t="b">
        <v>0</v>
      </c>
      <c r="AK69" s="79">
        <v>1</v>
      </c>
      <c r="AL69" s="85" t="s">
        <v>1231</v>
      </c>
      <c r="AM69" s="79" t="s">
        <v>1239</v>
      </c>
      <c r="AN69" s="79" t="b">
        <v>0</v>
      </c>
      <c r="AO69" s="85" t="s">
        <v>1051</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2</v>
      </c>
      <c r="BE69" s="49">
        <v>12.5</v>
      </c>
      <c r="BF69" s="48">
        <v>1</v>
      </c>
      <c r="BG69" s="49">
        <v>6.25</v>
      </c>
      <c r="BH69" s="48">
        <v>0</v>
      </c>
      <c r="BI69" s="49">
        <v>0</v>
      </c>
      <c r="BJ69" s="48">
        <v>13</v>
      </c>
      <c r="BK69" s="49">
        <v>81.25</v>
      </c>
      <c r="BL69" s="48">
        <v>16</v>
      </c>
    </row>
    <row r="70" spans="1:64" ht="15">
      <c r="A70" s="64" t="s">
        <v>241</v>
      </c>
      <c r="B70" s="64" t="s">
        <v>299</v>
      </c>
      <c r="C70" s="65" t="s">
        <v>3188</v>
      </c>
      <c r="D70" s="66">
        <v>3</v>
      </c>
      <c r="E70" s="67" t="s">
        <v>132</v>
      </c>
      <c r="F70" s="68">
        <v>35</v>
      </c>
      <c r="G70" s="65"/>
      <c r="H70" s="69"/>
      <c r="I70" s="70"/>
      <c r="J70" s="70"/>
      <c r="K70" s="34" t="s">
        <v>65</v>
      </c>
      <c r="L70" s="77">
        <v>70</v>
      </c>
      <c r="M70" s="77"/>
      <c r="N70" s="72"/>
      <c r="O70" s="79" t="s">
        <v>339</v>
      </c>
      <c r="P70" s="81">
        <v>43650.54248842593</v>
      </c>
      <c r="Q70" s="79" t="s">
        <v>368</v>
      </c>
      <c r="R70" s="79"/>
      <c r="S70" s="79"/>
      <c r="T70" s="79" t="s">
        <v>621</v>
      </c>
      <c r="U70" s="79"/>
      <c r="V70" s="82" t="s">
        <v>779</v>
      </c>
      <c r="W70" s="81">
        <v>43650.54248842593</v>
      </c>
      <c r="X70" s="82" t="s">
        <v>843</v>
      </c>
      <c r="Y70" s="79"/>
      <c r="Z70" s="79"/>
      <c r="AA70" s="85" t="s">
        <v>1052</v>
      </c>
      <c r="AB70" s="79"/>
      <c r="AC70" s="79" t="b">
        <v>0</v>
      </c>
      <c r="AD70" s="79">
        <v>0</v>
      </c>
      <c r="AE70" s="85" t="s">
        <v>1231</v>
      </c>
      <c r="AF70" s="79" t="b">
        <v>0</v>
      </c>
      <c r="AG70" s="79" t="s">
        <v>1237</v>
      </c>
      <c r="AH70" s="79"/>
      <c r="AI70" s="85" t="s">
        <v>1231</v>
      </c>
      <c r="AJ70" s="79" t="b">
        <v>0</v>
      </c>
      <c r="AK70" s="79">
        <v>2</v>
      </c>
      <c r="AL70" s="85" t="s">
        <v>1051</v>
      </c>
      <c r="AM70" s="79" t="s">
        <v>1239</v>
      </c>
      <c r="AN70" s="79" t="b">
        <v>0</v>
      </c>
      <c r="AO70" s="85" t="s">
        <v>1051</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c r="BE70" s="49"/>
      <c r="BF70" s="48"/>
      <c r="BG70" s="49"/>
      <c r="BH70" s="48"/>
      <c r="BI70" s="49"/>
      <c r="BJ70" s="48"/>
      <c r="BK70" s="49"/>
      <c r="BL70" s="48"/>
    </row>
    <row r="71" spans="1:64" ht="15">
      <c r="A71" s="64" t="s">
        <v>241</v>
      </c>
      <c r="B71" s="64" t="s">
        <v>240</v>
      </c>
      <c r="C71" s="65" t="s">
        <v>3188</v>
      </c>
      <c r="D71" s="66">
        <v>3</v>
      </c>
      <c r="E71" s="67" t="s">
        <v>132</v>
      </c>
      <c r="F71" s="68">
        <v>35</v>
      </c>
      <c r="G71" s="65"/>
      <c r="H71" s="69"/>
      <c r="I71" s="70"/>
      <c r="J71" s="70"/>
      <c r="K71" s="34" t="s">
        <v>65</v>
      </c>
      <c r="L71" s="77">
        <v>71</v>
      </c>
      <c r="M71" s="77"/>
      <c r="N71" s="72"/>
      <c r="O71" s="79" t="s">
        <v>339</v>
      </c>
      <c r="P71" s="81">
        <v>43650.54248842593</v>
      </c>
      <c r="Q71" s="79" t="s">
        <v>368</v>
      </c>
      <c r="R71" s="79"/>
      <c r="S71" s="79"/>
      <c r="T71" s="79" t="s">
        <v>621</v>
      </c>
      <c r="U71" s="79"/>
      <c r="V71" s="82" t="s">
        <v>779</v>
      </c>
      <c r="W71" s="81">
        <v>43650.54248842593</v>
      </c>
      <c r="X71" s="82" t="s">
        <v>843</v>
      </c>
      <c r="Y71" s="79"/>
      <c r="Z71" s="79"/>
      <c r="AA71" s="85" t="s">
        <v>1052</v>
      </c>
      <c r="AB71" s="79"/>
      <c r="AC71" s="79" t="b">
        <v>0</v>
      </c>
      <c r="AD71" s="79">
        <v>0</v>
      </c>
      <c r="AE71" s="85" t="s">
        <v>1231</v>
      </c>
      <c r="AF71" s="79" t="b">
        <v>0</v>
      </c>
      <c r="AG71" s="79" t="s">
        <v>1237</v>
      </c>
      <c r="AH71" s="79"/>
      <c r="AI71" s="85" t="s">
        <v>1231</v>
      </c>
      <c r="AJ71" s="79" t="b">
        <v>0</v>
      </c>
      <c r="AK71" s="79">
        <v>2</v>
      </c>
      <c r="AL71" s="85" t="s">
        <v>1051</v>
      </c>
      <c r="AM71" s="79" t="s">
        <v>1239</v>
      </c>
      <c r="AN71" s="79" t="b">
        <v>0</v>
      </c>
      <c r="AO71" s="85" t="s">
        <v>1051</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v>2</v>
      </c>
      <c r="BE71" s="49">
        <v>10.526315789473685</v>
      </c>
      <c r="BF71" s="48">
        <v>1</v>
      </c>
      <c r="BG71" s="49">
        <v>5.2631578947368425</v>
      </c>
      <c r="BH71" s="48">
        <v>0</v>
      </c>
      <c r="BI71" s="49">
        <v>0</v>
      </c>
      <c r="BJ71" s="48">
        <v>16</v>
      </c>
      <c r="BK71" s="49">
        <v>84.21052631578948</v>
      </c>
      <c r="BL71" s="48">
        <v>19</v>
      </c>
    </row>
    <row r="72" spans="1:64" ht="15">
      <c r="A72" s="64" t="s">
        <v>242</v>
      </c>
      <c r="B72" s="64" t="s">
        <v>271</v>
      </c>
      <c r="C72" s="65" t="s">
        <v>3188</v>
      </c>
      <c r="D72" s="66">
        <v>3</v>
      </c>
      <c r="E72" s="67" t="s">
        <v>132</v>
      </c>
      <c r="F72" s="68">
        <v>35</v>
      </c>
      <c r="G72" s="65"/>
      <c r="H72" s="69"/>
      <c r="I72" s="70"/>
      <c r="J72" s="70"/>
      <c r="K72" s="34" t="s">
        <v>65</v>
      </c>
      <c r="L72" s="77">
        <v>72</v>
      </c>
      <c r="M72" s="77"/>
      <c r="N72" s="72"/>
      <c r="O72" s="79" t="s">
        <v>340</v>
      </c>
      <c r="P72" s="81">
        <v>43622.006215277775</v>
      </c>
      <c r="Q72" s="79" t="s">
        <v>369</v>
      </c>
      <c r="R72" s="79"/>
      <c r="S72" s="79"/>
      <c r="T72" s="79"/>
      <c r="U72" s="79"/>
      <c r="V72" s="82" t="s">
        <v>771</v>
      </c>
      <c r="W72" s="81">
        <v>43622.006215277775</v>
      </c>
      <c r="X72" s="82" t="s">
        <v>844</v>
      </c>
      <c r="Y72" s="79"/>
      <c r="Z72" s="79"/>
      <c r="AA72" s="85" t="s">
        <v>1053</v>
      </c>
      <c r="AB72" s="85" t="s">
        <v>1174</v>
      </c>
      <c r="AC72" s="79" t="b">
        <v>0</v>
      </c>
      <c r="AD72" s="79">
        <v>0</v>
      </c>
      <c r="AE72" s="85" t="s">
        <v>1232</v>
      </c>
      <c r="AF72" s="79" t="b">
        <v>0</v>
      </c>
      <c r="AG72" s="79" t="s">
        <v>1237</v>
      </c>
      <c r="AH72" s="79"/>
      <c r="AI72" s="85" t="s">
        <v>1231</v>
      </c>
      <c r="AJ72" s="79" t="b">
        <v>0</v>
      </c>
      <c r="AK72" s="79">
        <v>0</v>
      </c>
      <c r="AL72" s="85" t="s">
        <v>1231</v>
      </c>
      <c r="AM72" s="79" t="s">
        <v>1240</v>
      </c>
      <c r="AN72" s="79" t="b">
        <v>0</v>
      </c>
      <c r="AO72" s="85" t="s">
        <v>1174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3</v>
      </c>
      <c r="BE72" s="49">
        <v>12.5</v>
      </c>
      <c r="BF72" s="48">
        <v>0</v>
      </c>
      <c r="BG72" s="49">
        <v>0</v>
      </c>
      <c r="BH72" s="48">
        <v>0</v>
      </c>
      <c r="BI72" s="49">
        <v>0</v>
      </c>
      <c r="BJ72" s="48">
        <v>21</v>
      </c>
      <c r="BK72" s="49">
        <v>87.5</v>
      </c>
      <c r="BL72" s="48">
        <v>24</v>
      </c>
    </row>
    <row r="73" spans="1:64" ht="15">
      <c r="A73" s="64" t="s">
        <v>242</v>
      </c>
      <c r="B73" s="64" t="s">
        <v>242</v>
      </c>
      <c r="C73" s="65" t="s">
        <v>3188</v>
      </c>
      <c r="D73" s="66">
        <v>3</v>
      </c>
      <c r="E73" s="67" t="s">
        <v>132</v>
      </c>
      <c r="F73" s="68">
        <v>35</v>
      </c>
      <c r="G73" s="65"/>
      <c r="H73" s="69"/>
      <c r="I73" s="70"/>
      <c r="J73" s="70"/>
      <c r="K73" s="34" t="s">
        <v>65</v>
      </c>
      <c r="L73" s="77">
        <v>73</v>
      </c>
      <c r="M73" s="77"/>
      <c r="N73" s="72"/>
      <c r="O73" s="79" t="s">
        <v>176</v>
      </c>
      <c r="P73" s="81">
        <v>43652.00378472222</v>
      </c>
      <c r="Q73" s="79" t="s">
        <v>370</v>
      </c>
      <c r="R73" s="82" t="s">
        <v>528</v>
      </c>
      <c r="S73" s="79" t="s">
        <v>590</v>
      </c>
      <c r="T73" s="79"/>
      <c r="U73" s="79"/>
      <c r="V73" s="82" t="s">
        <v>771</v>
      </c>
      <c r="W73" s="81">
        <v>43652.00378472222</v>
      </c>
      <c r="X73" s="82" t="s">
        <v>845</v>
      </c>
      <c r="Y73" s="79"/>
      <c r="Z73" s="79"/>
      <c r="AA73" s="85" t="s">
        <v>1054</v>
      </c>
      <c r="AB73" s="79"/>
      <c r="AC73" s="79" t="b">
        <v>0</v>
      </c>
      <c r="AD73" s="79">
        <v>0</v>
      </c>
      <c r="AE73" s="85" t="s">
        <v>1231</v>
      </c>
      <c r="AF73" s="79" t="b">
        <v>1</v>
      </c>
      <c r="AG73" s="79" t="s">
        <v>1237</v>
      </c>
      <c r="AH73" s="79"/>
      <c r="AI73" s="85" t="s">
        <v>1196</v>
      </c>
      <c r="AJ73" s="79" t="b">
        <v>0</v>
      </c>
      <c r="AK73" s="79">
        <v>0</v>
      </c>
      <c r="AL73" s="85" t="s">
        <v>1231</v>
      </c>
      <c r="AM73" s="79" t="s">
        <v>1240</v>
      </c>
      <c r="AN73" s="79" t="b">
        <v>0</v>
      </c>
      <c r="AO73" s="85" t="s">
        <v>1054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13</v>
      </c>
      <c r="BK73" s="49">
        <v>100</v>
      </c>
      <c r="BL73" s="48">
        <v>13</v>
      </c>
    </row>
    <row r="74" spans="1:64" ht="15">
      <c r="A74" s="64" t="s">
        <v>243</v>
      </c>
      <c r="B74" s="64" t="s">
        <v>247</v>
      </c>
      <c r="C74" s="65" t="s">
        <v>3188</v>
      </c>
      <c r="D74" s="66">
        <v>3</v>
      </c>
      <c r="E74" s="67" t="s">
        <v>132</v>
      </c>
      <c r="F74" s="68">
        <v>35</v>
      </c>
      <c r="G74" s="65"/>
      <c r="H74" s="69"/>
      <c r="I74" s="70"/>
      <c r="J74" s="70"/>
      <c r="K74" s="34" t="s">
        <v>65</v>
      </c>
      <c r="L74" s="77">
        <v>74</v>
      </c>
      <c r="M74" s="77"/>
      <c r="N74" s="72"/>
      <c r="O74" s="79" t="s">
        <v>339</v>
      </c>
      <c r="P74" s="81">
        <v>43654.71747685185</v>
      </c>
      <c r="Q74" s="79" t="s">
        <v>371</v>
      </c>
      <c r="R74" s="79"/>
      <c r="S74" s="79"/>
      <c r="T74" s="79" t="s">
        <v>622</v>
      </c>
      <c r="U74" s="79"/>
      <c r="V74" s="82" t="s">
        <v>780</v>
      </c>
      <c r="W74" s="81">
        <v>43654.71747685185</v>
      </c>
      <c r="X74" s="82" t="s">
        <v>846</v>
      </c>
      <c r="Y74" s="79"/>
      <c r="Z74" s="79"/>
      <c r="AA74" s="85" t="s">
        <v>1055</v>
      </c>
      <c r="AB74" s="79"/>
      <c r="AC74" s="79" t="b">
        <v>0</v>
      </c>
      <c r="AD74" s="79">
        <v>0</v>
      </c>
      <c r="AE74" s="85" t="s">
        <v>1231</v>
      </c>
      <c r="AF74" s="79" t="b">
        <v>1</v>
      </c>
      <c r="AG74" s="79" t="s">
        <v>1237</v>
      </c>
      <c r="AH74" s="79"/>
      <c r="AI74" s="85" t="s">
        <v>1202</v>
      </c>
      <c r="AJ74" s="79" t="b">
        <v>0</v>
      </c>
      <c r="AK74" s="79">
        <v>1</v>
      </c>
      <c r="AL74" s="85" t="s">
        <v>1063</v>
      </c>
      <c r="AM74" s="79" t="s">
        <v>1247</v>
      </c>
      <c r="AN74" s="79" t="b">
        <v>0</v>
      </c>
      <c r="AO74" s="85" t="s">
        <v>1063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4.545454545454546</v>
      </c>
      <c r="BF74" s="48">
        <v>0</v>
      </c>
      <c r="BG74" s="49">
        <v>0</v>
      </c>
      <c r="BH74" s="48">
        <v>0</v>
      </c>
      <c r="BI74" s="49">
        <v>0</v>
      </c>
      <c r="BJ74" s="48">
        <v>21</v>
      </c>
      <c r="BK74" s="49">
        <v>95.45454545454545</v>
      </c>
      <c r="BL74" s="48">
        <v>22</v>
      </c>
    </row>
    <row r="75" spans="1:64" ht="15">
      <c r="A75" s="64" t="s">
        <v>244</v>
      </c>
      <c r="B75" s="64" t="s">
        <v>300</v>
      </c>
      <c r="C75" s="65" t="s">
        <v>3188</v>
      </c>
      <c r="D75" s="66">
        <v>3</v>
      </c>
      <c r="E75" s="67" t="s">
        <v>132</v>
      </c>
      <c r="F75" s="68">
        <v>35</v>
      </c>
      <c r="G75" s="65"/>
      <c r="H75" s="69"/>
      <c r="I75" s="70"/>
      <c r="J75" s="70"/>
      <c r="K75" s="34" t="s">
        <v>65</v>
      </c>
      <c r="L75" s="77">
        <v>75</v>
      </c>
      <c r="M75" s="77"/>
      <c r="N75" s="72"/>
      <c r="O75" s="79" t="s">
        <v>339</v>
      </c>
      <c r="P75" s="81">
        <v>43620.32765046296</v>
      </c>
      <c r="Q75" s="79" t="s">
        <v>372</v>
      </c>
      <c r="R75" s="82" t="s">
        <v>529</v>
      </c>
      <c r="S75" s="79" t="s">
        <v>586</v>
      </c>
      <c r="T75" s="79"/>
      <c r="U75" s="79"/>
      <c r="V75" s="82" t="s">
        <v>781</v>
      </c>
      <c r="W75" s="81">
        <v>43620.32765046296</v>
      </c>
      <c r="X75" s="82" t="s">
        <v>847</v>
      </c>
      <c r="Y75" s="79"/>
      <c r="Z75" s="79"/>
      <c r="AA75" s="85" t="s">
        <v>1056</v>
      </c>
      <c r="AB75" s="79"/>
      <c r="AC75" s="79" t="b">
        <v>0</v>
      </c>
      <c r="AD75" s="79">
        <v>0</v>
      </c>
      <c r="AE75" s="85" t="s">
        <v>1231</v>
      </c>
      <c r="AF75" s="79" t="b">
        <v>0</v>
      </c>
      <c r="AG75" s="79" t="s">
        <v>1237</v>
      </c>
      <c r="AH75" s="79"/>
      <c r="AI75" s="85" t="s">
        <v>1231</v>
      </c>
      <c r="AJ75" s="79" t="b">
        <v>0</v>
      </c>
      <c r="AK75" s="79">
        <v>1</v>
      </c>
      <c r="AL75" s="85" t="s">
        <v>1128</v>
      </c>
      <c r="AM75" s="79" t="s">
        <v>1240</v>
      </c>
      <c r="AN75" s="79" t="b">
        <v>0</v>
      </c>
      <c r="AO75" s="85" t="s">
        <v>1128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12</v>
      </c>
      <c r="BK75" s="49">
        <v>100</v>
      </c>
      <c r="BL75" s="48">
        <v>12</v>
      </c>
    </row>
    <row r="76" spans="1:64" ht="15">
      <c r="A76" s="64" t="s">
        <v>244</v>
      </c>
      <c r="B76" s="64" t="s">
        <v>283</v>
      </c>
      <c r="C76" s="65" t="s">
        <v>3189</v>
      </c>
      <c r="D76" s="66">
        <v>3.2333333333333334</v>
      </c>
      <c r="E76" s="67" t="s">
        <v>136</v>
      </c>
      <c r="F76" s="68">
        <v>34.233333333333334</v>
      </c>
      <c r="G76" s="65"/>
      <c r="H76" s="69"/>
      <c r="I76" s="70"/>
      <c r="J76" s="70"/>
      <c r="K76" s="34" t="s">
        <v>65</v>
      </c>
      <c r="L76" s="77">
        <v>76</v>
      </c>
      <c r="M76" s="77"/>
      <c r="N76" s="72"/>
      <c r="O76" s="79" t="s">
        <v>339</v>
      </c>
      <c r="P76" s="81">
        <v>43620.32765046296</v>
      </c>
      <c r="Q76" s="79" t="s">
        <v>372</v>
      </c>
      <c r="R76" s="82" t="s">
        <v>529</v>
      </c>
      <c r="S76" s="79" t="s">
        <v>586</v>
      </c>
      <c r="T76" s="79"/>
      <c r="U76" s="79"/>
      <c r="V76" s="82" t="s">
        <v>781</v>
      </c>
      <c r="W76" s="81">
        <v>43620.32765046296</v>
      </c>
      <c r="X76" s="82" t="s">
        <v>847</v>
      </c>
      <c r="Y76" s="79"/>
      <c r="Z76" s="79"/>
      <c r="AA76" s="85" t="s">
        <v>1056</v>
      </c>
      <c r="AB76" s="79"/>
      <c r="AC76" s="79" t="b">
        <v>0</v>
      </c>
      <c r="AD76" s="79">
        <v>0</v>
      </c>
      <c r="AE76" s="85" t="s">
        <v>1231</v>
      </c>
      <c r="AF76" s="79" t="b">
        <v>0</v>
      </c>
      <c r="AG76" s="79" t="s">
        <v>1237</v>
      </c>
      <c r="AH76" s="79"/>
      <c r="AI76" s="85" t="s">
        <v>1231</v>
      </c>
      <c r="AJ76" s="79" t="b">
        <v>0</v>
      </c>
      <c r="AK76" s="79">
        <v>1</v>
      </c>
      <c r="AL76" s="85" t="s">
        <v>1128</v>
      </c>
      <c r="AM76" s="79" t="s">
        <v>1240</v>
      </c>
      <c r="AN76" s="79" t="b">
        <v>0</v>
      </c>
      <c r="AO76" s="85" t="s">
        <v>1128</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244</v>
      </c>
      <c r="B77" s="64" t="s">
        <v>257</v>
      </c>
      <c r="C77" s="65" t="s">
        <v>3190</v>
      </c>
      <c r="D77" s="66">
        <v>3.466666666666667</v>
      </c>
      <c r="E77" s="67" t="s">
        <v>136</v>
      </c>
      <c r="F77" s="68">
        <v>33.46666666666667</v>
      </c>
      <c r="G77" s="65"/>
      <c r="H77" s="69"/>
      <c r="I77" s="70"/>
      <c r="J77" s="70"/>
      <c r="K77" s="34" t="s">
        <v>65</v>
      </c>
      <c r="L77" s="77">
        <v>77</v>
      </c>
      <c r="M77" s="77"/>
      <c r="N77" s="72"/>
      <c r="O77" s="79" t="s">
        <v>339</v>
      </c>
      <c r="P77" s="81">
        <v>43620.32765046296</v>
      </c>
      <c r="Q77" s="79" t="s">
        <v>372</v>
      </c>
      <c r="R77" s="82" t="s">
        <v>529</v>
      </c>
      <c r="S77" s="79" t="s">
        <v>586</v>
      </c>
      <c r="T77" s="79"/>
      <c r="U77" s="79"/>
      <c r="V77" s="82" t="s">
        <v>781</v>
      </c>
      <c r="W77" s="81">
        <v>43620.32765046296</v>
      </c>
      <c r="X77" s="82" t="s">
        <v>847</v>
      </c>
      <c r="Y77" s="79"/>
      <c r="Z77" s="79"/>
      <c r="AA77" s="85" t="s">
        <v>1056</v>
      </c>
      <c r="AB77" s="79"/>
      <c r="AC77" s="79" t="b">
        <v>0</v>
      </c>
      <c r="AD77" s="79">
        <v>0</v>
      </c>
      <c r="AE77" s="85" t="s">
        <v>1231</v>
      </c>
      <c r="AF77" s="79" t="b">
        <v>0</v>
      </c>
      <c r="AG77" s="79" t="s">
        <v>1237</v>
      </c>
      <c r="AH77" s="79"/>
      <c r="AI77" s="85" t="s">
        <v>1231</v>
      </c>
      <c r="AJ77" s="79" t="b">
        <v>0</v>
      </c>
      <c r="AK77" s="79">
        <v>1</v>
      </c>
      <c r="AL77" s="85" t="s">
        <v>1128</v>
      </c>
      <c r="AM77" s="79" t="s">
        <v>1240</v>
      </c>
      <c r="AN77" s="79" t="b">
        <v>0</v>
      </c>
      <c r="AO77" s="85" t="s">
        <v>1128</v>
      </c>
      <c r="AP77" s="79" t="s">
        <v>176</v>
      </c>
      <c r="AQ77" s="79">
        <v>0</v>
      </c>
      <c r="AR77" s="79">
        <v>0</v>
      </c>
      <c r="AS77" s="79"/>
      <c r="AT77" s="79"/>
      <c r="AU77" s="79"/>
      <c r="AV77" s="79"/>
      <c r="AW77" s="79"/>
      <c r="AX77" s="79"/>
      <c r="AY77" s="79"/>
      <c r="AZ77" s="79"/>
      <c r="BA77">
        <v>3</v>
      </c>
      <c r="BB77" s="78" t="str">
        <f>REPLACE(INDEX(GroupVertices[Group],MATCH(Edges[[#This Row],[Vertex 1]],GroupVertices[Vertex],0)),1,1,"")</f>
        <v>2</v>
      </c>
      <c r="BC77" s="78" t="str">
        <f>REPLACE(INDEX(GroupVertices[Group],MATCH(Edges[[#This Row],[Vertex 2]],GroupVertices[Vertex],0)),1,1,"")</f>
        <v>3</v>
      </c>
      <c r="BD77" s="48"/>
      <c r="BE77" s="49"/>
      <c r="BF77" s="48"/>
      <c r="BG77" s="49"/>
      <c r="BH77" s="48"/>
      <c r="BI77" s="49"/>
      <c r="BJ77" s="48"/>
      <c r="BK77" s="49"/>
      <c r="BL77" s="48"/>
    </row>
    <row r="78" spans="1:64" ht="15">
      <c r="A78" s="64" t="s">
        <v>244</v>
      </c>
      <c r="B78" s="64" t="s">
        <v>252</v>
      </c>
      <c r="C78" s="65" t="s">
        <v>3190</v>
      </c>
      <c r="D78" s="66">
        <v>3.466666666666667</v>
      </c>
      <c r="E78" s="67" t="s">
        <v>136</v>
      </c>
      <c r="F78" s="68">
        <v>33.46666666666667</v>
      </c>
      <c r="G78" s="65"/>
      <c r="H78" s="69"/>
      <c r="I78" s="70"/>
      <c r="J78" s="70"/>
      <c r="K78" s="34" t="s">
        <v>65</v>
      </c>
      <c r="L78" s="77">
        <v>78</v>
      </c>
      <c r="M78" s="77"/>
      <c r="N78" s="72"/>
      <c r="O78" s="79" t="s">
        <v>339</v>
      </c>
      <c r="P78" s="81">
        <v>43620.32765046296</v>
      </c>
      <c r="Q78" s="79" t="s">
        <v>372</v>
      </c>
      <c r="R78" s="82" t="s">
        <v>529</v>
      </c>
      <c r="S78" s="79" t="s">
        <v>586</v>
      </c>
      <c r="T78" s="79"/>
      <c r="U78" s="79"/>
      <c r="V78" s="82" t="s">
        <v>781</v>
      </c>
      <c r="W78" s="81">
        <v>43620.32765046296</v>
      </c>
      <c r="X78" s="82" t="s">
        <v>847</v>
      </c>
      <c r="Y78" s="79"/>
      <c r="Z78" s="79"/>
      <c r="AA78" s="85" t="s">
        <v>1056</v>
      </c>
      <c r="AB78" s="79"/>
      <c r="AC78" s="79" t="b">
        <v>0</v>
      </c>
      <c r="AD78" s="79">
        <v>0</v>
      </c>
      <c r="AE78" s="85" t="s">
        <v>1231</v>
      </c>
      <c r="AF78" s="79" t="b">
        <v>0</v>
      </c>
      <c r="AG78" s="79" t="s">
        <v>1237</v>
      </c>
      <c r="AH78" s="79"/>
      <c r="AI78" s="85" t="s">
        <v>1231</v>
      </c>
      <c r="AJ78" s="79" t="b">
        <v>0</v>
      </c>
      <c r="AK78" s="79">
        <v>1</v>
      </c>
      <c r="AL78" s="85" t="s">
        <v>1128</v>
      </c>
      <c r="AM78" s="79" t="s">
        <v>1240</v>
      </c>
      <c r="AN78" s="79" t="b">
        <v>0</v>
      </c>
      <c r="AO78" s="85" t="s">
        <v>1128</v>
      </c>
      <c r="AP78" s="79" t="s">
        <v>176</v>
      </c>
      <c r="AQ78" s="79">
        <v>0</v>
      </c>
      <c r="AR78" s="79">
        <v>0</v>
      </c>
      <c r="AS78" s="79"/>
      <c r="AT78" s="79"/>
      <c r="AU78" s="79"/>
      <c r="AV78" s="79"/>
      <c r="AW78" s="79"/>
      <c r="AX78" s="79"/>
      <c r="AY78" s="79"/>
      <c r="AZ78" s="79"/>
      <c r="BA78">
        <v>3</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244</v>
      </c>
      <c r="B79" s="64" t="s">
        <v>271</v>
      </c>
      <c r="C79" s="65" t="s">
        <v>3190</v>
      </c>
      <c r="D79" s="66">
        <v>3.466666666666667</v>
      </c>
      <c r="E79" s="67" t="s">
        <v>136</v>
      </c>
      <c r="F79" s="68">
        <v>33.46666666666667</v>
      </c>
      <c r="G79" s="65"/>
      <c r="H79" s="69"/>
      <c r="I79" s="70"/>
      <c r="J79" s="70"/>
      <c r="K79" s="34" t="s">
        <v>65</v>
      </c>
      <c r="L79" s="77">
        <v>79</v>
      </c>
      <c r="M79" s="77"/>
      <c r="N79" s="72"/>
      <c r="O79" s="79" t="s">
        <v>339</v>
      </c>
      <c r="P79" s="81">
        <v>43620.32765046296</v>
      </c>
      <c r="Q79" s="79" t="s">
        <v>372</v>
      </c>
      <c r="R79" s="82" t="s">
        <v>529</v>
      </c>
      <c r="S79" s="79" t="s">
        <v>586</v>
      </c>
      <c r="T79" s="79"/>
      <c r="U79" s="79"/>
      <c r="V79" s="82" t="s">
        <v>781</v>
      </c>
      <c r="W79" s="81">
        <v>43620.32765046296</v>
      </c>
      <c r="X79" s="82" t="s">
        <v>847</v>
      </c>
      <c r="Y79" s="79"/>
      <c r="Z79" s="79"/>
      <c r="AA79" s="85" t="s">
        <v>1056</v>
      </c>
      <c r="AB79" s="79"/>
      <c r="AC79" s="79" t="b">
        <v>0</v>
      </c>
      <c r="AD79" s="79">
        <v>0</v>
      </c>
      <c r="AE79" s="85" t="s">
        <v>1231</v>
      </c>
      <c r="AF79" s="79" t="b">
        <v>0</v>
      </c>
      <c r="AG79" s="79" t="s">
        <v>1237</v>
      </c>
      <c r="AH79" s="79"/>
      <c r="AI79" s="85" t="s">
        <v>1231</v>
      </c>
      <c r="AJ79" s="79" t="b">
        <v>0</v>
      </c>
      <c r="AK79" s="79">
        <v>1</v>
      </c>
      <c r="AL79" s="85" t="s">
        <v>1128</v>
      </c>
      <c r="AM79" s="79" t="s">
        <v>1240</v>
      </c>
      <c r="AN79" s="79" t="b">
        <v>0</v>
      </c>
      <c r="AO79" s="85" t="s">
        <v>1128</v>
      </c>
      <c r="AP79" s="79" t="s">
        <v>176</v>
      </c>
      <c r="AQ79" s="79">
        <v>0</v>
      </c>
      <c r="AR79" s="79">
        <v>0</v>
      </c>
      <c r="AS79" s="79"/>
      <c r="AT79" s="79"/>
      <c r="AU79" s="79"/>
      <c r="AV79" s="79"/>
      <c r="AW79" s="79"/>
      <c r="AX79" s="79"/>
      <c r="AY79" s="79"/>
      <c r="AZ79" s="79"/>
      <c r="BA79">
        <v>3</v>
      </c>
      <c r="BB79" s="78" t="str">
        <f>REPLACE(INDEX(GroupVertices[Group],MATCH(Edges[[#This Row],[Vertex 1]],GroupVertices[Vertex],0)),1,1,"")</f>
        <v>2</v>
      </c>
      <c r="BC79" s="78" t="str">
        <f>REPLACE(INDEX(GroupVertices[Group],MATCH(Edges[[#This Row],[Vertex 2]],GroupVertices[Vertex],0)),1,1,"")</f>
        <v>1</v>
      </c>
      <c r="BD79" s="48"/>
      <c r="BE79" s="49"/>
      <c r="BF79" s="48"/>
      <c r="BG79" s="49"/>
      <c r="BH79" s="48"/>
      <c r="BI79" s="49"/>
      <c r="BJ79" s="48"/>
      <c r="BK79" s="49"/>
      <c r="BL79" s="48"/>
    </row>
    <row r="80" spans="1:64" ht="15">
      <c r="A80" s="64" t="s">
        <v>244</v>
      </c>
      <c r="B80" s="64" t="s">
        <v>277</v>
      </c>
      <c r="C80" s="65" t="s">
        <v>3190</v>
      </c>
      <c r="D80" s="66">
        <v>3.466666666666667</v>
      </c>
      <c r="E80" s="67" t="s">
        <v>136</v>
      </c>
      <c r="F80" s="68">
        <v>33.46666666666667</v>
      </c>
      <c r="G80" s="65"/>
      <c r="H80" s="69"/>
      <c r="I80" s="70"/>
      <c r="J80" s="70"/>
      <c r="K80" s="34" t="s">
        <v>65</v>
      </c>
      <c r="L80" s="77">
        <v>80</v>
      </c>
      <c r="M80" s="77"/>
      <c r="N80" s="72"/>
      <c r="O80" s="79" t="s">
        <v>339</v>
      </c>
      <c r="P80" s="81">
        <v>43620.32765046296</v>
      </c>
      <c r="Q80" s="79" t="s">
        <v>372</v>
      </c>
      <c r="R80" s="82" t="s">
        <v>529</v>
      </c>
      <c r="S80" s="79" t="s">
        <v>586</v>
      </c>
      <c r="T80" s="79"/>
      <c r="U80" s="79"/>
      <c r="V80" s="82" t="s">
        <v>781</v>
      </c>
      <c r="W80" s="81">
        <v>43620.32765046296</v>
      </c>
      <c r="X80" s="82" t="s">
        <v>847</v>
      </c>
      <c r="Y80" s="79"/>
      <c r="Z80" s="79"/>
      <c r="AA80" s="85" t="s">
        <v>1056</v>
      </c>
      <c r="AB80" s="79"/>
      <c r="AC80" s="79" t="b">
        <v>0</v>
      </c>
      <c r="AD80" s="79">
        <v>0</v>
      </c>
      <c r="AE80" s="85" t="s">
        <v>1231</v>
      </c>
      <c r="AF80" s="79" t="b">
        <v>0</v>
      </c>
      <c r="AG80" s="79" t="s">
        <v>1237</v>
      </c>
      <c r="AH80" s="79"/>
      <c r="AI80" s="85" t="s">
        <v>1231</v>
      </c>
      <c r="AJ80" s="79" t="b">
        <v>0</v>
      </c>
      <c r="AK80" s="79">
        <v>1</v>
      </c>
      <c r="AL80" s="85" t="s">
        <v>1128</v>
      </c>
      <c r="AM80" s="79" t="s">
        <v>1240</v>
      </c>
      <c r="AN80" s="79" t="b">
        <v>0</v>
      </c>
      <c r="AO80" s="85" t="s">
        <v>1128</v>
      </c>
      <c r="AP80" s="79" t="s">
        <v>176</v>
      </c>
      <c r="AQ80" s="79">
        <v>0</v>
      </c>
      <c r="AR80" s="79">
        <v>0</v>
      </c>
      <c r="AS80" s="79"/>
      <c r="AT80" s="79"/>
      <c r="AU80" s="79"/>
      <c r="AV80" s="79"/>
      <c r="AW80" s="79"/>
      <c r="AX80" s="79"/>
      <c r="AY80" s="79"/>
      <c r="AZ80" s="79"/>
      <c r="BA80">
        <v>3</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244</v>
      </c>
      <c r="B81" s="64" t="s">
        <v>283</v>
      </c>
      <c r="C81" s="65" t="s">
        <v>3189</v>
      </c>
      <c r="D81" s="66">
        <v>3.2333333333333334</v>
      </c>
      <c r="E81" s="67" t="s">
        <v>136</v>
      </c>
      <c r="F81" s="68">
        <v>34.233333333333334</v>
      </c>
      <c r="G81" s="65"/>
      <c r="H81" s="69"/>
      <c r="I81" s="70"/>
      <c r="J81" s="70"/>
      <c r="K81" s="34" t="s">
        <v>65</v>
      </c>
      <c r="L81" s="77">
        <v>81</v>
      </c>
      <c r="M81" s="77"/>
      <c r="N81" s="72"/>
      <c r="O81" s="79" t="s">
        <v>339</v>
      </c>
      <c r="P81" s="81">
        <v>43643.84892361111</v>
      </c>
      <c r="Q81" s="79" t="s">
        <v>373</v>
      </c>
      <c r="R81" s="82" t="s">
        <v>530</v>
      </c>
      <c r="S81" s="79" t="s">
        <v>586</v>
      </c>
      <c r="T81" s="79"/>
      <c r="U81" s="79"/>
      <c r="V81" s="82" t="s">
        <v>781</v>
      </c>
      <c r="W81" s="81">
        <v>43643.84892361111</v>
      </c>
      <c r="X81" s="82" t="s">
        <v>848</v>
      </c>
      <c r="Y81" s="79"/>
      <c r="Z81" s="79"/>
      <c r="AA81" s="85" t="s">
        <v>1057</v>
      </c>
      <c r="AB81" s="79"/>
      <c r="AC81" s="79" t="b">
        <v>0</v>
      </c>
      <c r="AD81" s="79">
        <v>0</v>
      </c>
      <c r="AE81" s="85" t="s">
        <v>1231</v>
      </c>
      <c r="AF81" s="79" t="b">
        <v>0</v>
      </c>
      <c r="AG81" s="79" t="s">
        <v>1237</v>
      </c>
      <c r="AH81" s="79"/>
      <c r="AI81" s="85" t="s">
        <v>1231</v>
      </c>
      <c r="AJ81" s="79" t="b">
        <v>0</v>
      </c>
      <c r="AK81" s="79">
        <v>1</v>
      </c>
      <c r="AL81" s="85" t="s">
        <v>1141</v>
      </c>
      <c r="AM81" s="79" t="s">
        <v>1240</v>
      </c>
      <c r="AN81" s="79" t="b">
        <v>0</v>
      </c>
      <c r="AO81" s="85" t="s">
        <v>1141</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244</v>
      </c>
      <c r="B82" s="64" t="s">
        <v>226</v>
      </c>
      <c r="C82" s="65" t="s">
        <v>3189</v>
      </c>
      <c r="D82" s="66">
        <v>3.2333333333333334</v>
      </c>
      <c r="E82" s="67" t="s">
        <v>136</v>
      </c>
      <c r="F82" s="68">
        <v>34.233333333333334</v>
      </c>
      <c r="G82" s="65"/>
      <c r="H82" s="69"/>
      <c r="I82" s="70"/>
      <c r="J82" s="70"/>
      <c r="K82" s="34" t="s">
        <v>65</v>
      </c>
      <c r="L82" s="77">
        <v>82</v>
      </c>
      <c r="M82" s="77"/>
      <c r="N82" s="72"/>
      <c r="O82" s="79" t="s">
        <v>339</v>
      </c>
      <c r="P82" s="81">
        <v>43643.84892361111</v>
      </c>
      <c r="Q82" s="79" t="s">
        <v>373</v>
      </c>
      <c r="R82" s="82" t="s">
        <v>530</v>
      </c>
      <c r="S82" s="79" t="s">
        <v>586</v>
      </c>
      <c r="T82" s="79"/>
      <c r="U82" s="79"/>
      <c r="V82" s="82" t="s">
        <v>781</v>
      </c>
      <c r="W82" s="81">
        <v>43643.84892361111</v>
      </c>
      <c r="X82" s="82" t="s">
        <v>848</v>
      </c>
      <c r="Y82" s="79"/>
      <c r="Z82" s="79"/>
      <c r="AA82" s="85" t="s">
        <v>1057</v>
      </c>
      <c r="AB82" s="79"/>
      <c r="AC82" s="79" t="b">
        <v>0</v>
      </c>
      <c r="AD82" s="79">
        <v>0</v>
      </c>
      <c r="AE82" s="85" t="s">
        <v>1231</v>
      </c>
      <c r="AF82" s="79" t="b">
        <v>0</v>
      </c>
      <c r="AG82" s="79" t="s">
        <v>1237</v>
      </c>
      <c r="AH82" s="79"/>
      <c r="AI82" s="85" t="s">
        <v>1231</v>
      </c>
      <c r="AJ82" s="79" t="b">
        <v>0</v>
      </c>
      <c r="AK82" s="79">
        <v>1</v>
      </c>
      <c r="AL82" s="85" t="s">
        <v>1141</v>
      </c>
      <c r="AM82" s="79" t="s">
        <v>1240</v>
      </c>
      <c r="AN82" s="79" t="b">
        <v>0</v>
      </c>
      <c r="AO82" s="85" t="s">
        <v>1141</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5</v>
      </c>
      <c r="BD82" s="48"/>
      <c r="BE82" s="49"/>
      <c r="BF82" s="48"/>
      <c r="BG82" s="49"/>
      <c r="BH82" s="48"/>
      <c r="BI82" s="49"/>
      <c r="BJ82" s="48"/>
      <c r="BK82" s="49"/>
      <c r="BL82" s="48"/>
    </row>
    <row r="83" spans="1:64" ht="15">
      <c r="A83" s="64" t="s">
        <v>244</v>
      </c>
      <c r="B83" s="64" t="s">
        <v>257</v>
      </c>
      <c r="C83" s="65" t="s">
        <v>3190</v>
      </c>
      <c r="D83" s="66">
        <v>3.466666666666667</v>
      </c>
      <c r="E83" s="67" t="s">
        <v>136</v>
      </c>
      <c r="F83" s="68">
        <v>33.46666666666667</v>
      </c>
      <c r="G83" s="65"/>
      <c r="H83" s="69"/>
      <c r="I83" s="70"/>
      <c r="J83" s="70"/>
      <c r="K83" s="34" t="s">
        <v>65</v>
      </c>
      <c r="L83" s="77">
        <v>83</v>
      </c>
      <c r="M83" s="77"/>
      <c r="N83" s="72"/>
      <c r="O83" s="79" t="s">
        <v>339</v>
      </c>
      <c r="P83" s="81">
        <v>43643.84892361111</v>
      </c>
      <c r="Q83" s="79" t="s">
        <v>373</v>
      </c>
      <c r="R83" s="82" t="s">
        <v>530</v>
      </c>
      <c r="S83" s="79" t="s">
        <v>586</v>
      </c>
      <c r="T83" s="79"/>
      <c r="U83" s="79"/>
      <c r="V83" s="82" t="s">
        <v>781</v>
      </c>
      <c r="W83" s="81">
        <v>43643.84892361111</v>
      </c>
      <c r="X83" s="82" t="s">
        <v>848</v>
      </c>
      <c r="Y83" s="79"/>
      <c r="Z83" s="79"/>
      <c r="AA83" s="85" t="s">
        <v>1057</v>
      </c>
      <c r="AB83" s="79"/>
      <c r="AC83" s="79" t="b">
        <v>0</v>
      </c>
      <c r="AD83" s="79">
        <v>0</v>
      </c>
      <c r="AE83" s="85" t="s">
        <v>1231</v>
      </c>
      <c r="AF83" s="79" t="b">
        <v>0</v>
      </c>
      <c r="AG83" s="79" t="s">
        <v>1237</v>
      </c>
      <c r="AH83" s="79"/>
      <c r="AI83" s="85" t="s">
        <v>1231</v>
      </c>
      <c r="AJ83" s="79" t="b">
        <v>0</v>
      </c>
      <c r="AK83" s="79">
        <v>1</v>
      </c>
      <c r="AL83" s="85" t="s">
        <v>1141</v>
      </c>
      <c r="AM83" s="79" t="s">
        <v>1240</v>
      </c>
      <c r="AN83" s="79" t="b">
        <v>0</v>
      </c>
      <c r="AO83" s="85" t="s">
        <v>1141</v>
      </c>
      <c r="AP83" s="79" t="s">
        <v>176</v>
      </c>
      <c r="AQ83" s="79">
        <v>0</v>
      </c>
      <c r="AR83" s="79">
        <v>0</v>
      </c>
      <c r="AS83" s="79"/>
      <c r="AT83" s="79"/>
      <c r="AU83" s="79"/>
      <c r="AV83" s="79"/>
      <c r="AW83" s="79"/>
      <c r="AX83" s="79"/>
      <c r="AY83" s="79"/>
      <c r="AZ83" s="79"/>
      <c r="BA83">
        <v>3</v>
      </c>
      <c r="BB83" s="78" t="str">
        <f>REPLACE(INDEX(GroupVertices[Group],MATCH(Edges[[#This Row],[Vertex 1]],GroupVertices[Vertex],0)),1,1,"")</f>
        <v>2</v>
      </c>
      <c r="BC83" s="78" t="str">
        <f>REPLACE(INDEX(GroupVertices[Group],MATCH(Edges[[#This Row],[Vertex 2]],GroupVertices[Vertex],0)),1,1,"")</f>
        <v>3</v>
      </c>
      <c r="BD83" s="48"/>
      <c r="BE83" s="49"/>
      <c r="BF83" s="48"/>
      <c r="BG83" s="49"/>
      <c r="BH83" s="48"/>
      <c r="BI83" s="49"/>
      <c r="BJ83" s="48"/>
      <c r="BK83" s="49"/>
      <c r="BL83" s="48"/>
    </row>
    <row r="84" spans="1:64" ht="15">
      <c r="A84" s="64" t="s">
        <v>244</v>
      </c>
      <c r="B84" s="64" t="s">
        <v>252</v>
      </c>
      <c r="C84" s="65" t="s">
        <v>3190</v>
      </c>
      <c r="D84" s="66">
        <v>3.466666666666667</v>
      </c>
      <c r="E84" s="67" t="s">
        <v>136</v>
      </c>
      <c r="F84" s="68">
        <v>33.46666666666667</v>
      </c>
      <c r="G84" s="65"/>
      <c r="H84" s="69"/>
      <c r="I84" s="70"/>
      <c r="J84" s="70"/>
      <c r="K84" s="34" t="s">
        <v>65</v>
      </c>
      <c r="L84" s="77">
        <v>84</v>
      </c>
      <c r="M84" s="77"/>
      <c r="N84" s="72"/>
      <c r="O84" s="79" t="s">
        <v>339</v>
      </c>
      <c r="P84" s="81">
        <v>43643.84892361111</v>
      </c>
      <c r="Q84" s="79" t="s">
        <v>373</v>
      </c>
      <c r="R84" s="82" t="s">
        <v>530</v>
      </c>
      <c r="S84" s="79" t="s">
        <v>586</v>
      </c>
      <c r="T84" s="79"/>
      <c r="U84" s="79"/>
      <c r="V84" s="82" t="s">
        <v>781</v>
      </c>
      <c r="W84" s="81">
        <v>43643.84892361111</v>
      </c>
      <c r="X84" s="82" t="s">
        <v>848</v>
      </c>
      <c r="Y84" s="79"/>
      <c r="Z84" s="79"/>
      <c r="AA84" s="85" t="s">
        <v>1057</v>
      </c>
      <c r="AB84" s="79"/>
      <c r="AC84" s="79" t="b">
        <v>0</v>
      </c>
      <c r="AD84" s="79">
        <v>0</v>
      </c>
      <c r="AE84" s="85" t="s">
        <v>1231</v>
      </c>
      <c r="AF84" s="79" t="b">
        <v>0</v>
      </c>
      <c r="AG84" s="79" t="s">
        <v>1237</v>
      </c>
      <c r="AH84" s="79"/>
      <c r="AI84" s="85" t="s">
        <v>1231</v>
      </c>
      <c r="AJ84" s="79" t="b">
        <v>0</v>
      </c>
      <c r="AK84" s="79">
        <v>1</v>
      </c>
      <c r="AL84" s="85" t="s">
        <v>1141</v>
      </c>
      <c r="AM84" s="79" t="s">
        <v>1240</v>
      </c>
      <c r="AN84" s="79" t="b">
        <v>0</v>
      </c>
      <c r="AO84" s="85" t="s">
        <v>1141</v>
      </c>
      <c r="AP84" s="79" t="s">
        <v>176</v>
      </c>
      <c r="AQ84" s="79">
        <v>0</v>
      </c>
      <c r="AR84" s="79">
        <v>0</v>
      </c>
      <c r="AS84" s="79"/>
      <c r="AT84" s="79"/>
      <c r="AU84" s="79"/>
      <c r="AV84" s="79"/>
      <c r="AW84" s="79"/>
      <c r="AX84" s="79"/>
      <c r="AY84" s="79"/>
      <c r="AZ84" s="79"/>
      <c r="BA84">
        <v>3</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244</v>
      </c>
      <c r="B85" s="64" t="s">
        <v>271</v>
      </c>
      <c r="C85" s="65" t="s">
        <v>3190</v>
      </c>
      <c r="D85" s="66">
        <v>3.466666666666667</v>
      </c>
      <c r="E85" s="67" t="s">
        <v>136</v>
      </c>
      <c r="F85" s="68">
        <v>33.46666666666667</v>
      </c>
      <c r="G85" s="65"/>
      <c r="H85" s="69"/>
      <c r="I85" s="70"/>
      <c r="J85" s="70"/>
      <c r="K85" s="34" t="s">
        <v>65</v>
      </c>
      <c r="L85" s="77">
        <v>85</v>
      </c>
      <c r="M85" s="77"/>
      <c r="N85" s="72"/>
      <c r="O85" s="79" t="s">
        <v>339</v>
      </c>
      <c r="P85" s="81">
        <v>43643.84892361111</v>
      </c>
      <c r="Q85" s="79" t="s">
        <v>373</v>
      </c>
      <c r="R85" s="82" t="s">
        <v>530</v>
      </c>
      <c r="S85" s="79" t="s">
        <v>586</v>
      </c>
      <c r="T85" s="79"/>
      <c r="U85" s="79"/>
      <c r="V85" s="82" t="s">
        <v>781</v>
      </c>
      <c r="W85" s="81">
        <v>43643.84892361111</v>
      </c>
      <c r="X85" s="82" t="s">
        <v>848</v>
      </c>
      <c r="Y85" s="79"/>
      <c r="Z85" s="79"/>
      <c r="AA85" s="85" t="s">
        <v>1057</v>
      </c>
      <c r="AB85" s="79"/>
      <c r="AC85" s="79" t="b">
        <v>0</v>
      </c>
      <c r="AD85" s="79">
        <v>0</v>
      </c>
      <c r="AE85" s="85" t="s">
        <v>1231</v>
      </c>
      <c r="AF85" s="79" t="b">
        <v>0</v>
      </c>
      <c r="AG85" s="79" t="s">
        <v>1237</v>
      </c>
      <c r="AH85" s="79"/>
      <c r="AI85" s="85" t="s">
        <v>1231</v>
      </c>
      <c r="AJ85" s="79" t="b">
        <v>0</v>
      </c>
      <c r="AK85" s="79">
        <v>1</v>
      </c>
      <c r="AL85" s="85" t="s">
        <v>1141</v>
      </c>
      <c r="AM85" s="79" t="s">
        <v>1240</v>
      </c>
      <c r="AN85" s="79" t="b">
        <v>0</v>
      </c>
      <c r="AO85" s="85" t="s">
        <v>1141</v>
      </c>
      <c r="AP85" s="79" t="s">
        <v>176</v>
      </c>
      <c r="AQ85" s="79">
        <v>0</v>
      </c>
      <c r="AR85" s="79">
        <v>0</v>
      </c>
      <c r="AS85" s="79"/>
      <c r="AT85" s="79"/>
      <c r="AU85" s="79"/>
      <c r="AV85" s="79"/>
      <c r="AW85" s="79"/>
      <c r="AX85" s="79"/>
      <c r="AY85" s="79"/>
      <c r="AZ85" s="79"/>
      <c r="BA85">
        <v>3</v>
      </c>
      <c r="BB85" s="78" t="str">
        <f>REPLACE(INDEX(GroupVertices[Group],MATCH(Edges[[#This Row],[Vertex 1]],GroupVertices[Vertex],0)),1,1,"")</f>
        <v>2</v>
      </c>
      <c r="BC85" s="78" t="str">
        <f>REPLACE(INDEX(GroupVertices[Group],MATCH(Edges[[#This Row],[Vertex 2]],GroupVertices[Vertex],0)),1,1,"")</f>
        <v>1</v>
      </c>
      <c r="BD85" s="48"/>
      <c r="BE85" s="49"/>
      <c r="BF85" s="48"/>
      <c r="BG85" s="49"/>
      <c r="BH85" s="48"/>
      <c r="BI85" s="49"/>
      <c r="BJ85" s="48"/>
      <c r="BK85" s="49"/>
      <c r="BL85" s="48"/>
    </row>
    <row r="86" spans="1:64" ht="15">
      <c r="A86" s="64" t="s">
        <v>244</v>
      </c>
      <c r="B86" s="64" t="s">
        <v>277</v>
      </c>
      <c r="C86" s="65" t="s">
        <v>3190</v>
      </c>
      <c r="D86" s="66">
        <v>3.466666666666667</v>
      </c>
      <c r="E86" s="67" t="s">
        <v>136</v>
      </c>
      <c r="F86" s="68">
        <v>33.46666666666667</v>
      </c>
      <c r="G86" s="65"/>
      <c r="H86" s="69"/>
      <c r="I86" s="70"/>
      <c r="J86" s="70"/>
      <c r="K86" s="34" t="s">
        <v>65</v>
      </c>
      <c r="L86" s="77">
        <v>86</v>
      </c>
      <c r="M86" s="77"/>
      <c r="N86" s="72"/>
      <c r="O86" s="79" t="s">
        <v>339</v>
      </c>
      <c r="P86" s="81">
        <v>43643.84892361111</v>
      </c>
      <c r="Q86" s="79" t="s">
        <v>373</v>
      </c>
      <c r="R86" s="82" t="s">
        <v>530</v>
      </c>
      <c r="S86" s="79" t="s">
        <v>586</v>
      </c>
      <c r="T86" s="79"/>
      <c r="U86" s="79"/>
      <c r="V86" s="82" t="s">
        <v>781</v>
      </c>
      <c r="W86" s="81">
        <v>43643.84892361111</v>
      </c>
      <c r="X86" s="82" t="s">
        <v>848</v>
      </c>
      <c r="Y86" s="79"/>
      <c r="Z86" s="79"/>
      <c r="AA86" s="85" t="s">
        <v>1057</v>
      </c>
      <c r="AB86" s="79"/>
      <c r="AC86" s="79" t="b">
        <v>0</v>
      </c>
      <c r="AD86" s="79">
        <v>0</v>
      </c>
      <c r="AE86" s="85" t="s">
        <v>1231</v>
      </c>
      <c r="AF86" s="79" t="b">
        <v>0</v>
      </c>
      <c r="AG86" s="79" t="s">
        <v>1237</v>
      </c>
      <c r="AH86" s="79"/>
      <c r="AI86" s="85" t="s">
        <v>1231</v>
      </c>
      <c r="AJ86" s="79" t="b">
        <v>0</v>
      </c>
      <c r="AK86" s="79">
        <v>1</v>
      </c>
      <c r="AL86" s="85" t="s">
        <v>1141</v>
      </c>
      <c r="AM86" s="79" t="s">
        <v>1240</v>
      </c>
      <c r="AN86" s="79" t="b">
        <v>0</v>
      </c>
      <c r="AO86" s="85" t="s">
        <v>1141</v>
      </c>
      <c r="AP86" s="79" t="s">
        <v>176</v>
      </c>
      <c r="AQ86" s="79">
        <v>0</v>
      </c>
      <c r="AR86" s="79">
        <v>0</v>
      </c>
      <c r="AS86" s="79"/>
      <c r="AT86" s="79"/>
      <c r="AU86" s="79"/>
      <c r="AV86" s="79"/>
      <c r="AW86" s="79"/>
      <c r="AX86" s="79"/>
      <c r="AY86" s="79"/>
      <c r="AZ86" s="79"/>
      <c r="BA86">
        <v>3</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12</v>
      </c>
      <c r="BK86" s="49">
        <v>100</v>
      </c>
      <c r="BL86" s="48">
        <v>12</v>
      </c>
    </row>
    <row r="87" spans="1:64" ht="15">
      <c r="A87" s="64" t="s">
        <v>244</v>
      </c>
      <c r="B87" s="64" t="s">
        <v>281</v>
      </c>
      <c r="C87" s="65" t="s">
        <v>3188</v>
      </c>
      <c r="D87" s="66">
        <v>3</v>
      </c>
      <c r="E87" s="67" t="s">
        <v>132</v>
      </c>
      <c r="F87" s="68">
        <v>35</v>
      </c>
      <c r="G87" s="65"/>
      <c r="H87" s="69"/>
      <c r="I87" s="70"/>
      <c r="J87" s="70"/>
      <c r="K87" s="34" t="s">
        <v>65</v>
      </c>
      <c r="L87" s="77">
        <v>87</v>
      </c>
      <c r="M87" s="77"/>
      <c r="N87" s="72"/>
      <c r="O87" s="79" t="s">
        <v>339</v>
      </c>
      <c r="P87" s="81">
        <v>43656.63628472222</v>
      </c>
      <c r="Q87" s="79" t="s">
        <v>374</v>
      </c>
      <c r="R87" s="82" t="s">
        <v>531</v>
      </c>
      <c r="S87" s="79" t="s">
        <v>586</v>
      </c>
      <c r="T87" s="79"/>
      <c r="U87" s="79"/>
      <c r="V87" s="82" t="s">
        <v>781</v>
      </c>
      <c r="W87" s="81">
        <v>43656.63628472222</v>
      </c>
      <c r="X87" s="82" t="s">
        <v>849</v>
      </c>
      <c r="Y87" s="79"/>
      <c r="Z87" s="79"/>
      <c r="AA87" s="85" t="s">
        <v>1058</v>
      </c>
      <c r="AB87" s="79"/>
      <c r="AC87" s="79" t="b">
        <v>0</v>
      </c>
      <c r="AD87" s="79">
        <v>0</v>
      </c>
      <c r="AE87" s="85" t="s">
        <v>1231</v>
      </c>
      <c r="AF87" s="79" t="b">
        <v>0</v>
      </c>
      <c r="AG87" s="79" t="s">
        <v>1237</v>
      </c>
      <c r="AH87" s="79"/>
      <c r="AI87" s="85" t="s">
        <v>1231</v>
      </c>
      <c r="AJ87" s="79" t="b">
        <v>0</v>
      </c>
      <c r="AK87" s="79">
        <v>3</v>
      </c>
      <c r="AL87" s="85" t="s">
        <v>1151</v>
      </c>
      <c r="AM87" s="79" t="s">
        <v>1240</v>
      </c>
      <c r="AN87" s="79" t="b">
        <v>0</v>
      </c>
      <c r="AO87" s="85" t="s">
        <v>1151</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244</v>
      </c>
      <c r="B88" s="64" t="s">
        <v>252</v>
      </c>
      <c r="C88" s="65" t="s">
        <v>3190</v>
      </c>
      <c r="D88" s="66">
        <v>3.466666666666667</v>
      </c>
      <c r="E88" s="67" t="s">
        <v>136</v>
      </c>
      <c r="F88" s="68">
        <v>33.46666666666667</v>
      </c>
      <c r="G88" s="65"/>
      <c r="H88" s="69"/>
      <c r="I88" s="70"/>
      <c r="J88" s="70"/>
      <c r="K88" s="34" t="s">
        <v>65</v>
      </c>
      <c r="L88" s="77">
        <v>88</v>
      </c>
      <c r="M88" s="77"/>
      <c r="N88" s="72"/>
      <c r="O88" s="79" t="s">
        <v>339</v>
      </c>
      <c r="P88" s="81">
        <v>43656.63628472222</v>
      </c>
      <c r="Q88" s="79" t="s">
        <v>374</v>
      </c>
      <c r="R88" s="82" t="s">
        <v>531</v>
      </c>
      <c r="S88" s="79" t="s">
        <v>586</v>
      </c>
      <c r="T88" s="79"/>
      <c r="U88" s="79"/>
      <c r="V88" s="82" t="s">
        <v>781</v>
      </c>
      <c r="W88" s="81">
        <v>43656.63628472222</v>
      </c>
      <c r="X88" s="82" t="s">
        <v>849</v>
      </c>
      <c r="Y88" s="79"/>
      <c r="Z88" s="79"/>
      <c r="AA88" s="85" t="s">
        <v>1058</v>
      </c>
      <c r="AB88" s="79"/>
      <c r="AC88" s="79" t="b">
        <v>0</v>
      </c>
      <c r="AD88" s="79">
        <v>0</v>
      </c>
      <c r="AE88" s="85" t="s">
        <v>1231</v>
      </c>
      <c r="AF88" s="79" t="b">
        <v>0</v>
      </c>
      <c r="AG88" s="79" t="s">
        <v>1237</v>
      </c>
      <c r="AH88" s="79"/>
      <c r="AI88" s="85" t="s">
        <v>1231</v>
      </c>
      <c r="AJ88" s="79" t="b">
        <v>0</v>
      </c>
      <c r="AK88" s="79">
        <v>3</v>
      </c>
      <c r="AL88" s="85" t="s">
        <v>1151</v>
      </c>
      <c r="AM88" s="79" t="s">
        <v>1240</v>
      </c>
      <c r="AN88" s="79" t="b">
        <v>0</v>
      </c>
      <c r="AO88" s="85" t="s">
        <v>1151</v>
      </c>
      <c r="AP88" s="79" t="s">
        <v>176</v>
      </c>
      <c r="AQ88" s="79">
        <v>0</v>
      </c>
      <c r="AR88" s="79">
        <v>0</v>
      </c>
      <c r="AS88" s="79"/>
      <c r="AT88" s="79"/>
      <c r="AU88" s="79"/>
      <c r="AV88" s="79"/>
      <c r="AW88" s="79"/>
      <c r="AX88" s="79"/>
      <c r="AY88" s="79"/>
      <c r="AZ88" s="79"/>
      <c r="BA88">
        <v>3</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244</v>
      </c>
      <c r="B89" s="64" t="s">
        <v>226</v>
      </c>
      <c r="C89" s="65" t="s">
        <v>3189</v>
      </c>
      <c r="D89" s="66">
        <v>3.2333333333333334</v>
      </c>
      <c r="E89" s="67" t="s">
        <v>136</v>
      </c>
      <c r="F89" s="68">
        <v>34.233333333333334</v>
      </c>
      <c r="G89" s="65"/>
      <c r="H89" s="69"/>
      <c r="I89" s="70"/>
      <c r="J89" s="70"/>
      <c r="K89" s="34" t="s">
        <v>65</v>
      </c>
      <c r="L89" s="77">
        <v>89</v>
      </c>
      <c r="M89" s="77"/>
      <c r="N89" s="72"/>
      <c r="O89" s="79" t="s">
        <v>339</v>
      </c>
      <c r="P89" s="81">
        <v>43656.63628472222</v>
      </c>
      <c r="Q89" s="79" t="s">
        <v>374</v>
      </c>
      <c r="R89" s="82" t="s">
        <v>531</v>
      </c>
      <c r="S89" s="79" t="s">
        <v>586</v>
      </c>
      <c r="T89" s="79"/>
      <c r="U89" s="79"/>
      <c r="V89" s="82" t="s">
        <v>781</v>
      </c>
      <c r="W89" s="81">
        <v>43656.63628472222</v>
      </c>
      <c r="X89" s="82" t="s">
        <v>849</v>
      </c>
      <c r="Y89" s="79"/>
      <c r="Z89" s="79"/>
      <c r="AA89" s="85" t="s">
        <v>1058</v>
      </c>
      <c r="AB89" s="79"/>
      <c r="AC89" s="79" t="b">
        <v>0</v>
      </c>
      <c r="AD89" s="79">
        <v>0</v>
      </c>
      <c r="AE89" s="85" t="s">
        <v>1231</v>
      </c>
      <c r="AF89" s="79" t="b">
        <v>0</v>
      </c>
      <c r="AG89" s="79" t="s">
        <v>1237</v>
      </c>
      <c r="AH89" s="79"/>
      <c r="AI89" s="85" t="s">
        <v>1231</v>
      </c>
      <c r="AJ89" s="79" t="b">
        <v>0</v>
      </c>
      <c r="AK89" s="79">
        <v>3</v>
      </c>
      <c r="AL89" s="85" t="s">
        <v>1151</v>
      </c>
      <c r="AM89" s="79" t="s">
        <v>1240</v>
      </c>
      <c r="AN89" s="79" t="b">
        <v>0</v>
      </c>
      <c r="AO89" s="85" t="s">
        <v>1151</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5</v>
      </c>
      <c r="BD89" s="48"/>
      <c r="BE89" s="49"/>
      <c r="BF89" s="48"/>
      <c r="BG89" s="49"/>
      <c r="BH89" s="48"/>
      <c r="BI89" s="49"/>
      <c r="BJ89" s="48"/>
      <c r="BK89" s="49"/>
      <c r="BL89" s="48"/>
    </row>
    <row r="90" spans="1:64" ht="15">
      <c r="A90" s="64" t="s">
        <v>244</v>
      </c>
      <c r="B90" s="64" t="s">
        <v>266</v>
      </c>
      <c r="C90" s="65" t="s">
        <v>3188</v>
      </c>
      <c r="D90" s="66">
        <v>3</v>
      </c>
      <c r="E90" s="67" t="s">
        <v>132</v>
      </c>
      <c r="F90" s="68">
        <v>35</v>
      </c>
      <c r="G90" s="65"/>
      <c r="H90" s="69"/>
      <c r="I90" s="70"/>
      <c r="J90" s="70"/>
      <c r="K90" s="34" t="s">
        <v>65</v>
      </c>
      <c r="L90" s="77">
        <v>90</v>
      </c>
      <c r="M90" s="77"/>
      <c r="N90" s="72"/>
      <c r="O90" s="79" t="s">
        <v>339</v>
      </c>
      <c r="P90" s="81">
        <v>43656.63628472222</v>
      </c>
      <c r="Q90" s="79" t="s">
        <v>374</v>
      </c>
      <c r="R90" s="82" t="s">
        <v>531</v>
      </c>
      <c r="S90" s="79" t="s">
        <v>586</v>
      </c>
      <c r="T90" s="79"/>
      <c r="U90" s="79"/>
      <c r="V90" s="82" t="s">
        <v>781</v>
      </c>
      <c r="W90" s="81">
        <v>43656.63628472222</v>
      </c>
      <c r="X90" s="82" t="s">
        <v>849</v>
      </c>
      <c r="Y90" s="79"/>
      <c r="Z90" s="79"/>
      <c r="AA90" s="85" t="s">
        <v>1058</v>
      </c>
      <c r="AB90" s="79"/>
      <c r="AC90" s="79" t="b">
        <v>0</v>
      </c>
      <c r="AD90" s="79">
        <v>0</v>
      </c>
      <c r="AE90" s="85" t="s">
        <v>1231</v>
      </c>
      <c r="AF90" s="79" t="b">
        <v>0</v>
      </c>
      <c r="AG90" s="79" t="s">
        <v>1237</v>
      </c>
      <c r="AH90" s="79"/>
      <c r="AI90" s="85" t="s">
        <v>1231</v>
      </c>
      <c r="AJ90" s="79" t="b">
        <v>0</v>
      </c>
      <c r="AK90" s="79">
        <v>3</v>
      </c>
      <c r="AL90" s="85" t="s">
        <v>1151</v>
      </c>
      <c r="AM90" s="79" t="s">
        <v>1240</v>
      </c>
      <c r="AN90" s="79" t="b">
        <v>0</v>
      </c>
      <c r="AO90" s="85" t="s">
        <v>1151</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4</v>
      </c>
      <c r="BD90" s="48"/>
      <c r="BE90" s="49"/>
      <c r="BF90" s="48"/>
      <c r="BG90" s="49"/>
      <c r="BH90" s="48"/>
      <c r="BI90" s="49"/>
      <c r="BJ90" s="48"/>
      <c r="BK90" s="49"/>
      <c r="BL90" s="48"/>
    </row>
    <row r="91" spans="1:64" ht="15">
      <c r="A91" s="64" t="s">
        <v>244</v>
      </c>
      <c r="B91" s="64" t="s">
        <v>257</v>
      </c>
      <c r="C91" s="65" t="s">
        <v>3190</v>
      </c>
      <c r="D91" s="66">
        <v>3.466666666666667</v>
      </c>
      <c r="E91" s="67" t="s">
        <v>136</v>
      </c>
      <c r="F91" s="68">
        <v>33.46666666666667</v>
      </c>
      <c r="G91" s="65"/>
      <c r="H91" s="69"/>
      <c r="I91" s="70"/>
      <c r="J91" s="70"/>
      <c r="K91" s="34" t="s">
        <v>65</v>
      </c>
      <c r="L91" s="77">
        <v>91</v>
      </c>
      <c r="M91" s="77"/>
      <c r="N91" s="72"/>
      <c r="O91" s="79" t="s">
        <v>339</v>
      </c>
      <c r="P91" s="81">
        <v>43656.63628472222</v>
      </c>
      <c r="Q91" s="79" t="s">
        <v>374</v>
      </c>
      <c r="R91" s="82" t="s">
        <v>531</v>
      </c>
      <c r="S91" s="79" t="s">
        <v>586</v>
      </c>
      <c r="T91" s="79"/>
      <c r="U91" s="79"/>
      <c r="V91" s="82" t="s">
        <v>781</v>
      </c>
      <c r="W91" s="81">
        <v>43656.63628472222</v>
      </c>
      <c r="X91" s="82" t="s">
        <v>849</v>
      </c>
      <c r="Y91" s="79"/>
      <c r="Z91" s="79"/>
      <c r="AA91" s="85" t="s">
        <v>1058</v>
      </c>
      <c r="AB91" s="79"/>
      <c r="AC91" s="79" t="b">
        <v>0</v>
      </c>
      <c r="AD91" s="79">
        <v>0</v>
      </c>
      <c r="AE91" s="85" t="s">
        <v>1231</v>
      </c>
      <c r="AF91" s="79" t="b">
        <v>0</v>
      </c>
      <c r="AG91" s="79" t="s">
        <v>1237</v>
      </c>
      <c r="AH91" s="79"/>
      <c r="AI91" s="85" t="s">
        <v>1231</v>
      </c>
      <c r="AJ91" s="79" t="b">
        <v>0</v>
      </c>
      <c r="AK91" s="79">
        <v>3</v>
      </c>
      <c r="AL91" s="85" t="s">
        <v>1151</v>
      </c>
      <c r="AM91" s="79" t="s">
        <v>1240</v>
      </c>
      <c r="AN91" s="79" t="b">
        <v>0</v>
      </c>
      <c r="AO91" s="85" t="s">
        <v>1151</v>
      </c>
      <c r="AP91" s="79" t="s">
        <v>176</v>
      </c>
      <c r="AQ91" s="79">
        <v>0</v>
      </c>
      <c r="AR91" s="79">
        <v>0</v>
      </c>
      <c r="AS91" s="79"/>
      <c r="AT91" s="79"/>
      <c r="AU91" s="79"/>
      <c r="AV91" s="79"/>
      <c r="AW91" s="79"/>
      <c r="AX91" s="79"/>
      <c r="AY91" s="79"/>
      <c r="AZ91" s="79"/>
      <c r="BA91">
        <v>3</v>
      </c>
      <c r="BB91" s="78" t="str">
        <f>REPLACE(INDEX(GroupVertices[Group],MATCH(Edges[[#This Row],[Vertex 1]],GroupVertices[Vertex],0)),1,1,"")</f>
        <v>2</v>
      </c>
      <c r="BC91" s="78" t="str">
        <f>REPLACE(INDEX(GroupVertices[Group],MATCH(Edges[[#This Row],[Vertex 2]],GroupVertices[Vertex],0)),1,1,"")</f>
        <v>3</v>
      </c>
      <c r="BD91" s="48"/>
      <c r="BE91" s="49"/>
      <c r="BF91" s="48"/>
      <c r="BG91" s="49"/>
      <c r="BH91" s="48"/>
      <c r="BI91" s="49"/>
      <c r="BJ91" s="48"/>
      <c r="BK91" s="49"/>
      <c r="BL91" s="48"/>
    </row>
    <row r="92" spans="1:64" ht="15">
      <c r="A92" s="64" t="s">
        <v>244</v>
      </c>
      <c r="B92" s="64" t="s">
        <v>271</v>
      </c>
      <c r="C92" s="65" t="s">
        <v>3190</v>
      </c>
      <c r="D92" s="66">
        <v>3.466666666666667</v>
      </c>
      <c r="E92" s="67" t="s">
        <v>136</v>
      </c>
      <c r="F92" s="68">
        <v>33.46666666666667</v>
      </c>
      <c r="G92" s="65"/>
      <c r="H92" s="69"/>
      <c r="I92" s="70"/>
      <c r="J92" s="70"/>
      <c r="K92" s="34" t="s">
        <v>65</v>
      </c>
      <c r="L92" s="77">
        <v>92</v>
      </c>
      <c r="M92" s="77"/>
      <c r="N92" s="72"/>
      <c r="O92" s="79" t="s">
        <v>339</v>
      </c>
      <c r="P92" s="81">
        <v>43656.63628472222</v>
      </c>
      <c r="Q92" s="79" t="s">
        <v>374</v>
      </c>
      <c r="R92" s="82" t="s">
        <v>531</v>
      </c>
      <c r="S92" s="79" t="s">
        <v>586</v>
      </c>
      <c r="T92" s="79"/>
      <c r="U92" s="79"/>
      <c r="V92" s="82" t="s">
        <v>781</v>
      </c>
      <c r="W92" s="81">
        <v>43656.63628472222</v>
      </c>
      <c r="X92" s="82" t="s">
        <v>849</v>
      </c>
      <c r="Y92" s="79"/>
      <c r="Z92" s="79"/>
      <c r="AA92" s="85" t="s">
        <v>1058</v>
      </c>
      <c r="AB92" s="79"/>
      <c r="AC92" s="79" t="b">
        <v>0</v>
      </c>
      <c r="AD92" s="79">
        <v>0</v>
      </c>
      <c r="AE92" s="85" t="s">
        <v>1231</v>
      </c>
      <c r="AF92" s="79" t="b">
        <v>0</v>
      </c>
      <c r="AG92" s="79" t="s">
        <v>1237</v>
      </c>
      <c r="AH92" s="79"/>
      <c r="AI92" s="85" t="s">
        <v>1231</v>
      </c>
      <c r="AJ92" s="79" t="b">
        <v>0</v>
      </c>
      <c r="AK92" s="79">
        <v>3</v>
      </c>
      <c r="AL92" s="85" t="s">
        <v>1151</v>
      </c>
      <c r="AM92" s="79" t="s">
        <v>1240</v>
      </c>
      <c r="AN92" s="79" t="b">
        <v>0</v>
      </c>
      <c r="AO92" s="85" t="s">
        <v>1151</v>
      </c>
      <c r="AP92" s="79" t="s">
        <v>176</v>
      </c>
      <c r="AQ92" s="79">
        <v>0</v>
      </c>
      <c r="AR92" s="79">
        <v>0</v>
      </c>
      <c r="AS92" s="79"/>
      <c r="AT92" s="79"/>
      <c r="AU92" s="79"/>
      <c r="AV92" s="79"/>
      <c r="AW92" s="79"/>
      <c r="AX92" s="79"/>
      <c r="AY92" s="79"/>
      <c r="AZ92" s="79"/>
      <c r="BA92">
        <v>3</v>
      </c>
      <c r="BB92" s="78" t="str">
        <f>REPLACE(INDEX(GroupVertices[Group],MATCH(Edges[[#This Row],[Vertex 1]],GroupVertices[Vertex],0)),1,1,"")</f>
        <v>2</v>
      </c>
      <c r="BC92" s="78" t="str">
        <f>REPLACE(INDEX(GroupVertices[Group],MATCH(Edges[[#This Row],[Vertex 2]],GroupVertices[Vertex],0)),1,1,"")</f>
        <v>1</v>
      </c>
      <c r="BD92" s="48"/>
      <c r="BE92" s="49"/>
      <c r="BF92" s="48"/>
      <c r="BG92" s="49"/>
      <c r="BH92" s="48"/>
      <c r="BI92" s="49"/>
      <c r="BJ92" s="48"/>
      <c r="BK92" s="49"/>
      <c r="BL92" s="48"/>
    </row>
    <row r="93" spans="1:64" ht="15">
      <c r="A93" s="64" t="s">
        <v>244</v>
      </c>
      <c r="B93" s="64" t="s">
        <v>277</v>
      </c>
      <c r="C93" s="65" t="s">
        <v>3190</v>
      </c>
      <c r="D93" s="66">
        <v>3.466666666666667</v>
      </c>
      <c r="E93" s="67" t="s">
        <v>136</v>
      </c>
      <c r="F93" s="68">
        <v>33.46666666666667</v>
      </c>
      <c r="G93" s="65"/>
      <c r="H93" s="69"/>
      <c r="I93" s="70"/>
      <c r="J93" s="70"/>
      <c r="K93" s="34" t="s">
        <v>65</v>
      </c>
      <c r="L93" s="77">
        <v>93</v>
      </c>
      <c r="M93" s="77"/>
      <c r="N93" s="72"/>
      <c r="O93" s="79" t="s">
        <v>339</v>
      </c>
      <c r="P93" s="81">
        <v>43656.63628472222</v>
      </c>
      <c r="Q93" s="79" t="s">
        <v>374</v>
      </c>
      <c r="R93" s="82" t="s">
        <v>531</v>
      </c>
      <c r="S93" s="79" t="s">
        <v>586</v>
      </c>
      <c r="T93" s="79"/>
      <c r="U93" s="79"/>
      <c r="V93" s="82" t="s">
        <v>781</v>
      </c>
      <c r="W93" s="81">
        <v>43656.63628472222</v>
      </c>
      <c r="X93" s="82" t="s">
        <v>849</v>
      </c>
      <c r="Y93" s="79"/>
      <c r="Z93" s="79"/>
      <c r="AA93" s="85" t="s">
        <v>1058</v>
      </c>
      <c r="AB93" s="79"/>
      <c r="AC93" s="79" t="b">
        <v>0</v>
      </c>
      <c r="AD93" s="79">
        <v>0</v>
      </c>
      <c r="AE93" s="85" t="s">
        <v>1231</v>
      </c>
      <c r="AF93" s="79" t="b">
        <v>0</v>
      </c>
      <c r="AG93" s="79" t="s">
        <v>1237</v>
      </c>
      <c r="AH93" s="79"/>
      <c r="AI93" s="85" t="s">
        <v>1231</v>
      </c>
      <c r="AJ93" s="79" t="b">
        <v>0</v>
      </c>
      <c r="AK93" s="79">
        <v>3</v>
      </c>
      <c r="AL93" s="85" t="s">
        <v>1151</v>
      </c>
      <c r="AM93" s="79" t="s">
        <v>1240</v>
      </c>
      <c r="AN93" s="79" t="b">
        <v>0</v>
      </c>
      <c r="AO93" s="85" t="s">
        <v>1151</v>
      </c>
      <c r="AP93" s="79" t="s">
        <v>176</v>
      </c>
      <c r="AQ93" s="79">
        <v>0</v>
      </c>
      <c r="AR93" s="79">
        <v>0</v>
      </c>
      <c r="AS93" s="79"/>
      <c r="AT93" s="79"/>
      <c r="AU93" s="79"/>
      <c r="AV93" s="79"/>
      <c r="AW93" s="79"/>
      <c r="AX93" s="79"/>
      <c r="AY93" s="79"/>
      <c r="AZ93" s="79"/>
      <c r="BA93">
        <v>3</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12</v>
      </c>
      <c r="BK93" s="49">
        <v>100</v>
      </c>
      <c r="BL93" s="48">
        <v>12</v>
      </c>
    </row>
    <row r="94" spans="1:64" ht="15">
      <c r="A94" s="64" t="s">
        <v>245</v>
      </c>
      <c r="B94" s="64" t="s">
        <v>245</v>
      </c>
      <c r="C94" s="65" t="s">
        <v>3188</v>
      </c>
      <c r="D94" s="66">
        <v>3</v>
      </c>
      <c r="E94" s="67" t="s">
        <v>132</v>
      </c>
      <c r="F94" s="68">
        <v>35</v>
      </c>
      <c r="G94" s="65"/>
      <c r="H94" s="69"/>
      <c r="I94" s="70"/>
      <c r="J94" s="70"/>
      <c r="K94" s="34" t="s">
        <v>65</v>
      </c>
      <c r="L94" s="77">
        <v>94</v>
      </c>
      <c r="M94" s="77"/>
      <c r="N94" s="72"/>
      <c r="O94" s="79" t="s">
        <v>176</v>
      </c>
      <c r="P94" s="81">
        <v>43639.23887731481</v>
      </c>
      <c r="Q94" s="79" t="s">
        <v>375</v>
      </c>
      <c r="R94" s="79"/>
      <c r="S94" s="79"/>
      <c r="T94" s="79" t="s">
        <v>618</v>
      </c>
      <c r="U94" s="82" t="s">
        <v>698</v>
      </c>
      <c r="V94" s="82" t="s">
        <v>698</v>
      </c>
      <c r="W94" s="81">
        <v>43639.23887731481</v>
      </c>
      <c r="X94" s="82" t="s">
        <v>850</v>
      </c>
      <c r="Y94" s="79"/>
      <c r="Z94" s="79"/>
      <c r="AA94" s="85" t="s">
        <v>1059</v>
      </c>
      <c r="AB94" s="79"/>
      <c r="AC94" s="79" t="b">
        <v>0</v>
      </c>
      <c r="AD94" s="79">
        <v>1</v>
      </c>
      <c r="AE94" s="85" t="s">
        <v>1231</v>
      </c>
      <c r="AF94" s="79" t="b">
        <v>0</v>
      </c>
      <c r="AG94" s="79" t="s">
        <v>1237</v>
      </c>
      <c r="AH94" s="79"/>
      <c r="AI94" s="85" t="s">
        <v>1231</v>
      </c>
      <c r="AJ94" s="79" t="b">
        <v>0</v>
      </c>
      <c r="AK94" s="79">
        <v>1</v>
      </c>
      <c r="AL94" s="85" t="s">
        <v>1231</v>
      </c>
      <c r="AM94" s="79" t="s">
        <v>1239</v>
      </c>
      <c r="AN94" s="79" t="b">
        <v>0</v>
      </c>
      <c r="AO94" s="85" t="s">
        <v>1059</v>
      </c>
      <c r="AP94" s="79" t="s">
        <v>176</v>
      </c>
      <c r="AQ94" s="79">
        <v>0</v>
      </c>
      <c r="AR94" s="79">
        <v>0</v>
      </c>
      <c r="AS94" s="79"/>
      <c r="AT94" s="79"/>
      <c r="AU94" s="79"/>
      <c r="AV94" s="79"/>
      <c r="AW94" s="79"/>
      <c r="AX94" s="79"/>
      <c r="AY94" s="79"/>
      <c r="AZ94" s="79"/>
      <c r="BA94">
        <v>1</v>
      </c>
      <c r="BB94" s="78" t="str">
        <f>REPLACE(INDEX(GroupVertices[Group],MATCH(Edges[[#This Row],[Vertex 1]],GroupVertices[Vertex],0)),1,1,"")</f>
        <v>8</v>
      </c>
      <c r="BC94" s="78" t="str">
        <f>REPLACE(INDEX(GroupVertices[Group],MATCH(Edges[[#This Row],[Vertex 2]],GroupVertices[Vertex],0)),1,1,"")</f>
        <v>8</v>
      </c>
      <c r="BD94" s="48">
        <v>0</v>
      </c>
      <c r="BE94" s="49">
        <v>0</v>
      </c>
      <c r="BF94" s="48">
        <v>0</v>
      </c>
      <c r="BG94" s="49">
        <v>0</v>
      </c>
      <c r="BH94" s="48">
        <v>0</v>
      </c>
      <c r="BI94" s="49">
        <v>0</v>
      </c>
      <c r="BJ94" s="48">
        <v>13</v>
      </c>
      <c r="BK94" s="49">
        <v>100</v>
      </c>
      <c r="BL94" s="48">
        <v>13</v>
      </c>
    </row>
    <row r="95" spans="1:64" ht="15">
      <c r="A95" s="64" t="s">
        <v>246</v>
      </c>
      <c r="B95" s="64" t="s">
        <v>245</v>
      </c>
      <c r="C95" s="65" t="s">
        <v>3188</v>
      </c>
      <c r="D95" s="66">
        <v>3</v>
      </c>
      <c r="E95" s="67" t="s">
        <v>132</v>
      </c>
      <c r="F95" s="68">
        <v>35</v>
      </c>
      <c r="G95" s="65"/>
      <c r="H95" s="69"/>
      <c r="I95" s="70"/>
      <c r="J95" s="70"/>
      <c r="K95" s="34" t="s">
        <v>65</v>
      </c>
      <c r="L95" s="77">
        <v>95</v>
      </c>
      <c r="M95" s="77"/>
      <c r="N95" s="72"/>
      <c r="O95" s="79" t="s">
        <v>339</v>
      </c>
      <c r="P95" s="81">
        <v>43656.87443287037</v>
      </c>
      <c r="Q95" s="79" t="s">
        <v>362</v>
      </c>
      <c r="R95" s="79"/>
      <c r="S95" s="79"/>
      <c r="T95" s="79" t="s">
        <v>618</v>
      </c>
      <c r="U95" s="79"/>
      <c r="V95" s="82" t="s">
        <v>782</v>
      </c>
      <c r="W95" s="81">
        <v>43656.87443287037</v>
      </c>
      <c r="X95" s="82" t="s">
        <v>851</v>
      </c>
      <c r="Y95" s="79"/>
      <c r="Z95" s="79"/>
      <c r="AA95" s="85" t="s">
        <v>1060</v>
      </c>
      <c r="AB95" s="79"/>
      <c r="AC95" s="79" t="b">
        <v>0</v>
      </c>
      <c r="AD95" s="79">
        <v>0</v>
      </c>
      <c r="AE95" s="85" t="s">
        <v>1231</v>
      </c>
      <c r="AF95" s="79" t="b">
        <v>0</v>
      </c>
      <c r="AG95" s="79" t="s">
        <v>1237</v>
      </c>
      <c r="AH95" s="79"/>
      <c r="AI95" s="85" t="s">
        <v>1231</v>
      </c>
      <c r="AJ95" s="79" t="b">
        <v>0</v>
      </c>
      <c r="AK95" s="79">
        <v>4</v>
      </c>
      <c r="AL95" s="85" t="s">
        <v>1059</v>
      </c>
      <c r="AM95" s="79" t="s">
        <v>1248</v>
      </c>
      <c r="AN95" s="79" t="b">
        <v>0</v>
      </c>
      <c r="AO95" s="85" t="s">
        <v>1059</v>
      </c>
      <c r="AP95" s="79" t="s">
        <v>176</v>
      </c>
      <c r="AQ95" s="79">
        <v>0</v>
      </c>
      <c r="AR95" s="79">
        <v>0</v>
      </c>
      <c r="AS95" s="79"/>
      <c r="AT95" s="79"/>
      <c r="AU95" s="79"/>
      <c r="AV95" s="79"/>
      <c r="AW95" s="79"/>
      <c r="AX95" s="79"/>
      <c r="AY95" s="79"/>
      <c r="AZ95" s="79"/>
      <c r="BA95">
        <v>1</v>
      </c>
      <c r="BB95" s="78" t="str">
        <f>REPLACE(INDEX(GroupVertices[Group],MATCH(Edges[[#This Row],[Vertex 1]],GroupVertices[Vertex],0)),1,1,"")</f>
        <v>8</v>
      </c>
      <c r="BC95" s="78" t="str">
        <f>REPLACE(INDEX(GroupVertices[Group],MATCH(Edges[[#This Row],[Vertex 2]],GroupVertices[Vertex],0)),1,1,"")</f>
        <v>8</v>
      </c>
      <c r="BD95" s="48">
        <v>0</v>
      </c>
      <c r="BE95" s="49">
        <v>0</v>
      </c>
      <c r="BF95" s="48">
        <v>0</v>
      </c>
      <c r="BG95" s="49">
        <v>0</v>
      </c>
      <c r="BH95" s="48">
        <v>0</v>
      </c>
      <c r="BI95" s="49">
        <v>0</v>
      </c>
      <c r="BJ95" s="48">
        <v>15</v>
      </c>
      <c r="BK95" s="49">
        <v>100</v>
      </c>
      <c r="BL95" s="48">
        <v>15</v>
      </c>
    </row>
    <row r="96" spans="1:64" ht="15">
      <c r="A96" s="64" t="s">
        <v>247</v>
      </c>
      <c r="B96" s="64" t="s">
        <v>301</v>
      </c>
      <c r="C96" s="65" t="s">
        <v>3188</v>
      </c>
      <c r="D96" s="66">
        <v>3</v>
      </c>
      <c r="E96" s="67" t="s">
        <v>132</v>
      </c>
      <c r="F96" s="68">
        <v>35</v>
      </c>
      <c r="G96" s="65"/>
      <c r="H96" s="69"/>
      <c r="I96" s="70"/>
      <c r="J96" s="70"/>
      <c r="K96" s="34" t="s">
        <v>65</v>
      </c>
      <c r="L96" s="77">
        <v>96</v>
      </c>
      <c r="M96" s="77"/>
      <c r="N96" s="72"/>
      <c r="O96" s="79" t="s">
        <v>339</v>
      </c>
      <c r="P96" s="81">
        <v>43658.96445601852</v>
      </c>
      <c r="Q96" s="79" t="s">
        <v>376</v>
      </c>
      <c r="R96" s="82" t="s">
        <v>532</v>
      </c>
      <c r="S96" s="79" t="s">
        <v>591</v>
      </c>
      <c r="T96" s="79"/>
      <c r="U96" s="79"/>
      <c r="V96" s="82" t="s">
        <v>783</v>
      </c>
      <c r="W96" s="81">
        <v>43658.96445601852</v>
      </c>
      <c r="X96" s="82" t="s">
        <v>852</v>
      </c>
      <c r="Y96" s="79"/>
      <c r="Z96" s="79"/>
      <c r="AA96" s="85" t="s">
        <v>1061</v>
      </c>
      <c r="AB96" s="79"/>
      <c r="AC96" s="79" t="b">
        <v>0</v>
      </c>
      <c r="AD96" s="79">
        <v>1</v>
      </c>
      <c r="AE96" s="85" t="s">
        <v>1231</v>
      </c>
      <c r="AF96" s="79" t="b">
        <v>0</v>
      </c>
      <c r="AG96" s="79" t="s">
        <v>1237</v>
      </c>
      <c r="AH96" s="79"/>
      <c r="AI96" s="85" t="s">
        <v>1231</v>
      </c>
      <c r="AJ96" s="79" t="b">
        <v>0</v>
      </c>
      <c r="AK96" s="79">
        <v>0</v>
      </c>
      <c r="AL96" s="85" t="s">
        <v>1231</v>
      </c>
      <c r="AM96" s="79" t="s">
        <v>1248</v>
      </c>
      <c r="AN96" s="79" t="b">
        <v>0</v>
      </c>
      <c r="AO96" s="85" t="s">
        <v>1061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2</v>
      </c>
      <c r="BE96" s="49">
        <v>8.333333333333334</v>
      </c>
      <c r="BF96" s="48">
        <v>1</v>
      </c>
      <c r="BG96" s="49">
        <v>4.166666666666667</v>
      </c>
      <c r="BH96" s="48">
        <v>0</v>
      </c>
      <c r="BI96" s="49">
        <v>0</v>
      </c>
      <c r="BJ96" s="48">
        <v>21</v>
      </c>
      <c r="BK96" s="49">
        <v>87.5</v>
      </c>
      <c r="BL96" s="48">
        <v>24</v>
      </c>
    </row>
    <row r="97" spans="1:64" ht="15">
      <c r="A97" s="64" t="s">
        <v>247</v>
      </c>
      <c r="B97" s="64" t="s">
        <v>271</v>
      </c>
      <c r="C97" s="65" t="s">
        <v>3190</v>
      </c>
      <c r="D97" s="66">
        <v>3.466666666666667</v>
      </c>
      <c r="E97" s="67" t="s">
        <v>136</v>
      </c>
      <c r="F97" s="68">
        <v>33.46666666666667</v>
      </c>
      <c r="G97" s="65"/>
      <c r="H97" s="69"/>
      <c r="I97" s="70"/>
      <c r="J97" s="70"/>
      <c r="K97" s="34" t="s">
        <v>65</v>
      </c>
      <c r="L97" s="77">
        <v>97</v>
      </c>
      <c r="M97" s="77"/>
      <c r="N97" s="72"/>
      <c r="O97" s="79" t="s">
        <v>339</v>
      </c>
      <c r="P97" s="81">
        <v>43646.62857638889</v>
      </c>
      <c r="Q97" s="79" t="s">
        <v>377</v>
      </c>
      <c r="R97" s="79"/>
      <c r="S97" s="79"/>
      <c r="T97" s="79" t="s">
        <v>623</v>
      </c>
      <c r="U97" s="82" t="s">
        <v>699</v>
      </c>
      <c r="V97" s="82" t="s">
        <v>699</v>
      </c>
      <c r="W97" s="81">
        <v>43646.62857638889</v>
      </c>
      <c r="X97" s="82" t="s">
        <v>853</v>
      </c>
      <c r="Y97" s="79"/>
      <c r="Z97" s="79"/>
      <c r="AA97" s="85" t="s">
        <v>1062</v>
      </c>
      <c r="AB97" s="79"/>
      <c r="AC97" s="79" t="b">
        <v>0</v>
      </c>
      <c r="AD97" s="79">
        <v>5</v>
      </c>
      <c r="AE97" s="85" t="s">
        <v>1231</v>
      </c>
      <c r="AF97" s="79" t="b">
        <v>0</v>
      </c>
      <c r="AG97" s="79" t="s">
        <v>1237</v>
      </c>
      <c r="AH97" s="79"/>
      <c r="AI97" s="85" t="s">
        <v>1231</v>
      </c>
      <c r="AJ97" s="79" t="b">
        <v>0</v>
      </c>
      <c r="AK97" s="79">
        <v>1</v>
      </c>
      <c r="AL97" s="85" t="s">
        <v>1231</v>
      </c>
      <c r="AM97" s="79" t="s">
        <v>1248</v>
      </c>
      <c r="AN97" s="79" t="b">
        <v>0</v>
      </c>
      <c r="AO97" s="85" t="s">
        <v>1062</v>
      </c>
      <c r="AP97" s="79" t="s">
        <v>176</v>
      </c>
      <c r="AQ97" s="79">
        <v>0</v>
      </c>
      <c r="AR97" s="79">
        <v>0</v>
      </c>
      <c r="AS97" s="79"/>
      <c r="AT97" s="79"/>
      <c r="AU97" s="79"/>
      <c r="AV97" s="79"/>
      <c r="AW97" s="79"/>
      <c r="AX97" s="79"/>
      <c r="AY97" s="79"/>
      <c r="AZ97" s="79"/>
      <c r="BA97">
        <v>3</v>
      </c>
      <c r="BB97" s="78" t="str">
        <f>REPLACE(INDEX(GroupVertices[Group],MATCH(Edges[[#This Row],[Vertex 1]],GroupVertices[Vertex],0)),1,1,"")</f>
        <v>1</v>
      </c>
      <c r="BC97" s="78" t="str">
        <f>REPLACE(INDEX(GroupVertices[Group],MATCH(Edges[[#This Row],[Vertex 2]],GroupVertices[Vertex],0)),1,1,"")</f>
        <v>1</v>
      </c>
      <c r="BD97" s="48">
        <v>1</v>
      </c>
      <c r="BE97" s="49">
        <v>5.555555555555555</v>
      </c>
      <c r="BF97" s="48">
        <v>0</v>
      </c>
      <c r="BG97" s="49">
        <v>0</v>
      </c>
      <c r="BH97" s="48">
        <v>0</v>
      </c>
      <c r="BI97" s="49">
        <v>0</v>
      </c>
      <c r="BJ97" s="48">
        <v>17</v>
      </c>
      <c r="BK97" s="49">
        <v>94.44444444444444</v>
      </c>
      <c r="BL97" s="48">
        <v>18</v>
      </c>
    </row>
    <row r="98" spans="1:64" ht="15">
      <c r="A98" s="64" t="s">
        <v>247</v>
      </c>
      <c r="B98" s="64" t="s">
        <v>247</v>
      </c>
      <c r="C98" s="65" t="s">
        <v>3188</v>
      </c>
      <c r="D98" s="66">
        <v>3</v>
      </c>
      <c r="E98" s="67" t="s">
        <v>132</v>
      </c>
      <c r="F98" s="68">
        <v>35</v>
      </c>
      <c r="G98" s="65"/>
      <c r="H98" s="69"/>
      <c r="I98" s="70"/>
      <c r="J98" s="70"/>
      <c r="K98" s="34" t="s">
        <v>65</v>
      </c>
      <c r="L98" s="77">
        <v>98</v>
      </c>
      <c r="M98" s="77"/>
      <c r="N98" s="72"/>
      <c r="O98" s="79" t="s">
        <v>176</v>
      </c>
      <c r="P98" s="81">
        <v>43654.70790509259</v>
      </c>
      <c r="Q98" s="79" t="s">
        <v>378</v>
      </c>
      <c r="R98" s="82" t="s">
        <v>533</v>
      </c>
      <c r="S98" s="79" t="s">
        <v>590</v>
      </c>
      <c r="T98" s="79" t="s">
        <v>624</v>
      </c>
      <c r="U98" s="79"/>
      <c r="V98" s="82" t="s">
        <v>783</v>
      </c>
      <c r="W98" s="81">
        <v>43654.70790509259</v>
      </c>
      <c r="X98" s="82" t="s">
        <v>854</v>
      </c>
      <c r="Y98" s="79"/>
      <c r="Z98" s="79"/>
      <c r="AA98" s="85" t="s">
        <v>1063</v>
      </c>
      <c r="AB98" s="79"/>
      <c r="AC98" s="79" t="b">
        <v>0</v>
      </c>
      <c r="AD98" s="79">
        <v>0</v>
      </c>
      <c r="AE98" s="85" t="s">
        <v>1231</v>
      </c>
      <c r="AF98" s="79" t="b">
        <v>1</v>
      </c>
      <c r="AG98" s="79" t="s">
        <v>1237</v>
      </c>
      <c r="AH98" s="79"/>
      <c r="AI98" s="85" t="s">
        <v>1202</v>
      </c>
      <c r="AJ98" s="79" t="b">
        <v>0</v>
      </c>
      <c r="AK98" s="79">
        <v>1</v>
      </c>
      <c r="AL98" s="85" t="s">
        <v>1231</v>
      </c>
      <c r="AM98" s="79" t="s">
        <v>1248</v>
      </c>
      <c r="AN98" s="79" t="b">
        <v>0</v>
      </c>
      <c r="AO98" s="85" t="s">
        <v>1063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5</v>
      </c>
      <c r="BF98" s="48">
        <v>0</v>
      </c>
      <c r="BG98" s="49">
        <v>0</v>
      </c>
      <c r="BH98" s="48">
        <v>0</v>
      </c>
      <c r="BI98" s="49">
        <v>0</v>
      </c>
      <c r="BJ98" s="48">
        <v>19</v>
      </c>
      <c r="BK98" s="49">
        <v>95</v>
      </c>
      <c r="BL98" s="48">
        <v>20</v>
      </c>
    </row>
    <row r="99" spans="1:64" ht="15">
      <c r="A99" s="64" t="s">
        <v>247</v>
      </c>
      <c r="B99" s="64" t="s">
        <v>271</v>
      </c>
      <c r="C99" s="65" t="s">
        <v>3190</v>
      </c>
      <c r="D99" s="66">
        <v>3.466666666666667</v>
      </c>
      <c r="E99" s="67" t="s">
        <v>136</v>
      </c>
      <c r="F99" s="68">
        <v>33.46666666666667</v>
      </c>
      <c r="G99" s="65"/>
      <c r="H99" s="69"/>
      <c r="I99" s="70"/>
      <c r="J99" s="70"/>
      <c r="K99" s="34" t="s">
        <v>65</v>
      </c>
      <c r="L99" s="77">
        <v>99</v>
      </c>
      <c r="M99" s="77"/>
      <c r="N99" s="72"/>
      <c r="O99" s="79" t="s">
        <v>339</v>
      </c>
      <c r="P99" s="81">
        <v>43658.96445601852</v>
      </c>
      <c r="Q99" s="79" t="s">
        <v>376</v>
      </c>
      <c r="R99" s="82" t="s">
        <v>532</v>
      </c>
      <c r="S99" s="79" t="s">
        <v>591</v>
      </c>
      <c r="T99" s="79"/>
      <c r="U99" s="79"/>
      <c r="V99" s="82" t="s">
        <v>783</v>
      </c>
      <c r="W99" s="81">
        <v>43658.96445601852</v>
      </c>
      <c r="X99" s="82" t="s">
        <v>852</v>
      </c>
      <c r="Y99" s="79"/>
      <c r="Z99" s="79"/>
      <c r="AA99" s="85" t="s">
        <v>1061</v>
      </c>
      <c r="AB99" s="79"/>
      <c r="AC99" s="79" t="b">
        <v>0</v>
      </c>
      <c r="AD99" s="79">
        <v>1</v>
      </c>
      <c r="AE99" s="85" t="s">
        <v>1231</v>
      </c>
      <c r="AF99" s="79" t="b">
        <v>0</v>
      </c>
      <c r="AG99" s="79" t="s">
        <v>1237</v>
      </c>
      <c r="AH99" s="79"/>
      <c r="AI99" s="85" t="s">
        <v>1231</v>
      </c>
      <c r="AJ99" s="79" t="b">
        <v>0</v>
      </c>
      <c r="AK99" s="79">
        <v>0</v>
      </c>
      <c r="AL99" s="85" t="s">
        <v>1231</v>
      </c>
      <c r="AM99" s="79" t="s">
        <v>1248</v>
      </c>
      <c r="AN99" s="79" t="b">
        <v>0</v>
      </c>
      <c r="AO99" s="85" t="s">
        <v>1061</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247</v>
      </c>
      <c r="B100" s="64" t="s">
        <v>271</v>
      </c>
      <c r="C100" s="65" t="s">
        <v>3190</v>
      </c>
      <c r="D100" s="66">
        <v>3.466666666666667</v>
      </c>
      <c r="E100" s="67" t="s">
        <v>136</v>
      </c>
      <c r="F100" s="68">
        <v>33.46666666666667</v>
      </c>
      <c r="G100" s="65"/>
      <c r="H100" s="69"/>
      <c r="I100" s="70"/>
      <c r="J100" s="70"/>
      <c r="K100" s="34" t="s">
        <v>65</v>
      </c>
      <c r="L100" s="77">
        <v>100</v>
      </c>
      <c r="M100" s="77"/>
      <c r="N100" s="72"/>
      <c r="O100" s="79" t="s">
        <v>339</v>
      </c>
      <c r="P100" s="81">
        <v>43663.65309027778</v>
      </c>
      <c r="Q100" s="79" t="s">
        <v>379</v>
      </c>
      <c r="R100" s="79"/>
      <c r="S100" s="79"/>
      <c r="T100" s="79" t="s">
        <v>625</v>
      </c>
      <c r="U100" s="82" t="s">
        <v>700</v>
      </c>
      <c r="V100" s="82" t="s">
        <v>700</v>
      </c>
      <c r="W100" s="81">
        <v>43663.65309027778</v>
      </c>
      <c r="X100" s="82" t="s">
        <v>855</v>
      </c>
      <c r="Y100" s="79"/>
      <c r="Z100" s="79"/>
      <c r="AA100" s="85" t="s">
        <v>1064</v>
      </c>
      <c r="AB100" s="79"/>
      <c r="AC100" s="79" t="b">
        <v>0</v>
      </c>
      <c r="AD100" s="79">
        <v>0</v>
      </c>
      <c r="AE100" s="85" t="s">
        <v>1231</v>
      </c>
      <c r="AF100" s="79" t="b">
        <v>0</v>
      </c>
      <c r="AG100" s="79" t="s">
        <v>1237</v>
      </c>
      <c r="AH100" s="79"/>
      <c r="AI100" s="85" t="s">
        <v>1231</v>
      </c>
      <c r="AJ100" s="79" t="b">
        <v>0</v>
      </c>
      <c r="AK100" s="79">
        <v>1</v>
      </c>
      <c r="AL100" s="85" t="s">
        <v>1205</v>
      </c>
      <c r="AM100" s="79" t="s">
        <v>1248</v>
      </c>
      <c r="AN100" s="79" t="b">
        <v>0</v>
      </c>
      <c r="AO100" s="85" t="s">
        <v>1205</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14</v>
      </c>
      <c r="BK100" s="49">
        <v>100</v>
      </c>
      <c r="BL100" s="48">
        <v>14</v>
      </c>
    </row>
    <row r="101" spans="1:64" ht="15">
      <c r="A101" s="64" t="s">
        <v>248</v>
      </c>
      <c r="B101" s="64" t="s">
        <v>302</v>
      </c>
      <c r="C101" s="65" t="s">
        <v>3188</v>
      </c>
      <c r="D101" s="66">
        <v>3</v>
      </c>
      <c r="E101" s="67" t="s">
        <v>132</v>
      </c>
      <c r="F101" s="68">
        <v>35</v>
      </c>
      <c r="G101" s="65"/>
      <c r="H101" s="69"/>
      <c r="I101" s="70"/>
      <c r="J101" s="70"/>
      <c r="K101" s="34" t="s">
        <v>65</v>
      </c>
      <c r="L101" s="77">
        <v>101</v>
      </c>
      <c r="M101" s="77"/>
      <c r="N101" s="72"/>
      <c r="O101" s="79" t="s">
        <v>339</v>
      </c>
      <c r="P101" s="81">
        <v>43666.4868287037</v>
      </c>
      <c r="Q101" s="79" t="s">
        <v>380</v>
      </c>
      <c r="R101" s="79"/>
      <c r="S101" s="79"/>
      <c r="T101" s="79"/>
      <c r="U101" s="79"/>
      <c r="V101" s="82" t="s">
        <v>784</v>
      </c>
      <c r="W101" s="81">
        <v>43666.4868287037</v>
      </c>
      <c r="X101" s="82" t="s">
        <v>856</v>
      </c>
      <c r="Y101" s="79"/>
      <c r="Z101" s="79"/>
      <c r="AA101" s="85" t="s">
        <v>1065</v>
      </c>
      <c r="AB101" s="85" t="s">
        <v>1211</v>
      </c>
      <c r="AC101" s="79" t="b">
        <v>0</v>
      </c>
      <c r="AD101" s="79">
        <v>0</v>
      </c>
      <c r="AE101" s="85" t="s">
        <v>1232</v>
      </c>
      <c r="AF101" s="79" t="b">
        <v>0</v>
      </c>
      <c r="AG101" s="79" t="s">
        <v>1237</v>
      </c>
      <c r="AH101" s="79"/>
      <c r="AI101" s="85" t="s">
        <v>1231</v>
      </c>
      <c r="AJ101" s="79" t="b">
        <v>0</v>
      </c>
      <c r="AK101" s="79">
        <v>0</v>
      </c>
      <c r="AL101" s="85" t="s">
        <v>1231</v>
      </c>
      <c r="AM101" s="79" t="s">
        <v>1239</v>
      </c>
      <c r="AN101" s="79" t="b">
        <v>0</v>
      </c>
      <c r="AO101" s="85" t="s">
        <v>1211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33.333333333333336</v>
      </c>
      <c r="BF101" s="48">
        <v>0</v>
      </c>
      <c r="BG101" s="49">
        <v>0</v>
      </c>
      <c r="BH101" s="48">
        <v>0</v>
      </c>
      <c r="BI101" s="49">
        <v>0</v>
      </c>
      <c r="BJ101" s="48">
        <v>2</v>
      </c>
      <c r="BK101" s="49">
        <v>66.66666666666667</v>
      </c>
      <c r="BL101" s="48">
        <v>3</v>
      </c>
    </row>
    <row r="102" spans="1:64" ht="15">
      <c r="A102" s="64" t="s">
        <v>248</v>
      </c>
      <c r="B102" s="64" t="s">
        <v>271</v>
      </c>
      <c r="C102" s="65" t="s">
        <v>3188</v>
      </c>
      <c r="D102" s="66">
        <v>3</v>
      </c>
      <c r="E102" s="67" t="s">
        <v>132</v>
      </c>
      <c r="F102" s="68">
        <v>35</v>
      </c>
      <c r="G102" s="65"/>
      <c r="H102" s="69"/>
      <c r="I102" s="70"/>
      <c r="J102" s="70"/>
      <c r="K102" s="34" t="s">
        <v>65</v>
      </c>
      <c r="L102" s="77">
        <v>102</v>
      </c>
      <c r="M102" s="77"/>
      <c r="N102" s="72"/>
      <c r="O102" s="79" t="s">
        <v>340</v>
      </c>
      <c r="P102" s="81">
        <v>43666.4868287037</v>
      </c>
      <c r="Q102" s="79" t="s">
        <v>380</v>
      </c>
      <c r="R102" s="79"/>
      <c r="S102" s="79"/>
      <c r="T102" s="79"/>
      <c r="U102" s="79"/>
      <c r="V102" s="82" t="s">
        <v>784</v>
      </c>
      <c r="W102" s="81">
        <v>43666.4868287037</v>
      </c>
      <c r="X102" s="82" t="s">
        <v>856</v>
      </c>
      <c r="Y102" s="79"/>
      <c r="Z102" s="79"/>
      <c r="AA102" s="85" t="s">
        <v>1065</v>
      </c>
      <c r="AB102" s="85" t="s">
        <v>1211</v>
      </c>
      <c r="AC102" s="79" t="b">
        <v>0</v>
      </c>
      <c r="AD102" s="79">
        <v>0</v>
      </c>
      <c r="AE102" s="85" t="s">
        <v>1232</v>
      </c>
      <c r="AF102" s="79" t="b">
        <v>0</v>
      </c>
      <c r="AG102" s="79" t="s">
        <v>1237</v>
      </c>
      <c r="AH102" s="79"/>
      <c r="AI102" s="85" t="s">
        <v>1231</v>
      </c>
      <c r="AJ102" s="79" t="b">
        <v>0</v>
      </c>
      <c r="AK102" s="79">
        <v>0</v>
      </c>
      <c r="AL102" s="85" t="s">
        <v>1231</v>
      </c>
      <c r="AM102" s="79" t="s">
        <v>1239</v>
      </c>
      <c r="AN102" s="79" t="b">
        <v>0</v>
      </c>
      <c r="AO102" s="85" t="s">
        <v>1211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249</v>
      </c>
      <c r="B103" s="64" t="s">
        <v>271</v>
      </c>
      <c r="C103" s="65" t="s">
        <v>3190</v>
      </c>
      <c r="D103" s="66">
        <v>3.466666666666667</v>
      </c>
      <c r="E103" s="67" t="s">
        <v>136</v>
      </c>
      <c r="F103" s="68">
        <v>33.46666666666667</v>
      </c>
      <c r="G103" s="65"/>
      <c r="H103" s="69"/>
      <c r="I103" s="70"/>
      <c r="J103" s="70"/>
      <c r="K103" s="34" t="s">
        <v>65</v>
      </c>
      <c r="L103" s="77">
        <v>103</v>
      </c>
      <c r="M103" s="77"/>
      <c r="N103" s="72"/>
      <c r="O103" s="79" t="s">
        <v>339</v>
      </c>
      <c r="P103" s="81">
        <v>43622.081099537034</v>
      </c>
      <c r="Q103" s="79" t="s">
        <v>381</v>
      </c>
      <c r="R103" s="79"/>
      <c r="S103" s="79"/>
      <c r="T103" s="79"/>
      <c r="U103" s="79"/>
      <c r="V103" s="82" t="s">
        <v>785</v>
      </c>
      <c r="W103" s="81">
        <v>43622.081099537034</v>
      </c>
      <c r="X103" s="82" t="s">
        <v>857</v>
      </c>
      <c r="Y103" s="79"/>
      <c r="Z103" s="79"/>
      <c r="AA103" s="85" t="s">
        <v>1066</v>
      </c>
      <c r="AB103" s="79"/>
      <c r="AC103" s="79" t="b">
        <v>0</v>
      </c>
      <c r="AD103" s="79">
        <v>0</v>
      </c>
      <c r="AE103" s="85" t="s">
        <v>1231</v>
      </c>
      <c r="AF103" s="79" t="b">
        <v>0</v>
      </c>
      <c r="AG103" s="79" t="s">
        <v>1237</v>
      </c>
      <c r="AH103" s="79"/>
      <c r="AI103" s="85" t="s">
        <v>1231</v>
      </c>
      <c r="AJ103" s="79" t="b">
        <v>0</v>
      </c>
      <c r="AK103" s="79">
        <v>1</v>
      </c>
      <c r="AL103" s="85" t="s">
        <v>1174</v>
      </c>
      <c r="AM103" s="79" t="s">
        <v>1240</v>
      </c>
      <c r="AN103" s="79" t="b">
        <v>0</v>
      </c>
      <c r="AO103" s="85" t="s">
        <v>1174</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v>1</v>
      </c>
      <c r="BE103" s="49">
        <v>4.545454545454546</v>
      </c>
      <c r="BF103" s="48">
        <v>1</v>
      </c>
      <c r="BG103" s="49">
        <v>4.545454545454546</v>
      </c>
      <c r="BH103" s="48">
        <v>0</v>
      </c>
      <c r="BI103" s="49">
        <v>0</v>
      </c>
      <c r="BJ103" s="48">
        <v>20</v>
      </c>
      <c r="BK103" s="49">
        <v>90.9090909090909</v>
      </c>
      <c r="BL103" s="48">
        <v>22</v>
      </c>
    </row>
    <row r="104" spans="1:64" ht="15">
      <c r="A104" s="64" t="s">
        <v>249</v>
      </c>
      <c r="B104" s="64" t="s">
        <v>271</v>
      </c>
      <c r="C104" s="65" t="s">
        <v>3190</v>
      </c>
      <c r="D104" s="66">
        <v>3.466666666666667</v>
      </c>
      <c r="E104" s="67" t="s">
        <v>136</v>
      </c>
      <c r="F104" s="68">
        <v>33.46666666666667</v>
      </c>
      <c r="G104" s="65"/>
      <c r="H104" s="69"/>
      <c r="I104" s="70"/>
      <c r="J104" s="70"/>
      <c r="K104" s="34" t="s">
        <v>65</v>
      </c>
      <c r="L104" s="77">
        <v>104</v>
      </c>
      <c r="M104" s="77"/>
      <c r="N104" s="72"/>
      <c r="O104" s="79" t="s">
        <v>339</v>
      </c>
      <c r="P104" s="81">
        <v>43666.68615740741</v>
      </c>
      <c r="Q104" s="79" t="s">
        <v>382</v>
      </c>
      <c r="R104" s="79"/>
      <c r="S104" s="79"/>
      <c r="T104" s="79" t="s">
        <v>626</v>
      </c>
      <c r="U104" s="79"/>
      <c r="V104" s="82" t="s">
        <v>785</v>
      </c>
      <c r="W104" s="81">
        <v>43666.68615740741</v>
      </c>
      <c r="X104" s="82" t="s">
        <v>858</v>
      </c>
      <c r="Y104" s="79"/>
      <c r="Z104" s="79"/>
      <c r="AA104" s="85" t="s">
        <v>1067</v>
      </c>
      <c r="AB104" s="79"/>
      <c r="AC104" s="79" t="b">
        <v>0</v>
      </c>
      <c r="AD104" s="79">
        <v>0</v>
      </c>
      <c r="AE104" s="85" t="s">
        <v>1231</v>
      </c>
      <c r="AF104" s="79" t="b">
        <v>0</v>
      </c>
      <c r="AG104" s="79" t="s">
        <v>1237</v>
      </c>
      <c r="AH104" s="79"/>
      <c r="AI104" s="85" t="s">
        <v>1231</v>
      </c>
      <c r="AJ104" s="79" t="b">
        <v>0</v>
      </c>
      <c r="AK104" s="79">
        <v>2</v>
      </c>
      <c r="AL104" s="85" t="s">
        <v>1218</v>
      </c>
      <c r="AM104" s="79" t="s">
        <v>1240</v>
      </c>
      <c r="AN104" s="79" t="b">
        <v>0</v>
      </c>
      <c r="AO104" s="85" t="s">
        <v>1218</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1</v>
      </c>
      <c r="BC104" s="78" t="str">
        <f>REPLACE(INDEX(GroupVertices[Group],MATCH(Edges[[#This Row],[Vertex 2]],GroupVertices[Vertex],0)),1,1,"")</f>
        <v>1</v>
      </c>
      <c r="BD104" s="48">
        <v>2</v>
      </c>
      <c r="BE104" s="49">
        <v>10</v>
      </c>
      <c r="BF104" s="48">
        <v>0</v>
      </c>
      <c r="BG104" s="49">
        <v>0</v>
      </c>
      <c r="BH104" s="48">
        <v>0</v>
      </c>
      <c r="BI104" s="49">
        <v>0</v>
      </c>
      <c r="BJ104" s="48">
        <v>18</v>
      </c>
      <c r="BK104" s="49">
        <v>90</v>
      </c>
      <c r="BL104" s="48">
        <v>20</v>
      </c>
    </row>
    <row r="105" spans="1:64" ht="15">
      <c r="A105" s="64" t="s">
        <v>249</v>
      </c>
      <c r="B105" s="64" t="s">
        <v>271</v>
      </c>
      <c r="C105" s="65" t="s">
        <v>3190</v>
      </c>
      <c r="D105" s="66">
        <v>3.466666666666667</v>
      </c>
      <c r="E105" s="67" t="s">
        <v>136</v>
      </c>
      <c r="F105" s="68">
        <v>33.46666666666667</v>
      </c>
      <c r="G105" s="65"/>
      <c r="H105" s="69"/>
      <c r="I105" s="70"/>
      <c r="J105" s="70"/>
      <c r="K105" s="34" t="s">
        <v>65</v>
      </c>
      <c r="L105" s="77">
        <v>105</v>
      </c>
      <c r="M105" s="77"/>
      <c r="N105" s="72"/>
      <c r="O105" s="79" t="s">
        <v>339</v>
      </c>
      <c r="P105" s="81">
        <v>43666.686574074076</v>
      </c>
      <c r="Q105" s="79" t="s">
        <v>383</v>
      </c>
      <c r="R105" s="79"/>
      <c r="S105" s="79"/>
      <c r="T105" s="79" t="s">
        <v>627</v>
      </c>
      <c r="U105" s="79"/>
      <c r="V105" s="82" t="s">
        <v>785</v>
      </c>
      <c r="W105" s="81">
        <v>43666.686574074076</v>
      </c>
      <c r="X105" s="82" t="s">
        <v>859</v>
      </c>
      <c r="Y105" s="79"/>
      <c r="Z105" s="79"/>
      <c r="AA105" s="85" t="s">
        <v>1068</v>
      </c>
      <c r="AB105" s="79"/>
      <c r="AC105" s="79" t="b">
        <v>0</v>
      </c>
      <c r="AD105" s="79">
        <v>0</v>
      </c>
      <c r="AE105" s="85" t="s">
        <v>1231</v>
      </c>
      <c r="AF105" s="79" t="b">
        <v>0</v>
      </c>
      <c r="AG105" s="79" t="s">
        <v>1237</v>
      </c>
      <c r="AH105" s="79"/>
      <c r="AI105" s="85" t="s">
        <v>1231</v>
      </c>
      <c r="AJ105" s="79" t="b">
        <v>0</v>
      </c>
      <c r="AK105" s="79">
        <v>1</v>
      </c>
      <c r="AL105" s="85" t="s">
        <v>1219</v>
      </c>
      <c r="AM105" s="79" t="s">
        <v>1240</v>
      </c>
      <c r="AN105" s="79" t="b">
        <v>0</v>
      </c>
      <c r="AO105" s="85" t="s">
        <v>1219</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1</v>
      </c>
      <c r="BC105" s="78" t="str">
        <f>REPLACE(INDEX(GroupVertices[Group],MATCH(Edges[[#This Row],[Vertex 2]],GroupVertices[Vertex],0)),1,1,"")</f>
        <v>1</v>
      </c>
      <c r="BD105" s="48">
        <v>2</v>
      </c>
      <c r="BE105" s="49">
        <v>9.523809523809524</v>
      </c>
      <c r="BF105" s="48">
        <v>0</v>
      </c>
      <c r="BG105" s="49">
        <v>0</v>
      </c>
      <c r="BH105" s="48">
        <v>0</v>
      </c>
      <c r="BI105" s="49">
        <v>0</v>
      </c>
      <c r="BJ105" s="48">
        <v>19</v>
      </c>
      <c r="BK105" s="49">
        <v>90.47619047619048</v>
      </c>
      <c r="BL105" s="48">
        <v>21</v>
      </c>
    </row>
    <row r="106" spans="1:64" ht="15">
      <c r="A106" s="64" t="s">
        <v>250</v>
      </c>
      <c r="B106" s="64" t="s">
        <v>250</v>
      </c>
      <c r="C106" s="65" t="s">
        <v>3188</v>
      </c>
      <c r="D106" s="66">
        <v>3</v>
      </c>
      <c r="E106" s="67" t="s">
        <v>132</v>
      </c>
      <c r="F106" s="68">
        <v>35</v>
      </c>
      <c r="G106" s="65"/>
      <c r="H106" s="69"/>
      <c r="I106" s="70"/>
      <c r="J106" s="70"/>
      <c r="K106" s="34" t="s">
        <v>65</v>
      </c>
      <c r="L106" s="77">
        <v>106</v>
      </c>
      <c r="M106" s="77"/>
      <c r="N106" s="72"/>
      <c r="O106" s="79" t="s">
        <v>176</v>
      </c>
      <c r="P106" s="81">
        <v>43667.060162037036</v>
      </c>
      <c r="Q106" s="79" t="s">
        <v>384</v>
      </c>
      <c r="R106" s="82" t="s">
        <v>534</v>
      </c>
      <c r="S106" s="79" t="s">
        <v>590</v>
      </c>
      <c r="T106" s="79"/>
      <c r="U106" s="79"/>
      <c r="V106" s="82" t="s">
        <v>786</v>
      </c>
      <c r="W106" s="81">
        <v>43667.060162037036</v>
      </c>
      <c r="X106" s="82" t="s">
        <v>860</v>
      </c>
      <c r="Y106" s="79"/>
      <c r="Z106" s="79"/>
      <c r="AA106" s="85" t="s">
        <v>1069</v>
      </c>
      <c r="AB106" s="79"/>
      <c r="AC106" s="79" t="b">
        <v>0</v>
      </c>
      <c r="AD106" s="79">
        <v>0</v>
      </c>
      <c r="AE106" s="85" t="s">
        <v>1231</v>
      </c>
      <c r="AF106" s="79" t="b">
        <v>1</v>
      </c>
      <c r="AG106" s="79" t="s">
        <v>1237</v>
      </c>
      <c r="AH106" s="79"/>
      <c r="AI106" s="85" t="s">
        <v>1219</v>
      </c>
      <c r="AJ106" s="79" t="b">
        <v>0</v>
      </c>
      <c r="AK106" s="79">
        <v>0</v>
      </c>
      <c r="AL106" s="85" t="s">
        <v>1231</v>
      </c>
      <c r="AM106" s="79" t="s">
        <v>1239</v>
      </c>
      <c r="AN106" s="79" t="b">
        <v>0</v>
      </c>
      <c r="AO106" s="85" t="s">
        <v>1069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10</v>
      </c>
      <c r="BC106" s="78" t="str">
        <f>REPLACE(INDEX(GroupVertices[Group],MATCH(Edges[[#This Row],[Vertex 2]],GroupVertices[Vertex],0)),1,1,"")</f>
        <v>10</v>
      </c>
      <c r="BD106" s="48">
        <v>1</v>
      </c>
      <c r="BE106" s="49">
        <v>25</v>
      </c>
      <c r="BF106" s="48">
        <v>0</v>
      </c>
      <c r="BG106" s="49">
        <v>0</v>
      </c>
      <c r="BH106" s="48">
        <v>0</v>
      </c>
      <c r="BI106" s="49">
        <v>0</v>
      </c>
      <c r="BJ106" s="48">
        <v>3</v>
      </c>
      <c r="BK106" s="49">
        <v>75</v>
      </c>
      <c r="BL106" s="48">
        <v>4</v>
      </c>
    </row>
    <row r="107" spans="1:64" ht="15">
      <c r="A107" s="64" t="s">
        <v>251</v>
      </c>
      <c r="B107" s="64" t="s">
        <v>271</v>
      </c>
      <c r="C107" s="65" t="s">
        <v>3188</v>
      </c>
      <c r="D107" s="66">
        <v>3</v>
      </c>
      <c r="E107" s="67" t="s">
        <v>132</v>
      </c>
      <c r="F107" s="68">
        <v>35</v>
      </c>
      <c r="G107" s="65"/>
      <c r="H107" s="69"/>
      <c r="I107" s="70"/>
      <c r="J107" s="70"/>
      <c r="K107" s="34" t="s">
        <v>65</v>
      </c>
      <c r="L107" s="77">
        <v>107</v>
      </c>
      <c r="M107" s="77"/>
      <c r="N107" s="72"/>
      <c r="O107" s="79" t="s">
        <v>339</v>
      </c>
      <c r="P107" s="81">
        <v>43667.175787037035</v>
      </c>
      <c r="Q107" s="79" t="s">
        <v>385</v>
      </c>
      <c r="R107" s="79"/>
      <c r="S107" s="79"/>
      <c r="T107" s="79"/>
      <c r="U107" s="79"/>
      <c r="V107" s="82" t="s">
        <v>787</v>
      </c>
      <c r="W107" s="81">
        <v>43667.175787037035</v>
      </c>
      <c r="X107" s="82" t="s">
        <v>861</v>
      </c>
      <c r="Y107" s="79"/>
      <c r="Z107" s="79"/>
      <c r="AA107" s="85" t="s">
        <v>1070</v>
      </c>
      <c r="AB107" s="79"/>
      <c r="AC107" s="79" t="b">
        <v>0</v>
      </c>
      <c r="AD107" s="79">
        <v>0</v>
      </c>
      <c r="AE107" s="85" t="s">
        <v>1231</v>
      </c>
      <c r="AF107" s="79" t="b">
        <v>0</v>
      </c>
      <c r="AG107" s="79" t="s">
        <v>1237</v>
      </c>
      <c r="AH107" s="79"/>
      <c r="AI107" s="85" t="s">
        <v>1231</v>
      </c>
      <c r="AJ107" s="79" t="b">
        <v>0</v>
      </c>
      <c r="AK107" s="79">
        <v>2</v>
      </c>
      <c r="AL107" s="85" t="s">
        <v>1222</v>
      </c>
      <c r="AM107" s="79" t="s">
        <v>1240</v>
      </c>
      <c r="AN107" s="79" t="b">
        <v>0</v>
      </c>
      <c r="AO107" s="85" t="s">
        <v>1222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4.3478260869565215</v>
      </c>
      <c r="BF107" s="48">
        <v>0</v>
      </c>
      <c r="BG107" s="49">
        <v>0</v>
      </c>
      <c r="BH107" s="48">
        <v>0</v>
      </c>
      <c r="BI107" s="49">
        <v>0</v>
      </c>
      <c r="BJ107" s="48">
        <v>22</v>
      </c>
      <c r="BK107" s="49">
        <v>95.65217391304348</v>
      </c>
      <c r="BL107" s="48">
        <v>23</v>
      </c>
    </row>
    <row r="108" spans="1:64" ht="15">
      <c r="A108" s="64" t="s">
        <v>252</v>
      </c>
      <c r="B108" s="64" t="s">
        <v>303</v>
      </c>
      <c r="C108" s="65" t="s">
        <v>3188</v>
      </c>
      <c r="D108" s="66">
        <v>3</v>
      </c>
      <c r="E108" s="67" t="s">
        <v>132</v>
      </c>
      <c r="F108" s="68">
        <v>35</v>
      </c>
      <c r="G108" s="65"/>
      <c r="H108" s="69"/>
      <c r="I108" s="70"/>
      <c r="J108" s="70"/>
      <c r="K108" s="34" t="s">
        <v>65</v>
      </c>
      <c r="L108" s="77">
        <v>108</v>
      </c>
      <c r="M108" s="77"/>
      <c r="N108" s="72"/>
      <c r="O108" s="79" t="s">
        <v>339</v>
      </c>
      <c r="P108" s="81">
        <v>43637.02028935185</v>
      </c>
      <c r="Q108" s="79" t="s">
        <v>386</v>
      </c>
      <c r="R108" s="79"/>
      <c r="S108" s="79"/>
      <c r="T108" s="79" t="s">
        <v>628</v>
      </c>
      <c r="U108" s="79"/>
      <c r="V108" s="82" t="s">
        <v>788</v>
      </c>
      <c r="W108" s="81">
        <v>43637.02028935185</v>
      </c>
      <c r="X108" s="82" t="s">
        <v>862</v>
      </c>
      <c r="Y108" s="79"/>
      <c r="Z108" s="79"/>
      <c r="AA108" s="85" t="s">
        <v>1071</v>
      </c>
      <c r="AB108" s="85" t="s">
        <v>1230</v>
      </c>
      <c r="AC108" s="79" t="b">
        <v>0</v>
      </c>
      <c r="AD108" s="79">
        <v>1</v>
      </c>
      <c r="AE108" s="85" t="s">
        <v>1234</v>
      </c>
      <c r="AF108" s="79" t="b">
        <v>0</v>
      </c>
      <c r="AG108" s="79" t="s">
        <v>1237</v>
      </c>
      <c r="AH108" s="79"/>
      <c r="AI108" s="85" t="s">
        <v>1231</v>
      </c>
      <c r="AJ108" s="79" t="b">
        <v>0</v>
      </c>
      <c r="AK108" s="79">
        <v>0</v>
      </c>
      <c r="AL108" s="85" t="s">
        <v>1231</v>
      </c>
      <c r="AM108" s="79" t="s">
        <v>1239</v>
      </c>
      <c r="AN108" s="79" t="b">
        <v>0</v>
      </c>
      <c r="AO108" s="85" t="s">
        <v>1230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252</v>
      </c>
      <c r="B109" s="64" t="s">
        <v>304</v>
      </c>
      <c r="C109" s="65" t="s">
        <v>3188</v>
      </c>
      <c r="D109" s="66">
        <v>3</v>
      </c>
      <c r="E109" s="67" t="s">
        <v>132</v>
      </c>
      <c r="F109" s="68">
        <v>35</v>
      </c>
      <c r="G109" s="65"/>
      <c r="H109" s="69"/>
      <c r="I109" s="70"/>
      <c r="J109" s="70"/>
      <c r="K109" s="34" t="s">
        <v>65</v>
      </c>
      <c r="L109" s="77">
        <v>109</v>
      </c>
      <c r="M109" s="77"/>
      <c r="N109" s="72"/>
      <c r="O109" s="79" t="s">
        <v>339</v>
      </c>
      <c r="P109" s="81">
        <v>43637.02028935185</v>
      </c>
      <c r="Q109" s="79" t="s">
        <v>386</v>
      </c>
      <c r="R109" s="79"/>
      <c r="S109" s="79"/>
      <c r="T109" s="79" t="s">
        <v>628</v>
      </c>
      <c r="U109" s="79"/>
      <c r="V109" s="82" t="s">
        <v>788</v>
      </c>
      <c r="W109" s="81">
        <v>43637.02028935185</v>
      </c>
      <c r="X109" s="82" t="s">
        <v>862</v>
      </c>
      <c r="Y109" s="79"/>
      <c r="Z109" s="79"/>
      <c r="AA109" s="85" t="s">
        <v>1071</v>
      </c>
      <c r="AB109" s="85" t="s">
        <v>1230</v>
      </c>
      <c r="AC109" s="79" t="b">
        <v>0</v>
      </c>
      <c r="AD109" s="79">
        <v>1</v>
      </c>
      <c r="AE109" s="85" t="s">
        <v>1234</v>
      </c>
      <c r="AF109" s="79" t="b">
        <v>0</v>
      </c>
      <c r="AG109" s="79" t="s">
        <v>1237</v>
      </c>
      <c r="AH109" s="79"/>
      <c r="AI109" s="85" t="s">
        <v>1231</v>
      </c>
      <c r="AJ109" s="79" t="b">
        <v>0</v>
      </c>
      <c r="AK109" s="79">
        <v>0</v>
      </c>
      <c r="AL109" s="85" t="s">
        <v>1231</v>
      </c>
      <c r="AM109" s="79" t="s">
        <v>1239</v>
      </c>
      <c r="AN109" s="79" t="b">
        <v>0</v>
      </c>
      <c r="AO109" s="85" t="s">
        <v>1230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5</v>
      </c>
      <c r="BE109" s="49">
        <v>12.820512820512821</v>
      </c>
      <c r="BF109" s="48">
        <v>0</v>
      </c>
      <c r="BG109" s="49">
        <v>0</v>
      </c>
      <c r="BH109" s="48">
        <v>0</v>
      </c>
      <c r="BI109" s="49">
        <v>0</v>
      </c>
      <c r="BJ109" s="48">
        <v>34</v>
      </c>
      <c r="BK109" s="49">
        <v>87.17948717948718</v>
      </c>
      <c r="BL109" s="48">
        <v>39</v>
      </c>
    </row>
    <row r="110" spans="1:64" ht="15">
      <c r="A110" s="64" t="s">
        <v>253</v>
      </c>
      <c r="B110" s="64" t="s">
        <v>281</v>
      </c>
      <c r="C110" s="65" t="s">
        <v>3188</v>
      </c>
      <c r="D110" s="66">
        <v>3</v>
      </c>
      <c r="E110" s="67" t="s">
        <v>132</v>
      </c>
      <c r="F110" s="68">
        <v>35</v>
      </c>
      <c r="G110" s="65"/>
      <c r="H110" s="69"/>
      <c r="I110" s="70"/>
      <c r="J110" s="70"/>
      <c r="K110" s="34" t="s">
        <v>65</v>
      </c>
      <c r="L110" s="77">
        <v>110</v>
      </c>
      <c r="M110" s="77"/>
      <c r="N110" s="72"/>
      <c r="O110" s="79" t="s">
        <v>339</v>
      </c>
      <c r="P110" s="81">
        <v>43668.42938657408</v>
      </c>
      <c r="Q110" s="79" t="s">
        <v>387</v>
      </c>
      <c r="R110" s="82" t="s">
        <v>535</v>
      </c>
      <c r="S110" s="79" t="s">
        <v>586</v>
      </c>
      <c r="T110" s="79"/>
      <c r="U110" s="79"/>
      <c r="V110" s="82" t="s">
        <v>789</v>
      </c>
      <c r="W110" s="81">
        <v>43668.42938657408</v>
      </c>
      <c r="X110" s="82" t="s">
        <v>863</v>
      </c>
      <c r="Y110" s="79"/>
      <c r="Z110" s="79"/>
      <c r="AA110" s="85" t="s">
        <v>1072</v>
      </c>
      <c r="AB110" s="79"/>
      <c r="AC110" s="79" t="b">
        <v>0</v>
      </c>
      <c r="AD110" s="79">
        <v>0</v>
      </c>
      <c r="AE110" s="85" t="s">
        <v>1231</v>
      </c>
      <c r="AF110" s="79" t="b">
        <v>0</v>
      </c>
      <c r="AG110" s="79" t="s">
        <v>1237</v>
      </c>
      <c r="AH110" s="79"/>
      <c r="AI110" s="85" t="s">
        <v>1231</v>
      </c>
      <c r="AJ110" s="79" t="b">
        <v>0</v>
      </c>
      <c r="AK110" s="79">
        <v>2</v>
      </c>
      <c r="AL110" s="85" t="s">
        <v>1153</v>
      </c>
      <c r="AM110" s="79" t="s">
        <v>1248</v>
      </c>
      <c r="AN110" s="79" t="b">
        <v>0</v>
      </c>
      <c r="AO110" s="85" t="s">
        <v>1153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253</v>
      </c>
      <c r="B111" s="64" t="s">
        <v>252</v>
      </c>
      <c r="C111" s="65" t="s">
        <v>3188</v>
      </c>
      <c r="D111" s="66">
        <v>3</v>
      </c>
      <c r="E111" s="67" t="s">
        <v>132</v>
      </c>
      <c r="F111" s="68">
        <v>35</v>
      </c>
      <c r="G111" s="65"/>
      <c r="H111" s="69"/>
      <c r="I111" s="70"/>
      <c r="J111" s="70"/>
      <c r="K111" s="34" t="s">
        <v>65</v>
      </c>
      <c r="L111" s="77">
        <v>111</v>
      </c>
      <c r="M111" s="77"/>
      <c r="N111" s="72"/>
      <c r="O111" s="79" t="s">
        <v>339</v>
      </c>
      <c r="P111" s="81">
        <v>43668.42938657408</v>
      </c>
      <c r="Q111" s="79" t="s">
        <v>387</v>
      </c>
      <c r="R111" s="82" t="s">
        <v>535</v>
      </c>
      <c r="S111" s="79" t="s">
        <v>586</v>
      </c>
      <c r="T111" s="79"/>
      <c r="U111" s="79"/>
      <c r="V111" s="82" t="s">
        <v>789</v>
      </c>
      <c r="W111" s="81">
        <v>43668.42938657408</v>
      </c>
      <c r="X111" s="82" t="s">
        <v>863</v>
      </c>
      <c r="Y111" s="79"/>
      <c r="Z111" s="79"/>
      <c r="AA111" s="85" t="s">
        <v>1072</v>
      </c>
      <c r="AB111" s="79"/>
      <c r="AC111" s="79" t="b">
        <v>0</v>
      </c>
      <c r="AD111" s="79">
        <v>0</v>
      </c>
      <c r="AE111" s="85" t="s">
        <v>1231</v>
      </c>
      <c r="AF111" s="79" t="b">
        <v>0</v>
      </c>
      <c r="AG111" s="79" t="s">
        <v>1237</v>
      </c>
      <c r="AH111" s="79"/>
      <c r="AI111" s="85" t="s">
        <v>1231</v>
      </c>
      <c r="AJ111" s="79" t="b">
        <v>0</v>
      </c>
      <c r="AK111" s="79">
        <v>2</v>
      </c>
      <c r="AL111" s="85" t="s">
        <v>1153</v>
      </c>
      <c r="AM111" s="79" t="s">
        <v>1248</v>
      </c>
      <c r="AN111" s="79" t="b">
        <v>0</v>
      </c>
      <c r="AO111" s="85" t="s">
        <v>1153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253</v>
      </c>
      <c r="B112" s="64" t="s">
        <v>226</v>
      </c>
      <c r="C112" s="65" t="s">
        <v>3188</v>
      </c>
      <c r="D112" s="66">
        <v>3</v>
      </c>
      <c r="E112" s="67" t="s">
        <v>132</v>
      </c>
      <c r="F112" s="68">
        <v>35</v>
      </c>
      <c r="G112" s="65"/>
      <c r="H112" s="69"/>
      <c r="I112" s="70"/>
      <c r="J112" s="70"/>
      <c r="K112" s="34" t="s">
        <v>65</v>
      </c>
      <c r="L112" s="77">
        <v>112</v>
      </c>
      <c r="M112" s="77"/>
      <c r="N112" s="72"/>
      <c r="O112" s="79" t="s">
        <v>339</v>
      </c>
      <c r="P112" s="81">
        <v>43668.42938657408</v>
      </c>
      <c r="Q112" s="79" t="s">
        <v>387</v>
      </c>
      <c r="R112" s="82" t="s">
        <v>535</v>
      </c>
      <c r="S112" s="79" t="s">
        <v>586</v>
      </c>
      <c r="T112" s="79"/>
      <c r="U112" s="79"/>
      <c r="V112" s="82" t="s">
        <v>789</v>
      </c>
      <c r="W112" s="81">
        <v>43668.42938657408</v>
      </c>
      <c r="X112" s="82" t="s">
        <v>863</v>
      </c>
      <c r="Y112" s="79"/>
      <c r="Z112" s="79"/>
      <c r="AA112" s="85" t="s">
        <v>1072</v>
      </c>
      <c r="AB112" s="79"/>
      <c r="AC112" s="79" t="b">
        <v>0</v>
      </c>
      <c r="AD112" s="79">
        <v>0</v>
      </c>
      <c r="AE112" s="85" t="s">
        <v>1231</v>
      </c>
      <c r="AF112" s="79" t="b">
        <v>0</v>
      </c>
      <c r="AG112" s="79" t="s">
        <v>1237</v>
      </c>
      <c r="AH112" s="79"/>
      <c r="AI112" s="85" t="s">
        <v>1231</v>
      </c>
      <c r="AJ112" s="79" t="b">
        <v>0</v>
      </c>
      <c r="AK112" s="79">
        <v>2</v>
      </c>
      <c r="AL112" s="85" t="s">
        <v>1153</v>
      </c>
      <c r="AM112" s="79" t="s">
        <v>1248</v>
      </c>
      <c r="AN112" s="79" t="b">
        <v>0</v>
      </c>
      <c r="AO112" s="85" t="s">
        <v>1153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5</v>
      </c>
      <c r="BD112" s="48"/>
      <c r="BE112" s="49"/>
      <c r="BF112" s="48"/>
      <c r="BG112" s="49"/>
      <c r="BH112" s="48"/>
      <c r="BI112" s="49"/>
      <c r="BJ112" s="48"/>
      <c r="BK112" s="49"/>
      <c r="BL112" s="48"/>
    </row>
    <row r="113" spans="1:64" ht="15">
      <c r="A113" s="64" t="s">
        <v>253</v>
      </c>
      <c r="B113" s="64" t="s">
        <v>266</v>
      </c>
      <c r="C113" s="65" t="s">
        <v>3188</v>
      </c>
      <c r="D113" s="66">
        <v>3</v>
      </c>
      <c r="E113" s="67" t="s">
        <v>132</v>
      </c>
      <c r="F113" s="68">
        <v>35</v>
      </c>
      <c r="G113" s="65"/>
      <c r="H113" s="69"/>
      <c r="I113" s="70"/>
      <c r="J113" s="70"/>
      <c r="K113" s="34" t="s">
        <v>65</v>
      </c>
      <c r="L113" s="77">
        <v>113</v>
      </c>
      <c r="M113" s="77"/>
      <c r="N113" s="72"/>
      <c r="O113" s="79" t="s">
        <v>339</v>
      </c>
      <c r="P113" s="81">
        <v>43668.42938657408</v>
      </c>
      <c r="Q113" s="79" t="s">
        <v>387</v>
      </c>
      <c r="R113" s="82" t="s">
        <v>535</v>
      </c>
      <c r="S113" s="79" t="s">
        <v>586</v>
      </c>
      <c r="T113" s="79"/>
      <c r="U113" s="79"/>
      <c r="V113" s="82" t="s">
        <v>789</v>
      </c>
      <c r="W113" s="81">
        <v>43668.42938657408</v>
      </c>
      <c r="X113" s="82" t="s">
        <v>863</v>
      </c>
      <c r="Y113" s="79"/>
      <c r="Z113" s="79"/>
      <c r="AA113" s="85" t="s">
        <v>1072</v>
      </c>
      <c r="AB113" s="79"/>
      <c r="AC113" s="79" t="b">
        <v>0</v>
      </c>
      <c r="AD113" s="79">
        <v>0</v>
      </c>
      <c r="AE113" s="85" t="s">
        <v>1231</v>
      </c>
      <c r="AF113" s="79" t="b">
        <v>0</v>
      </c>
      <c r="AG113" s="79" t="s">
        <v>1237</v>
      </c>
      <c r="AH113" s="79"/>
      <c r="AI113" s="85" t="s">
        <v>1231</v>
      </c>
      <c r="AJ113" s="79" t="b">
        <v>0</v>
      </c>
      <c r="AK113" s="79">
        <v>2</v>
      </c>
      <c r="AL113" s="85" t="s">
        <v>1153</v>
      </c>
      <c r="AM113" s="79" t="s">
        <v>1248</v>
      </c>
      <c r="AN113" s="79" t="b">
        <v>0</v>
      </c>
      <c r="AO113" s="85" t="s">
        <v>1153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4</v>
      </c>
      <c r="BD113" s="48"/>
      <c r="BE113" s="49"/>
      <c r="BF113" s="48"/>
      <c r="BG113" s="49"/>
      <c r="BH113" s="48"/>
      <c r="BI113" s="49"/>
      <c r="BJ113" s="48"/>
      <c r="BK113" s="49"/>
      <c r="BL113" s="48"/>
    </row>
    <row r="114" spans="1:64" ht="15">
      <c r="A114" s="64" t="s">
        <v>253</v>
      </c>
      <c r="B114" s="64" t="s">
        <v>257</v>
      </c>
      <c r="C114" s="65" t="s">
        <v>3188</v>
      </c>
      <c r="D114" s="66">
        <v>3</v>
      </c>
      <c r="E114" s="67" t="s">
        <v>132</v>
      </c>
      <c r="F114" s="68">
        <v>35</v>
      </c>
      <c r="G114" s="65"/>
      <c r="H114" s="69"/>
      <c r="I114" s="70"/>
      <c r="J114" s="70"/>
      <c r="K114" s="34" t="s">
        <v>65</v>
      </c>
      <c r="L114" s="77">
        <v>114</v>
      </c>
      <c r="M114" s="77"/>
      <c r="N114" s="72"/>
      <c r="O114" s="79" t="s">
        <v>339</v>
      </c>
      <c r="P114" s="81">
        <v>43668.42938657408</v>
      </c>
      <c r="Q114" s="79" t="s">
        <v>387</v>
      </c>
      <c r="R114" s="82" t="s">
        <v>535</v>
      </c>
      <c r="S114" s="79" t="s">
        <v>586</v>
      </c>
      <c r="T114" s="79"/>
      <c r="U114" s="79"/>
      <c r="V114" s="82" t="s">
        <v>789</v>
      </c>
      <c r="W114" s="81">
        <v>43668.42938657408</v>
      </c>
      <c r="X114" s="82" t="s">
        <v>863</v>
      </c>
      <c r="Y114" s="79"/>
      <c r="Z114" s="79"/>
      <c r="AA114" s="85" t="s">
        <v>1072</v>
      </c>
      <c r="AB114" s="79"/>
      <c r="AC114" s="79" t="b">
        <v>0</v>
      </c>
      <c r="AD114" s="79">
        <v>0</v>
      </c>
      <c r="AE114" s="85" t="s">
        <v>1231</v>
      </c>
      <c r="AF114" s="79" t="b">
        <v>0</v>
      </c>
      <c r="AG114" s="79" t="s">
        <v>1237</v>
      </c>
      <c r="AH114" s="79"/>
      <c r="AI114" s="85" t="s">
        <v>1231</v>
      </c>
      <c r="AJ114" s="79" t="b">
        <v>0</v>
      </c>
      <c r="AK114" s="79">
        <v>2</v>
      </c>
      <c r="AL114" s="85" t="s">
        <v>1153</v>
      </c>
      <c r="AM114" s="79" t="s">
        <v>1248</v>
      </c>
      <c r="AN114" s="79" t="b">
        <v>0</v>
      </c>
      <c r="AO114" s="85" t="s">
        <v>1153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3</v>
      </c>
      <c r="BD114" s="48"/>
      <c r="BE114" s="49"/>
      <c r="BF114" s="48"/>
      <c r="BG114" s="49"/>
      <c r="BH114" s="48"/>
      <c r="BI114" s="49"/>
      <c r="BJ114" s="48"/>
      <c r="BK114" s="49"/>
      <c r="BL114" s="48"/>
    </row>
    <row r="115" spans="1:64" ht="15">
      <c r="A115" s="64" t="s">
        <v>253</v>
      </c>
      <c r="B115" s="64" t="s">
        <v>271</v>
      </c>
      <c r="C115" s="65" t="s">
        <v>3188</v>
      </c>
      <c r="D115" s="66">
        <v>3</v>
      </c>
      <c r="E115" s="67" t="s">
        <v>132</v>
      </c>
      <c r="F115" s="68">
        <v>35</v>
      </c>
      <c r="G115" s="65"/>
      <c r="H115" s="69"/>
      <c r="I115" s="70"/>
      <c r="J115" s="70"/>
      <c r="K115" s="34" t="s">
        <v>65</v>
      </c>
      <c r="L115" s="77">
        <v>115</v>
      </c>
      <c r="M115" s="77"/>
      <c r="N115" s="72"/>
      <c r="O115" s="79" t="s">
        <v>339</v>
      </c>
      <c r="P115" s="81">
        <v>43668.42938657408</v>
      </c>
      <c r="Q115" s="79" t="s">
        <v>387</v>
      </c>
      <c r="R115" s="82" t="s">
        <v>535</v>
      </c>
      <c r="S115" s="79" t="s">
        <v>586</v>
      </c>
      <c r="T115" s="79"/>
      <c r="U115" s="79"/>
      <c r="V115" s="82" t="s">
        <v>789</v>
      </c>
      <c r="W115" s="81">
        <v>43668.42938657408</v>
      </c>
      <c r="X115" s="82" t="s">
        <v>863</v>
      </c>
      <c r="Y115" s="79"/>
      <c r="Z115" s="79"/>
      <c r="AA115" s="85" t="s">
        <v>1072</v>
      </c>
      <c r="AB115" s="79"/>
      <c r="AC115" s="79" t="b">
        <v>0</v>
      </c>
      <c r="AD115" s="79">
        <v>0</v>
      </c>
      <c r="AE115" s="85" t="s">
        <v>1231</v>
      </c>
      <c r="AF115" s="79" t="b">
        <v>0</v>
      </c>
      <c r="AG115" s="79" t="s">
        <v>1237</v>
      </c>
      <c r="AH115" s="79"/>
      <c r="AI115" s="85" t="s">
        <v>1231</v>
      </c>
      <c r="AJ115" s="79" t="b">
        <v>0</v>
      </c>
      <c r="AK115" s="79">
        <v>2</v>
      </c>
      <c r="AL115" s="85" t="s">
        <v>1153</v>
      </c>
      <c r="AM115" s="79" t="s">
        <v>1248</v>
      </c>
      <c r="AN115" s="79" t="b">
        <v>0</v>
      </c>
      <c r="AO115" s="85" t="s">
        <v>1153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253</v>
      </c>
      <c r="B116" s="64" t="s">
        <v>277</v>
      </c>
      <c r="C116" s="65" t="s">
        <v>3188</v>
      </c>
      <c r="D116" s="66">
        <v>3</v>
      </c>
      <c r="E116" s="67" t="s">
        <v>132</v>
      </c>
      <c r="F116" s="68">
        <v>35</v>
      </c>
      <c r="G116" s="65"/>
      <c r="H116" s="69"/>
      <c r="I116" s="70"/>
      <c r="J116" s="70"/>
      <c r="K116" s="34" t="s">
        <v>65</v>
      </c>
      <c r="L116" s="77">
        <v>116</v>
      </c>
      <c r="M116" s="77"/>
      <c r="N116" s="72"/>
      <c r="O116" s="79" t="s">
        <v>339</v>
      </c>
      <c r="P116" s="81">
        <v>43668.42938657408</v>
      </c>
      <c r="Q116" s="79" t="s">
        <v>387</v>
      </c>
      <c r="R116" s="82" t="s">
        <v>535</v>
      </c>
      <c r="S116" s="79" t="s">
        <v>586</v>
      </c>
      <c r="T116" s="79"/>
      <c r="U116" s="79"/>
      <c r="V116" s="82" t="s">
        <v>789</v>
      </c>
      <c r="W116" s="81">
        <v>43668.42938657408</v>
      </c>
      <c r="X116" s="82" t="s">
        <v>863</v>
      </c>
      <c r="Y116" s="79"/>
      <c r="Z116" s="79"/>
      <c r="AA116" s="85" t="s">
        <v>1072</v>
      </c>
      <c r="AB116" s="79"/>
      <c r="AC116" s="79" t="b">
        <v>0</v>
      </c>
      <c r="AD116" s="79">
        <v>0</v>
      </c>
      <c r="AE116" s="85" t="s">
        <v>1231</v>
      </c>
      <c r="AF116" s="79" t="b">
        <v>0</v>
      </c>
      <c r="AG116" s="79" t="s">
        <v>1237</v>
      </c>
      <c r="AH116" s="79"/>
      <c r="AI116" s="85" t="s">
        <v>1231</v>
      </c>
      <c r="AJ116" s="79" t="b">
        <v>0</v>
      </c>
      <c r="AK116" s="79">
        <v>2</v>
      </c>
      <c r="AL116" s="85" t="s">
        <v>1153</v>
      </c>
      <c r="AM116" s="79" t="s">
        <v>1248</v>
      </c>
      <c r="AN116" s="79" t="b">
        <v>0</v>
      </c>
      <c r="AO116" s="85" t="s">
        <v>1153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12</v>
      </c>
      <c r="BK116" s="49">
        <v>100</v>
      </c>
      <c r="BL116" s="48">
        <v>12</v>
      </c>
    </row>
    <row r="117" spans="1:64" ht="15">
      <c r="A117" s="64" t="s">
        <v>254</v>
      </c>
      <c r="B117" s="64" t="s">
        <v>271</v>
      </c>
      <c r="C117" s="65" t="s">
        <v>3188</v>
      </c>
      <c r="D117" s="66">
        <v>3</v>
      </c>
      <c r="E117" s="67" t="s">
        <v>132</v>
      </c>
      <c r="F117" s="68">
        <v>35</v>
      </c>
      <c r="G117" s="65"/>
      <c r="H117" s="69"/>
      <c r="I117" s="70"/>
      <c r="J117" s="70"/>
      <c r="K117" s="34" t="s">
        <v>65</v>
      </c>
      <c r="L117" s="77">
        <v>117</v>
      </c>
      <c r="M117" s="77"/>
      <c r="N117" s="72"/>
      <c r="O117" s="79" t="s">
        <v>339</v>
      </c>
      <c r="P117" s="81">
        <v>43668.70862268518</v>
      </c>
      <c r="Q117" s="79" t="s">
        <v>385</v>
      </c>
      <c r="R117" s="79"/>
      <c r="S117" s="79"/>
      <c r="T117" s="79"/>
      <c r="U117" s="79"/>
      <c r="V117" s="82" t="s">
        <v>790</v>
      </c>
      <c r="W117" s="81">
        <v>43668.70862268518</v>
      </c>
      <c r="X117" s="82" t="s">
        <v>864</v>
      </c>
      <c r="Y117" s="79"/>
      <c r="Z117" s="79"/>
      <c r="AA117" s="85" t="s">
        <v>1073</v>
      </c>
      <c r="AB117" s="79"/>
      <c r="AC117" s="79" t="b">
        <v>0</v>
      </c>
      <c r="AD117" s="79">
        <v>0</v>
      </c>
      <c r="AE117" s="85" t="s">
        <v>1231</v>
      </c>
      <c r="AF117" s="79" t="b">
        <v>0</v>
      </c>
      <c r="AG117" s="79" t="s">
        <v>1237</v>
      </c>
      <c r="AH117" s="79"/>
      <c r="AI117" s="85" t="s">
        <v>1231</v>
      </c>
      <c r="AJ117" s="79" t="b">
        <v>0</v>
      </c>
      <c r="AK117" s="79">
        <v>5</v>
      </c>
      <c r="AL117" s="85" t="s">
        <v>1222</v>
      </c>
      <c r="AM117" s="79" t="s">
        <v>1248</v>
      </c>
      <c r="AN117" s="79" t="b">
        <v>0</v>
      </c>
      <c r="AO117" s="85" t="s">
        <v>1222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4.3478260869565215</v>
      </c>
      <c r="BF117" s="48">
        <v>0</v>
      </c>
      <c r="BG117" s="49">
        <v>0</v>
      </c>
      <c r="BH117" s="48">
        <v>0</v>
      </c>
      <c r="BI117" s="49">
        <v>0</v>
      </c>
      <c r="BJ117" s="48">
        <v>22</v>
      </c>
      <c r="BK117" s="49">
        <v>95.65217391304348</v>
      </c>
      <c r="BL117" s="48">
        <v>23</v>
      </c>
    </row>
    <row r="118" spans="1:64" ht="15">
      <c r="A118" s="64" t="s">
        <v>255</v>
      </c>
      <c r="B118" s="64" t="s">
        <v>261</v>
      </c>
      <c r="C118" s="65" t="s">
        <v>3188</v>
      </c>
      <c r="D118" s="66">
        <v>3</v>
      </c>
      <c r="E118" s="67" t="s">
        <v>132</v>
      </c>
      <c r="F118" s="68">
        <v>35</v>
      </c>
      <c r="G118" s="65"/>
      <c r="H118" s="69"/>
      <c r="I118" s="70"/>
      <c r="J118" s="70"/>
      <c r="K118" s="34" t="s">
        <v>65</v>
      </c>
      <c r="L118" s="77">
        <v>118</v>
      </c>
      <c r="M118" s="77"/>
      <c r="N118" s="72"/>
      <c r="O118" s="79" t="s">
        <v>339</v>
      </c>
      <c r="P118" s="81">
        <v>43668.86971064815</v>
      </c>
      <c r="Q118" s="79" t="s">
        <v>388</v>
      </c>
      <c r="R118" s="82" t="s">
        <v>536</v>
      </c>
      <c r="S118" s="79" t="s">
        <v>592</v>
      </c>
      <c r="T118" s="79" t="s">
        <v>629</v>
      </c>
      <c r="U118" s="79"/>
      <c r="V118" s="82" t="s">
        <v>791</v>
      </c>
      <c r="W118" s="81">
        <v>43668.86971064815</v>
      </c>
      <c r="X118" s="82" t="s">
        <v>865</v>
      </c>
      <c r="Y118" s="79"/>
      <c r="Z118" s="79"/>
      <c r="AA118" s="85" t="s">
        <v>1074</v>
      </c>
      <c r="AB118" s="79"/>
      <c r="AC118" s="79" t="b">
        <v>0</v>
      </c>
      <c r="AD118" s="79">
        <v>0</v>
      </c>
      <c r="AE118" s="85" t="s">
        <v>1231</v>
      </c>
      <c r="AF118" s="79" t="b">
        <v>0</v>
      </c>
      <c r="AG118" s="79" t="s">
        <v>1237</v>
      </c>
      <c r="AH118" s="79"/>
      <c r="AI118" s="85" t="s">
        <v>1231</v>
      </c>
      <c r="AJ118" s="79" t="b">
        <v>0</v>
      </c>
      <c r="AK118" s="79">
        <v>0</v>
      </c>
      <c r="AL118" s="85" t="s">
        <v>1231</v>
      </c>
      <c r="AM118" s="79" t="s">
        <v>1245</v>
      </c>
      <c r="AN118" s="79" t="b">
        <v>0</v>
      </c>
      <c r="AO118" s="85" t="s">
        <v>1074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v>
      </c>
      <c r="BC118" s="78" t="str">
        <f>REPLACE(INDEX(GroupVertices[Group],MATCH(Edges[[#This Row],[Vertex 2]],GroupVertices[Vertex],0)),1,1,"")</f>
        <v>6</v>
      </c>
      <c r="BD118" s="48">
        <v>2</v>
      </c>
      <c r="BE118" s="49">
        <v>5.714285714285714</v>
      </c>
      <c r="BF118" s="48">
        <v>0</v>
      </c>
      <c r="BG118" s="49">
        <v>0</v>
      </c>
      <c r="BH118" s="48">
        <v>0</v>
      </c>
      <c r="BI118" s="49">
        <v>0</v>
      </c>
      <c r="BJ118" s="48">
        <v>33</v>
      </c>
      <c r="BK118" s="49">
        <v>94.28571428571429</v>
      </c>
      <c r="BL118" s="48">
        <v>35</v>
      </c>
    </row>
    <row r="119" spans="1:64" ht="15">
      <c r="A119" s="64" t="s">
        <v>256</v>
      </c>
      <c r="B119" s="64" t="s">
        <v>271</v>
      </c>
      <c r="C119" s="65" t="s">
        <v>3188</v>
      </c>
      <c r="D119" s="66">
        <v>3</v>
      </c>
      <c r="E119" s="67" t="s">
        <v>132</v>
      </c>
      <c r="F119" s="68">
        <v>35</v>
      </c>
      <c r="G119" s="65"/>
      <c r="H119" s="69"/>
      <c r="I119" s="70"/>
      <c r="J119" s="70"/>
      <c r="K119" s="34" t="s">
        <v>65</v>
      </c>
      <c r="L119" s="77">
        <v>119</v>
      </c>
      <c r="M119" s="77"/>
      <c r="N119" s="72"/>
      <c r="O119" s="79" t="s">
        <v>339</v>
      </c>
      <c r="P119" s="81">
        <v>43669.01693287037</v>
      </c>
      <c r="Q119" s="79" t="s">
        <v>385</v>
      </c>
      <c r="R119" s="79"/>
      <c r="S119" s="79"/>
      <c r="T119" s="79"/>
      <c r="U119" s="79"/>
      <c r="V119" s="82" t="s">
        <v>792</v>
      </c>
      <c r="W119" s="81">
        <v>43669.01693287037</v>
      </c>
      <c r="X119" s="82" t="s">
        <v>866</v>
      </c>
      <c r="Y119" s="79"/>
      <c r="Z119" s="79"/>
      <c r="AA119" s="85" t="s">
        <v>1075</v>
      </c>
      <c r="AB119" s="79"/>
      <c r="AC119" s="79" t="b">
        <v>0</v>
      </c>
      <c r="AD119" s="79">
        <v>0</v>
      </c>
      <c r="AE119" s="85" t="s">
        <v>1231</v>
      </c>
      <c r="AF119" s="79" t="b">
        <v>0</v>
      </c>
      <c r="AG119" s="79" t="s">
        <v>1237</v>
      </c>
      <c r="AH119" s="79"/>
      <c r="AI119" s="85" t="s">
        <v>1231</v>
      </c>
      <c r="AJ119" s="79" t="b">
        <v>0</v>
      </c>
      <c r="AK119" s="79">
        <v>5</v>
      </c>
      <c r="AL119" s="85" t="s">
        <v>1222</v>
      </c>
      <c r="AM119" s="79" t="s">
        <v>1239</v>
      </c>
      <c r="AN119" s="79" t="b">
        <v>0</v>
      </c>
      <c r="AO119" s="85" t="s">
        <v>1222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4.3478260869565215</v>
      </c>
      <c r="BF119" s="48">
        <v>0</v>
      </c>
      <c r="BG119" s="49">
        <v>0</v>
      </c>
      <c r="BH119" s="48">
        <v>0</v>
      </c>
      <c r="BI119" s="49">
        <v>0</v>
      </c>
      <c r="BJ119" s="48">
        <v>22</v>
      </c>
      <c r="BK119" s="49">
        <v>95.65217391304348</v>
      </c>
      <c r="BL119" s="48">
        <v>23</v>
      </c>
    </row>
    <row r="120" spans="1:64" ht="15">
      <c r="A120" s="64" t="s">
        <v>257</v>
      </c>
      <c r="B120" s="64" t="s">
        <v>305</v>
      </c>
      <c r="C120" s="65" t="s">
        <v>3188</v>
      </c>
      <c r="D120" s="66">
        <v>3</v>
      </c>
      <c r="E120" s="67" t="s">
        <v>132</v>
      </c>
      <c r="F120" s="68">
        <v>35</v>
      </c>
      <c r="G120" s="65"/>
      <c r="H120" s="69"/>
      <c r="I120" s="70"/>
      <c r="J120" s="70"/>
      <c r="K120" s="34" t="s">
        <v>65</v>
      </c>
      <c r="L120" s="77">
        <v>120</v>
      </c>
      <c r="M120" s="77"/>
      <c r="N120" s="72"/>
      <c r="O120" s="79" t="s">
        <v>339</v>
      </c>
      <c r="P120" s="81">
        <v>43635.9909837963</v>
      </c>
      <c r="Q120" s="79" t="s">
        <v>389</v>
      </c>
      <c r="R120" s="82" t="s">
        <v>537</v>
      </c>
      <c r="S120" s="79" t="s">
        <v>593</v>
      </c>
      <c r="T120" s="79"/>
      <c r="U120" s="82" t="s">
        <v>701</v>
      </c>
      <c r="V120" s="82" t="s">
        <v>701</v>
      </c>
      <c r="W120" s="81">
        <v>43635.9909837963</v>
      </c>
      <c r="X120" s="82" t="s">
        <v>867</v>
      </c>
      <c r="Y120" s="79"/>
      <c r="Z120" s="79"/>
      <c r="AA120" s="85" t="s">
        <v>1076</v>
      </c>
      <c r="AB120" s="79"/>
      <c r="AC120" s="79" t="b">
        <v>0</v>
      </c>
      <c r="AD120" s="79">
        <v>4</v>
      </c>
      <c r="AE120" s="85" t="s">
        <v>1231</v>
      </c>
      <c r="AF120" s="79" t="b">
        <v>0</v>
      </c>
      <c r="AG120" s="79" t="s">
        <v>1237</v>
      </c>
      <c r="AH120" s="79"/>
      <c r="AI120" s="85" t="s">
        <v>1231</v>
      </c>
      <c r="AJ120" s="79" t="b">
        <v>0</v>
      </c>
      <c r="AK120" s="79">
        <v>2</v>
      </c>
      <c r="AL120" s="85" t="s">
        <v>1231</v>
      </c>
      <c r="AM120" s="79" t="s">
        <v>1246</v>
      </c>
      <c r="AN120" s="79" t="b">
        <v>0</v>
      </c>
      <c r="AO120" s="85" t="s">
        <v>1076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257</v>
      </c>
      <c r="B121" s="64" t="s">
        <v>306</v>
      </c>
      <c r="C121" s="65" t="s">
        <v>3188</v>
      </c>
      <c r="D121" s="66">
        <v>3</v>
      </c>
      <c r="E121" s="67" t="s">
        <v>132</v>
      </c>
      <c r="F121" s="68">
        <v>35</v>
      </c>
      <c r="G121" s="65"/>
      <c r="H121" s="69"/>
      <c r="I121" s="70"/>
      <c r="J121" s="70"/>
      <c r="K121" s="34" t="s">
        <v>65</v>
      </c>
      <c r="L121" s="77">
        <v>121</v>
      </c>
      <c r="M121" s="77"/>
      <c r="N121" s="72"/>
      <c r="O121" s="79" t="s">
        <v>339</v>
      </c>
      <c r="P121" s="81">
        <v>43669.69190972222</v>
      </c>
      <c r="Q121" s="79" t="s">
        <v>390</v>
      </c>
      <c r="R121" s="79"/>
      <c r="S121" s="79"/>
      <c r="T121" s="79"/>
      <c r="U121" s="82" t="s">
        <v>702</v>
      </c>
      <c r="V121" s="82" t="s">
        <v>702</v>
      </c>
      <c r="W121" s="81">
        <v>43669.69190972222</v>
      </c>
      <c r="X121" s="82" t="s">
        <v>868</v>
      </c>
      <c r="Y121" s="79"/>
      <c r="Z121" s="79"/>
      <c r="AA121" s="85" t="s">
        <v>1077</v>
      </c>
      <c r="AB121" s="79"/>
      <c r="AC121" s="79" t="b">
        <v>0</v>
      </c>
      <c r="AD121" s="79">
        <v>4</v>
      </c>
      <c r="AE121" s="85" t="s">
        <v>1235</v>
      </c>
      <c r="AF121" s="79" t="b">
        <v>0</v>
      </c>
      <c r="AG121" s="79" t="s">
        <v>1237</v>
      </c>
      <c r="AH121" s="79"/>
      <c r="AI121" s="85" t="s">
        <v>1231</v>
      </c>
      <c r="AJ121" s="79" t="b">
        <v>0</v>
      </c>
      <c r="AK121" s="79">
        <v>2</v>
      </c>
      <c r="AL121" s="85" t="s">
        <v>1231</v>
      </c>
      <c r="AM121" s="79" t="s">
        <v>1239</v>
      </c>
      <c r="AN121" s="79" t="b">
        <v>0</v>
      </c>
      <c r="AO121" s="85" t="s">
        <v>1077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257</v>
      </c>
      <c r="B122" s="64" t="s">
        <v>307</v>
      </c>
      <c r="C122" s="65" t="s">
        <v>3189</v>
      </c>
      <c r="D122" s="66">
        <v>3.2333333333333334</v>
      </c>
      <c r="E122" s="67" t="s">
        <v>136</v>
      </c>
      <c r="F122" s="68">
        <v>34.233333333333334</v>
      </c>
      <c r="G122" s="65"/>
      <c r="H122" s="69"/>
      <c r="I122" s="70"/>
      <c r="J122" s="70"/>
      <c r="K122" s="34" t="s">
        <v>65</v>
      </c>
      <c r="L122" s="77">
        <v>122</v>
      </c>
      <c r="M122" s="77"/>
      <c r="N122" s="72"/>
      <c r="O122" s="79" t="s">
        <v>339</v>
      </c>
      <c r="P122" s="81">
        <v>43635.9909837963</v>
      </c>
      <c r="Q122" s="79" t="s">
        <v>389</v>
      </c>
      <c r="R122" s="82" t="s">
        <v>537</v>
      </c>
      <c r="S122" s="79" t="s">
        <v>593</v>
      </c>
      <c r="T122" s="79"/>
      <c r="U122" s="82" t="s">
        <v>701</v>
      </c>
      <c r="V122" s="82" t="s">
        <v>701</v>
      </c>
      <c r="W122" s="81">
        <v>43635.9909837963</v>
      </c>
      <c r="X122" s="82" t="s">
        <v>867</v>
      </c>
      <c r="Y122" s="79"/>
      <c r="Z122" s="79"/>
      <c r="AA122" s="85" t="s">
        <v>1076</v>
      </c>
      <c r="AB122" s="79"/>
      <c r="AC122" s="79" t="b">
        <v>0</v>
      </c>
      <c r="AD122" s="79">
        <v>4</v>
      </c>
      <c r="AE122" s="85" t="s">
        <v>1231</v>
      </c>
      <c r="AF122" s="79" t="b">
        <v>0</v>
      </c>
      <c r="AG122" s="79" t="s">
        <v>1237</v>
      </c>
      <c r="AH122" s="79"/>
      <c r="AI122" s="85" t="s">
        <v>1231</v>
      </c>
      <c r="AJ122" s="79" t="b">
        <v>0</v>
      </c>
      <c r="AK122" s="79">
        <v>2</v>
      </c>
      <c r="AL122" s="85" t="s">
        <v>1231</v>
      </c>
      <c r="AM122" s="79" t="s">
        <v>1246</v>
      </c>
      <c r="AN122" s="79" t="b">
        <v>0</v>
      </c>
      <c r="AO122" s="85" t="s">
        <v>1076</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257</v>
      </c>
      <c r="B123" s="64" t="s">
        <v>307</v>
      </c>
      <c r="C123" s="65" t="s">
        <v>3189</v>
      </c>
      <c r="D123" s="66">
        <v>3.2333333333333334</v>
      </c>
      <c r="E123" s="67" t="s">
        <v>136</v>
      </c>
      <c r="F123" s="68">
        <v>34.233333333333334</v>
      </c>
      <c r="G123" s="65"/>
      <c r="H123" s="69"/>
      <c r="I123" s="70"/>
      <c r="J123" s="70"/>
      <c r="K123" s="34" t="s">
        <v>65</v>
      </c>
      <c r="L123" s="77">
        <v>123</v>
      </c>
      <c r="M123" s="77"/>
      <c r="N123" s="72"/>
      <c r="O123" s="79" t="s">
        <v>339</v>
      </c>
      <c r="P123" s="81">
        <v>43669.70612268519</v>
      </c>
      <c r="Q123" s="79" t="s">
        <v>391</v>
      </c>
      <c r="R123" s="79"/>
      <c r="S123" s="79"/>
      <c r="T123" s="79"/>
      <c r="U123" s="82" t="s">
        <v>703</v>
      </c>
      <c r="V123" s="82" t="s">
        <v>703</v>
      </c>
      <c r="W123" s="81">
        <v>43669.70612268519</v>
      </c>
      <c r="X123" s="82" t="s">
        <v>869</v>
      </c>
      <c r="Y123" s="79"/>
      <c r="Z123" s="79"/>
      <c r="AA123" s="85" t="s">
        <v>1078</v>
      </c>
      <c r="AB123" s="79"/>
      <c r="AC123" s="79" t="b">
        <v>0</v>
      </c>
      <c r="AD123" s="79">
        <v>2</v>
      </c>
      <c r="AE123" s="85" t="s">
        <v>1235</v>
      </c>
      <c r="AF123" s="79" t="b">
        <v>0</v>
      </c>
      <c r="AG123" s="79" t="s">
        <v>1237</v>
      </c>
      <c r="AH123" s="79"/>
      <c r="AI123" s="85" t="s">
        <v>1231</v>
      </c>
      <c r="AJ123" s="79" t="b">
        <v>0</v>
      </c>
      <c r="AK123" s="79">
        <v>2</v>
      </c>
      <c r="AL123" s="85" t="s">
        <v>1231</v>
      </c>
      <c r="AM123" s="79" t="s">
        <v>1239</v>
      </c>
      <c r="AN123" s="79" t="b">
        <v>0</v>
      </c>
      <c r="AO123" s="85" t="s">
        <v>1078</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257</v>
      </c>
      <c r="B124" s="64" t="s">
        <v>308</v>
      </c>
      <c r="C124" s="65" t="s">
        <v>3190</v>
      </c>
      <c r="D124" s="66">
        <v>3.466666666666667</v>
      </c>
      <c r="E124" s="67" t="s">
        <v>136</v>
      </c>
      <c r="F124" s="68">
        <v>33.46666666666667</v>
      </c>
      <c r="G124" s="65"/>
      <c r="H124" s="69"/>
      <c r="I124" s="70"/>
      <c r="J124" s="70"/>
      <c r="K124" s="34" t="s">
        <v>65</v>
      </c>
      <c r="L124" s="77">
        <v>124</v>
      </c>
      <c r="M124" s="77"/>
      <c r="N124" s="72"/>
      <c r="O124" s="79" t="s">
        <v>339</v>
      </c>
      <c r="P124" s="81">
        <v>43635.9909837963</v>
      </c>
      <c r="Q124" s="79" t="s">
        <v>389</v>
      </c>
      <c r="R124" s="82" t="s">
        <v>537</v>
      </c>
      <c r="S124" s="79" t="s">
        <v>593</v>
      </c>
      <c r="T124" s="79"/>
      <c r="U124" s="82" t="s">
        <v>701</v>
      </c>
      <c r="V124" s="82" t="s">
        <v>701</v>
      </c>
      <c r="W124" s="81">
        <v>43635.9909837963</v>
      </c>
      <c r="X124" s="82" t="s">
        <v>867</v>
      </c>
      <c r="Y124" s="79"/>
      <c r="Z124" s="79"/>
      <c r="AA124" s="85" t="s">
        <v>1076</v>
      </c>
      <c r="AB124" s="79"/>
      <c r="AC124" s="79" t="b">
        <v>0</v>
      </c>
      <c r="AD124" s="79">
        <v>4</v>
      </c>
      <c r="AE124" s="85" t="s">
        <v>1231</v>
      </c>
      <c r="AF124" s="79" t="b">
        <v>0</v>
      </c>
      <c r="AG124" s="79" t="s">
        <v>1237</v>
      </c>
      <c r="AH124" s="79"/>
      <c r="AI124" s="85" t="s">
        <v>1231</v>
      </c>
      <c r="AJ124" s="79" t="b">
        <v>0</v>
      </c>
      <c r="AK124" s="79">
        <v>2</v>
      </c>
      <c r="AL124" s="85" t="s">
        <v>1231</v>
      </c>
      <c r="AM124" s="79" t="s">
        <v>1246</v>
      </c>
      <c r="AN124" s="79" t="b">
        <v>0</v>
      </c>
      <c r="AO124" s="85" t="s">
        <v>1076</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257</v>
      </c>
      <c r="B125" s="64" t="s">
        <v>308</v>
      </c>
      <c r="C125" s="65" t="s">
        <v>3190</v>
      </c>
      <c r="D125" s="66">
        <v>3.466666666666667</v>
      </c>
      <c r="E125" s="67" t="s">
        <v>136</v>
      </c>
      <c r="F125" s="68">
        <v>33.46666666666667</v>
      </c>
      <c r="G125" s="65"/>
      <c r="H125" s="69"/>
      <c r="I125" s="70"/>
      <c r="J125" s="70"/>
      <c r="K125" s="34" t="s">
        <v>65</v>
      </c>
      <c r="L125" s="77">
        <v>125</v>
      </c>
      <c r="M125" s="77"/>
      <c r="N125" s="72"/>
      <c r="O125" s="79" t="s">
        <v>339</v>
      </c>
      <c r="P125" s="81">
        <v>43669.69190972222</v>
      </c>
      <c r="Q125" s="79" t="s">
        <v>390</v>
      </c>
      <c r="R125" s="79"/>
      <c r="S125" s="79"/>
      <c r="T125" s="79"/>
      <c r="U125" s="82" t="s">
        <v>702</v>
      </c>
      <c r="V125" s="82" t="s">
        <v>702</v>
      </c>
      <c r="W125" s="81">
        <v>43669.69190972222</v>
      </c>
      <c r="X125" s="82" t="s">
        <v>868</v>
      </c>
      <c r="Y125" s="79"/>
      <c r="Z125" s="79"/>
      <c r="AA125" s="85" t="s">
        <v>1077</v>
      </c>
      <c r="AB125" s="79"/>
      <c r="AC125" s="79" t="b">
        <v>0</v>
      </c>
      <c r="AD125" s="79">
        <v>4</v>
      </c>
      <c r="AE125" s="85" t="s">
        <v>1235</v>
      </c>
      <c r="AF125" s="79" t="b">
        <v>0</v>
      </c>
      <c r="AG125" s="79" t="s">
        <v>1237</v>
      </c>
      <c r="AH125" s="79"/>
      <c r="AI125" s="85" t="s">
        <v>1231</v>
      </c>
      <c r="AJ125" s="79" t="b">
        <v>0</v>
      </c>
      <c r="AK125" s="79">
        <v>2</v>
      </c>
      <c r="AL125" s="85" t="s">
        <v>1231</v>
      </c>
      <c r="AM125" s="79" t="s">
        <v>1239</v>
      </c>
      <c r="AN125" s="79" t="b">
        <v>0</v>
      </c>
      <c r="AO125" s="85" t="s">
        <v>1077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257</v>
      </c>
      <c r="B126" s="64" t="s">
        <v>308</v>
      </c>
      <c r="C126" s="65" t="s">
        <v>3190</v>
      </c>
      <c r="D126" s="66">
        <v>3.466666666666667</v>
      </c>
      <c r="E126" s="67" t="s">
        <v>136</v>
      </c>
      <c r="F126" s="68">
        <v>33.46666666666667</v>
      </c>
      <c r="G126" s="65"/>
      <c r="H126" s="69"/>
      <c r="I126" s="70"/>
      <c r="J126" s="70"/>
      <c r="K126" s="34" t="s">
        <v>65</v>
      </c>
      <c r="L126" s="77">
        <v>126</v>
      </c>
      <c r="M126" s="77"/>
      <c r="N126" s="72"/>
      <c r="O126" s="79" t="s">
        <v>339</v>
      </c>
      <c r="P126" s="81">
        <v>43669.70612268519</v>
      </c>
      <c r="Q126" s="79" t="s">
        <v>391</v>
      </c>
      <c r="R126" s="79"/>
      <c r="S126" s="79"/>
      <c r="T126" s="79"/>
      <c r="U126" s="82" t="s">
        <v>703</v>
      </c>
      <c r="V126" s="82" t="s">
        <v>703</v>
      </c>
      <c r="W126" s="81">
        <v>43669.70612268519</v>
      </c>
      <c r="X126" s="82" t="s">
        <v>869</v>
      </c>
      <c r="Y126" s="79"/>
      <c r="Z126" s="79"/>
      <c r="AA126" s="85" t="s">
        <v>1078</v>
      </c>
      <c r="AB126" s="79"/>
      <c r="AC126" s="79" t="b">
        <v>0</v>
      </c>
      <c r="AD126" s="79">
        <v>2</v>
      </c>
      <c r="AE126" s="85" t="s">
        <v>1235</v>
      </c>
      <c r="AF126" s="79" t="b">
        <v>0</v>
      </c>
      <c r="AG126" s="79" t="s">
        <v>1237</v>
      </c>
      <c r="AH126" s="79"/>
      <c r="AI126" s="85" t="s">
        <v>1231</v>
      </c>
      <c r="AJ126" s="79" t="b">
        <v>0</v>
      </c>
      <c r="AK126" s="79">
        <v>2</v>
      </c>
      <c r="AL126" s="85" t="s">
        <v>1231</v>
      </c>
      <c r="AM126" s="79" t="s">
        <v>1239</v>
      </c>
      <c r="AN126" s="79" t="b">
        <v>0</v>
      </c>
      <c r="AO126" s="85" t="s">
        <v>1078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257</v>
      </c>
      <c r="B127" s="64" t="s">
        <v>309</v>
      </c>
      <c r="C127" s="65" t="s">
        <v>3189</v>
      </c>
      <c r="D127" s="66">
        <v>3.2333333333333334</v>
      </c>
      <c r="E127" s="67" t="s">
        <v>136</v>
      </c>
      <c r="F127" s="68">
        <v>34.233333333333334</v>
      </c>
      <c r="G127" s="65"/>
      <c r="H127" s="69"/>
      <c r="I127" s="70"/>
      <c r="J127" s="70"/>
      <c r="K127" s="34" t="s">
        <v>65</v>
      </c>
      <c r="L127" s="77">
        <v>127</v>
      </c>
      <c r="M127" s="77"/>
      <c r="N127" s="72"/>
      <c r="O127" s="79" t="s">
        <v>339</v>
      </c>
      <c r="P127" s="81">
        <v>43635.9909837963</v>
      </c>
      <c r="Q127" s="79" t="s">
        <v>389</v>
      </c>
      <c r="R127" s="82" t="s">
        <v>537</v>
      </c>
      <c r="S127" s="79" t="s">
        <v>593</v>
      </c>
      <c r="T127" s="79"/>
      <c r="U127" s="82" t="s">
        <v>701</v>
      </c>
      <c r="V127" s="82" t="s">
        <v>701</v>
      </c>
      <c r="W127" s="81">
        <v>43635.9909837963</v>
      </c>
      <c r="X127" s="82" t="s">
        <v>867</v>
      </c>
      <c r="Y127" s="79"/>
      <c r="Z127" s="79"/>
      <c r="AA127" s="85" t="s">
        <v>1076</v>
      </c>
      <c r="AB127" s="79"/>
      <c r="AC127" s="79" t="b">
        <v>0</v>
      </c>
      <c r="AD127" s="79">
        <v>4</v>
      </c>
      <c r="AE127" s="85" t="s">
        <v>1231</v>
      </c>
      <c r="AF127" s="79" t="b">
        <v>0</v>
      </c>
      <c r="AG127" s="79" t="s">
        <v>1237</v>
      </c>
      <c r="AH127" s="79"/>
      <c r="AI127" s="85" t="s">
        <v>1231</v>
      </c>
      <c r="AJ127" s="79" t="b">
        <v>0</v>
      </c>
      <c r="AK127" s="79">
        <v>2</v>
      </c>
      <c r="AL127" s="85" t="s">
        <v>1231</v>
      </c>
      <c r="AM127" s="79" t="s">
        <v>1246</v>
      </c>
      <c r="AN127" s="79" t="b">
        <v>0</v>
      </c>
      <c r="AO127" s="85" t="s">
        <v>1076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257</v>
      </c>
      <c r="B128" s="64" t="s">
        <v>309</v>
      </c>
      <c r="C128" s="65" t="s">
        <v>3189</v>
      </c>
      <c r="D128" s="66">
        <v>3.2333333333333334</v>
      </c>
      <c r="E128" s="67" t="s">
        <v>136</v>
      </c>
      <c r="F128" s="68">
        <v>34.233333333333334</v>
      </c>
      <c r="G128" s="65"/>
      <c r="H128" s="69"/>
      <c r="I128" s="70"/>
      <c r="J128" s="70"/>
      <c r="K128" s="34" t="s">
        <v>65</v>
      </c>
      <c r="L128" s="77">
        <v>128</v>
      </c>
      <c r="M128" s="77"/>
      <c r="N128" s="72"/>
      <c r="O128" s="79" t="s">
        <v>339</v>
      </c>
      <c r="P128" s="81">
        <v>43669.70612268519</v>
      </c>
      <c r="Q128" s="79" t="s">
        <v>391</v>
      </c>
      <c r="R128" s="79"/>
      <c r="S128" s="79"/>
      <c r="T128" s="79"/>
      <c r="U128" s="82" t="s">
        <v>703</v>
      </c>
      <c r="V128" s="82" t="s">
        <v>703</v>
      </c>
      <c r="W128" s="81">
        <v>43669.70612268519</v>
      </c>
      <c r="X128" s="82" t="s">
        <v>869</v>
      </c>
      <c r="Y128" s="79"/>
      <c r="Z128" s="79"/>
      <c r="AA128" s="85" t="s">
        <v>1078</v>
      </c>
      <c r="AB128" s="79"/>
      <c r="AC128" s="79" t="b">
        <v>0</v>
      </c>
      <c r="AD128" s="79">
        <v>2</v>
      </c>
      <c r="AE128" s="85" t="s">
        <v>1235</v>
      </c>
      <c r="AF128" s="79" t="b">
        <v>0</v>
      </c>
      <c r="AG128" s="79" t="s">
        <v>1237</v>
      </c>
      <c r="AH128" s="79"/>
      <c r="AI128" s="85" t="s">
        <v>1231</v>
      </c>
      <c r="AJ128" s="79" t="b">
        <v>0</v>
      </c>
      <c r="AK128" s="79">
        <v>2</v>
      </c>
      <c r="AL128" s="85" t="s">
        <v>1231</v>
      </c>
      <c r="AM128" s="79" t="s">
        <v>1239</v>
      </c>
      <c r="AN128" s="79" t="b">
        <v>0</v>
      </c>
      <c r="AO128" s="85" t="s">
        <v>1078</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257</v>
      </c>
      <c r="B129" s="64" t="s">
        <v>310</v>
      </c>
      <c r="C129" s="65" t="s">
        <v>3190</v>
      </c>
      <c r="D129" s="66">
        <v>3.466666666666667</v>
      </c>
      <c r="E129" s="67" t="s">
        <v>136</v>
      </c>
      <c r="F129" s="68">
        <v>33.46666666666667</v>
      </c>
      <c r="G129" s="65"/>
      <c r="H129" s="69"/>
      <c r="I129" s="70"/>
      <c r="J129" s="70"/>
      <c r="K129" s="34" t="s">
        <v>65</v>
      </c>
      <c r="L129" s="77">
        <v>129</v>
      </c>
      <c r="M129" s="77"/>
      <c r="N129" s="72"/>
      <c r="O129" s="79" t="s">
        <v>339</v>
      </c>
      <c r="P129" s="81">
        <v>43635.9909837963</v>
      </c>
      <c r="Q129" s="79" t="s">
        <v>389</v>
      </c>
      <c r="R129" s="82" t="s">
        <v>537</v>
      </c>
      <c r="S129" s="79" t="s">
        <v>593</v>
      </c>
      <c r="T129" s="79"/>
      <c r="U129" s="82" t="s">
        <v>701</v>
      </c>
      <c r="V129" s="82" t="s">
        <v>701</v>
      </c>
      <c r="W129" s="81">
        <v>43635.9909837963</v>
      </c>
      <c r="X129" s="82" t="s">
        <v>867</v>
      </c>
      <c r="Y129" s="79"/>
      <c r="Z129" s="79"/>
      <c r="AA129" s="85" t="s">
        <v>1076</v>
      </c>
      <c r="AB129" s="79"/>
      <c r="AC129" s="79" t="b">
        <v>0</v>
      </c>
      <c r="AD129" s="79">
        <v>4</v>
      </c>
      <c r="AE129" s="85" t="s">
        <v>1231</v>
      </c>
      <c r="AF129" s="79" t="b">
        <v>0</v>
      </c>
      <c r="AG129" s="79" t="s">
        <v>1237</v>
      </c>
      <c r="AH129" s="79"/>
      <c r="AI129" s="85" t="s">
        <v>1231</v>
      </c>
      <c r="AJ129" s="79" t="b">
        <v>0</v>
      </c>
      <c r="AK129" s="79">
        <v>2</v>
      </c>
      <c r="AL129" s="85" t="s">
        <v>1231</v>
      </c>
      <c r="AM129" s="79" t="s">
        <v>1246</v>
      </c>
      <c r="AN129" s="79" t="b">
        <v>0</v>
      </c>
      <c r="AO129" s="85" t="s">
        <v>1076</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257</v>
      </c>
      <c r="B130" s="64" t="s">
        <v>310</v>
      </c>
      <c r="C130" s="65" t="s">
        <v>3190</v>
      </c>
      <c r="D130" s="66">
        <v>3.466666666666667</v>
      </c>
      <c r="E130" s="67" t="s">
        <v>136</v>
      </c>
      <c r="F130" s="68">
        <v>33.46666666666667</v>
      </c>
      <c r="G130" s="65"/>
      <c r="H130" s="69"/>
      <c r="I130" s="70"/>
      <c r="J130" s="70"/>
      <c r="K130" s="34" t="s">
        <v>65</v>
      </c>
      <c r="L130" s="77">
        <v>130</v>
      </c>
      <c r="M130" s="77"/>
      <c r="N130" s="72"/>
      <c r="O130" s="79" t="s">
        <v>339</v>
      </c>
      <c r="P130" s="81">
        <v>43669.69190972222</v>
      </c>
      <c r="Q130" s="79" t="s">
        <v>390</v>
      </c>
      <c r="R130" s="79"/>
      <c r="S130" s="79"/>
      <c r="T130" s="79"/>
      <c r="U130" s="82" t="s">
        <v>702</v>
      </c>
      <c r="V130" s="82" t="s">
        <v>702</v>
      </c>
      <c r="W130" s="81">
        <v>43669.69190972222</v>
      </c>
      <c r="X130" s="82" t="s">
        <v>868</v>
      </c>
      <c r="Y130" s="79"/>
      <c r="Z130" s="79"/>
      <c r="AA130" s="85" t="s">
        <v>1077</v>
      </c>
      <c r="AB130" s="79"/>
      <c r="AC130" s="79" t="b">
        <v>0</v>
      </c>
      <c r="AD130" s="79">
        <v>4</v>
      </c>
      <c r="AE130" s="85" t="s">
        <v>1235</v>
      </c>
      <c r="AF130" s="79" t="b">
        <v>0</v>
      </c>
      <c r="AG130" s="79" t="s">
        <v>1237</v>
      </c>
      <c r="AH130" s="79"/>
      <c r="AI130" s="85" t="s">
        <v>1231</v>
      </c>
      <c r="AJ130" s="79" t="b">
        <v>0</v>
      </c>
      <c r="AK130" s="79">
        <v>2</v>
      </c>
      <c r="AL130" s="85" t="s">
        <v>1231</v>
      </c>
      <c r="AM130" s="79" t="s">
        <v>1239</v>
      </c>
      <c r="AN130" s="79" t="b">
        <v>0</v>
      </c>
      <c r="AO130" s="85" t="s">
        <v>1077</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257</v>
      </c>
      <c r="B131" s="64" t="s">
        <v>310</v>
      </c>
      <c r="C131" s="65" t="s">
        <v>3190</v>
      </c>
      <c r="D131" s="66">
        <v>3.466666666666667</v>
      </c>
      <c r="E131" s="67" t="s">
        <v>136</v>
      </c>
      <c r="F131" s="68">
        <v>33.46666666666667</v>
      </c>
      <c r="G131" s="65"/>
      <c r="H131" s="69"/>
      <c r="I131" s="70"/>
      <c r="J131" s="70"/>
      <c r="K131" s="34" t="s">
        <v>65</v>
      </c>
      <c r="L131" s="77">
        <v>131</v>
      </c>
      <c r="M131" s="77"/>
      <c r="N131" s="72"/>
      <c r="O131" s="79" t="s">
        <v>339</v>
      </c>
      <c r="P131" s="81">
        <v>43669.70612268519</v>
      </c>
      <c r="Q131" s="79" t="s">
        <v>391</v>
      </c>
      <c r="R131" s="79"/>
      <c r="S131" s="79"/>
      <c r="T131" s="79"/>
      <c r="U131" s="82" t="s">
        <v>703</v>
      </c>
      <c r="V131" s="82" t="s">
        <v>703</v>
      </c>
      <c r="W131" s="81">
        <v>43669.70612268519</v>
      </c>
      <c r="X131" s="82" t="s">
        <v>869</v>
      </c>
      <c r="Y131" s="79"/>
      <c r="Z131" s="79"/>
      <c r="AA131" s="85" t="s">
        <v>1078</v>
      </c>
      <c r="AB131" s="79"/>
      <c r="AC131" s="79" t="b">
        <v>0</v>
      </c>
      <c r="AD131" s="79">
        <v>2</v>
      </c>
      <c r="AE131" s="85" t="s">
        <v>1235</v>
      </c>
      <c r="AF131" s="79" t="b">
        <v>0</v>
      </c>
      <c r="AG131" s="79" t="s">
        <v>1237</v>
      </c>
      <c r="AH131" s="79"/>
      <c r="AI131" s="85" t="s">
        <v>1231</v>
      </c>
      <c r="AJ131" s="79" t="b">
        <v>0</v>
      </c>
      <c r="AK131" s="79">
        <v>2</v>
      </c>
      <c r="AL131" s="85" t="s">
        <v>1231</v>
      </c>
      <c r="AM131" s="79" t="s">
        <v>1239</v>
      </c>
      <c r="AN131" s="79" t="b">
        <v>0</v>
      </c>
      <c r="AO131" s="85" t="s">
        <v>1078</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257</v>
      </c>
      <c r="B132" s="64" t="s">
        <v>311</v>
      </c>
      <c r="C132" s="65" t="s">
        <v>3189</v>
      </c>
      <c r="D132" s="66">
        <v>3.2333333333333334</v>
      </c>
      <c r="E132" s="67" t="s">
        <v>136</v>
      </c>
      <c r="F132" s="68">
        <v>34.233333333333334</v>
      </c>
      <c r="G132" s="65"/>
      <c r="H132" s="69"/>
      <c r="I132" s="70"/>
      <c r="J132" s="70"/>
      <c r="K132" s="34" t="s">
        <v>65</v>
      </c>
      <c r="L132" s="77">
        <v>132</v>
      </c>
      <c r="M132" s="77"/>
      <c r="N132" s="72"/>
      <c r="O132" s="79" t="s">
        <v>339</v>
      </c>
      <c r="P132" s="81">
        <v>43669.69190972222</v>
      </c>
      <c r="Q132" s="79" t="s">
        <v>390</v>
      </c>
      <c r="R132" s="79"/>
      <c r="S132" s="79"/>
      <c r="T132" s="79"/>
      <c r="U132" s="82" t="s">
        <v>702</v>
      </c>
      <c r="V132" s="82" t="s">
        <v>702</v>
      </c>
      <c r="W132" s="81">
        <v>43669.69190972222</v>
      </c>
      <c r="X132" s="82" t="s">
        <v>868</v>
      </c>
      <c r="Y132" s="79"/>
      <c r="Z132" s="79"/>
      <c r="AA132" s="85" t="s">
        <v>1077</v>
      </c>
      <c r="AB132" s="79"/>
      <c r="AC132" s="79" t="b">
        <v>0</v>
      </c>
      <c r="AD132" s="79">
        <v>4</v>
      </c>
      <c r="AE132" s="85" t="s">
        <v>1235</v>
      </c>
      <c r="AF132" s="79" t="b">
        <v>0</v>
      </c>
      <c r="AG132" s="79" t="s">
        <v>1237</v>
      </c>
      <c r="AH132" s="79"/>
      <c r="AI132" s="85" t="s">
        <v>1231</v>
      </c>
      <c r="AJ132" s="79" t="b">
        <v>0</v>
      </c>
      <c r="AK132" s="79">
        <v>2</v>
      </c>
      <c r="AL132" s="85" t="s">
        <v>1231</v>
      </c>
      <c r="AM132" s="79" t="s">
        <v>1239</v>
      </c>
      <c r="AN132" s="79" t="b">
        <v>0</v>
      </c>
      <c r="AO132" s="85" t="s">
        <v>1077</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257</v>
      </c>
      <c r="B133" s="64" t="s">
        <v>311</v>
      </c>
      <c r="C133" s="65" t="s">
        <v>3189</v>
      </c>
      <c r="D133" s="66">
        <v>3.2333333333333334</v>
      </c>
      <c r="E133" s="67" t="s">
        <v>136</v>
      </c>
      <c r="F133" s="68">
        <v>34.233333333333334</v>
      </c>
      <c r="G133" s="65"/>
      <c r="H133" s="69"/>
      <c r="I133" s="70"/>
      <c r="J133" s="70"/>
      <c r="K133" s="34" t="s">
        <v>65</v>
      </c>
      <c r="L133" s="77">
        <v>133</v>
      </c>
      <c r="M133" s="77"/>
      <c r="N133" s="72"/>
      <c r="O133" s="79" t="s">
        <v>339</v>
      </c>
      <c r="P133" s="81">
        <v>43669.70612268519</v>
      </c>
      <c r="Q133" s="79" t="s">
        <v>391</v>
      </c>
      <c r="R133" s="79"/>
      <c r="S133" s="79"/>
      <c r="T133" s="79"/>
      <c r="U133" s="82" t="s">
        <v>703</v>
      </c>
      <c r="V133" s="82" t="s">
        <v>703</v>
      </c>
      <c r="W133" s="81">
        <v>43669.70612268519</v>
      </c>
      <c r="X133" s="82" t="s">
        <v>869</v>
      </c>
      <c r="Y133" s="79"/>
      <c r="Z133" s="79"/>
      <c r="AA133" s="85" t="s">
        <v>1078</v>
      </c>
      <c r="AB133" s="79"/>
      <c r="AC133" s="79" t="b">
        <v>0</v>
      </c>
      <c r="AD133" s="79">
        <v>2</v>
      </c>
      <c r="AE133" s="85" t="s">
        <v>1235</v>
      </c>
      <c r="AF133" s="79" t="b">
        <v>0</v>
      </c>
      <c r="AG133" s="79" t="s">
        <v>1237</v>
      </c>
      <c r="AH133" s="79"/>
      <c r="AI133" s="85" t="s">
        <v>1231</v>
      </c>
      <c r="AJ133" s="79" t="b">
        <v>0</v>
      </c>
      <c r="AK133" s="79">
        <v>2</v>
      </c>
      <c r="AL133" s="85" t="s">
        <v>1231</v>
      </c>
      <c r="AM133" s="79" t="s">
        <v>1239</v>
      </c>
      <c r="AN133" s="79" t="b">
        <v>0</v>
      </c>
      <c r="AO133" s="85" t="s">
        <v>1078</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257</v>
      </c>
      <c r="B134" s="64" t="s">
        <v>312</v>
      </c>
      <c r="C134" s="65" t="s">
        <v>3190</v>
      </c>
      <c r="D134" s="66">
        <v>3.466666666666667</v>
      </c>
      <c r="E134" s="67" t="s">
        <v>136</v>
      </c>
      <c r="F134" s="68">
        <v>33.46666666666667</v>
      </c>
      <c r="G134" s="65"/>
      <c r="H134" s="69"/>
      <c r="I134" s="70"/>
      <c r="J134" s="70"/>
      <c r="K134" s="34" t="s">
        <v>65</v>
      </c>
      <c r="L134" s="77">
        <v>134</v>
      </c>
      <c r="M134" s="77"/>
      <c r="N134" s="72"/>
      <c r="O134" s="79" t="s">
        <v>339</v>
      </c>
      <c r="P134" s="81">
        <v>43635.9909837963</v>
      </c>
      <c r="Q134" s="79" t="s">
        <v>389</v>
      </c>
      <c r="R134" s="82" t="s">
        <v>537</v>
      </c>
      <c r="S134" s="79" t="s">
        <v>593</v>
      </c>
      <c r="T134" s="79"/>
      <c r="U134" s="82" t="s">
        <v>701</v>
      </c>
      <c r="V134" s="82" t="s">
        <v>701</v>
      </c>
      <c r="W134" s="81">
        <v>43635.9909837963</v>
      </c>
      <c r="X134" s="82" t="s">
        <v>867</v>
      </c>
      <c r="Y134" s="79"/>
      <c r="Z134" s="79"/>
      <c r="AA134" s="85" t="s">
        <v>1076</v>
      </c>
      <c r="AB134" s="79"/>
      <c r="AC134" s="79" t="b">
        <v>0</v>
      </c>
      <c r="AD134" s="79">
        <v>4</v>
      </c>
      <c r="AE134" s="85" t="s">
        <v>1231</v>
      </c>
      <c r="AF134" s="79" t="b">
        <v>0</v>
      </c>
      <c r="AG134" s="79" t="s">
        <v>1237</v>
      </c>
      <c r="AH134" s="79"/>
      <c r="AI134" s="85" t="s">
        <v>1231</v>
      </c>
      <c r="AJ134" s="79" t="b">
        <v>0</v>
      </c>
      <c r="AK134" s="79">
        <v>2</v>
      </c>
      <c r="AL134" s="85" t="s">
        <v>1231</v>
      </c>
      <c r="AM134" s="79" t="s">
        <v>1246</v>
      </c>
      <c r="AN134" s="79" t="b">
        <v>0</v>
      </c>
      <c r="AO134" s="85" t="s">
        <v>1076</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257</v>
      </c>
      <c r="B135" s="64" t="s">
        <v>312</v>
      </c>
      <c r="C135" s="65" t="s">
        <v>3190</v>
      </c>
      <c r="D135" s="66">
        <v>3.466666666666667</v>
      </c>
      <c r="E135" s="67" t="s">
        <v>136</v>
      </c>
      <c r="F135" s="68">
        <v>33.46666666666667</v>
      </c>
      <c r="G135" s="65"/>
      <c r="H135" s="69"/>
      <c r="I135" s="70"/>
      <c r="J135" s="70"/>
      <c r="K135" s="34" t="s">
        <v>65</v>
      </c>
      <c r="L135" s="77">
        <v>135</v>
      </c>
      <c r="M135" s="77"/>
      <c r="N135" s="72"/>
      <c r="O135" s="79" t="s">
        <v>339</v>
      </c>
      <c r="P135" s="81">
        <v>43669.69190972222</v>
      </c>
      <c r="Q135" s="79" t="s">
        <v>390</v>
      </c>
      <c r="R135" s="79"/>
      <c r="S135" s="79"/>
      <c r="T135" s="79"/>
      <c r="U135" s="82" t="s">
        <v>702</v>
      </c>
      <c r="V135" s="82" t="s">
        <v>702</v>
      </c>
      <c r="W135" s="81">
        <v>43669.69190972222</v>
      </c>
      <c r="X135" s="82" t="s">
        <v>868</v>
      </c>
      <c r="Y135" s="79"/>
      <c r="Z135" s="79"/>
      <c r="AA135" s="85" t="s">
        <v>1077</v>
      </c>
      <c r="AB135" s="79"/>
      <c r="AC135" s="79" t="b">
        <v>0</v>
      </c>
      <c r="AD135" s="79">
        <v>4</v>
      </c>
      <c r="AE135" s="85" t="s">
        <v>1235</v>
      </c>
      <c r="AF135" s="79" t="b">
        <v>0</v>
      </c>
      <c r="AG135" s="79" t="s">
        <v>1237</v>
      </c>
      <c r="AH135" s="79"/>
      <c r="AI135" s="85" t="s">
        <v>1231</v>
      </c>
      <c r="AJ135" s="79" t="b">
        <v>0</v>
      </c>
      <c r="AK135" s="79">
        <v>2</v>
      </c>
      <c r="AL135" s="85" t="s">
        <v>1231</v>
      </c>
      <c r="AM135" s="79" t="s">
        <v>1239</v>
      </c>
      <c r="AN135" s="79" t="b">
        <v>0</v>
      </c>
      <c r="AO135" s="85" t="s">
        <v>1077</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257</v>
      </c>
      <c r="B136" s="64" t="s">
        <v>312</v>
      </c>
      <c r="C136" s="65" t="s">
        <v>3190</v>
      </c>
      <c r="D136" s="66">
        <v>3.466666666666667</v>
      </c>
      <c r="E136" s="67" t="s">
        <v>136</v>
      </c>
      <c r="F136" s="68">
        <v>33.46666666666667</v>
      </c>
      <c r="G136" s="65"/>
      <c r="H136" s="69"/>
      <c r="I136" s="70"/>
      <c r="J136" s="70"/>
      <c r="K136" s="34" t="s">
        <v>65</v>
      </c>
      <c r="L136" s="77">
        <v>136</v>
      </c>
      <c r="M136" s="77"/>
      <c r="N136" s="72"/>
      <c r="O136" s="79" t="s">
        <v>339</v>
      </c>
      <c r="P136" s="81">
        <v>43669.70612268519</v>
      </c>
      <c r="Q136" s="79" t="s">
        <v>391</v>
      </c>
      <c r="R136" s="79"/>
      <c r="S136" s="79"/>
      <c r="T136" s="79"/>
      <c r="U136" s="82" t="s">
        <v>703</v>
      </c>
      <c r="V136" s="82" t="s">
        <v>703</v>
      </c>
      <c r="W136" s="81">
        <v>43669.70612268519</v>
      </c>
      <c r="X136" s="82" t="s">
        <v>869</v>
      </c>
      <c r="Y136" s="79"/>
      <c r="Z136" s="79"/>
      <c r="AA136" s="85" t="s">
        <v>1078</v>
      </c>
      <c r="AB136" s="79"/>
      <c r="AC136" s="79" t="b">
        <v>0</v>
      </c>
      <c r="AD136" s="79">
        <v>2</v>
      </c>
      <c r="AE136" s="85" t="s">
        <v>1235</v>
      </c>
      <c r="AF136" s="79" t="b">
        <v>0</v>
      </c>
      <c r="AG136" s="79" t="s">
        <v>1237</v>
      </c>
      <c r="AH136" s="79"/>
      <c r="AI136" s="85" t="s">
        <v>1231</v>
      </c>
      <c r="AJ136" s="79" t="b">
        <v>0</v>
      </c>
      <c r="AK136" s="79">
        <v>2</v>
      </c>
      <c r="AL136" s="85" t="s">
        <v>1231</v>
      </c>
      <c r="AM136" s="79" t="s">
        <v>1239</v>
      </c>
      <c r="AN136" s="79" t="b">
        <v>0</v>
      </c>
      <c r="AO136" s="85" t="s">
        <v>1078</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257</v>
      </c>
      <c r="B137" s="64" t="s">
        <v>313</v>
      </c>
      <c r="C137" s="65" t="s">
        <v>3189</v>
      </c>
      <c r="D137" s="66">
        <v>3.2333333333333334</v>
      </c>
      <c r="E137" s="67" t="s">
        <v>136</v>
      </c>
      <c r="F137" s="68">
        <v>34.233333333333334</v>
      </c>
      <c r="G137" s="65"/>
      <c r="H137" s="69"/>
      <c r="I137" s="70"/>
      <c r="J137" s="70"/>
      <c r="K137" s="34" t="s">
        <v>65</v>
      </c>
      <c r="L137" s="77">
        <v>137</v>
      </c>
      <c r="M137" s="77"/>
      <c r="N137" s="72"/>
      <c r="O137" s="79" t="s">
        <v>339</v>
      </c>
      <c r="P137" s="81">
        <v>43635.9909837963</v>
      </c>
      <c r="Q137" s="79" t="s">
        <v>389</v>
      </c>
      <c r="R137" s="82" t="s">
        <v>537</v>
      </c>
      <c r="S137" s="79" t="s">
        <v>593</v>
      </c>
      <c r="T137" s="79"/>
      <c r="U137" s="82" t="s">
        <v>701</v>
      </c>
      <c r="V137" s="82" t="s">
        <v>701</v>
      </c>
      <c r="W137" s="81">
        <v>43635.9909837963</v>
      </c>
      <c r="X137" s="82" t="s">
        <v>867</v>
      </c>
      <c r="Y137" s="79"/>
      <c r="Z137" s="79"/>
      <c r="AA137" s="85" t="s">
        <v>1076</v>
      </c>
      <c r="AB137" s="79"/>
      <c r="AC137" s="79" t="b">
        <v>0</v>
      </c>
      <c r="AD137" s="79">
        <v>4</v>
      </c>
      <c r="AE137" s="85" t="s">
        <v>1231</v>
      </c>
      <c r="AF137" s="79" t="b">
        <v>0</v>
      </c>
      <c r="AG137" s="79" t="s">
        <v>1237</v>
      </c>
      <c r="AH137" s="79"/>
      <c r="AI137" s="85" t="s">
        <v>1231</v>
      </c>
      <c r="AJ137" s="79" t="b">
        <v>0</v>
      </c>
      <c r="AK137" s="79">
        <v>2</v>
      </c>
      <c r="AL137" s="85" t="s">
        <v>1231</v>
      </c>
      <c r="AM137" s="79" t="s">
        <v>1246</v>
      </c>
      <c r="AN137" s="79" t="b">
        <v>0</v>
      </c>
      <c r="AO137" s="85" t="s">
        <v>1076</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257</v>
      </c>
      <c r="B138" s="64" t="s">
        <v>313</v>
      </c>
      <c r="C138" s="65" t="s">
        <v>3189</v>
      </c>
      <c r="D138" s="66">
        <v>3.2333333333333334</v>
      </c>
      <c r="E138" s="67" t="s">
        <v>136</v>
      </c>
      <c r="F138" s="68">
        <v>34.233333333333334</v>
      </c>
      <c r="G138" s="65"/>
      <c r="H138" s="69"/>
      <c r="I138" s="70"/>
      <c r="J138" s="70"/>
      <c r="K138" s="34" t="s">
        <v>65</v>
      </c>
      <c r="L138" s="77">
        <v>138</v>
      </c>
      <c r="M138" s="77"/>
      <c r="N138" s="72"/>
      <c r="O138" s="79" t="s">
        <v>339</v>
      </c>
      <c r="P138" s="81">
        <v>43669.70612268519</v>
      </c>
      <c r="Q138" s="79" t="s">
        <v>391</v>
      </c>
      <c r="R138" s="79"/>
      <c r="S138" s="79"/>
      <c r="T138" s="79"/>
      <c r="U138" s="82" t="s">
        <v>703</v>
      </c>
      <c r="V138" s="82" t="s">
        <v>703</v>
      </c>
      <c r="W138" s="81">
        <v>43669.70612268519</v>
      </c>
      <c r="X138" s="82" t="s">
        <v>869</v>
      </c>
      <c r="Y138" s="79"/>
      <c r="Z138" s="79"/>
      <c r="AA138" s="85" t="s">
        <v>1078</v>
      </c>
      <c r="AB138" s="79"/>
      <c r="AC138" s="79" t="b">
        <v>0</v>
      </c>
      <c r="AD138" s="79">
        <v>2</v>
      </c>
      <c r="AE138" s="85" t="s">
        <v>1235</v>
      </c>
      <c r="AF138" s="79" t="b">
        <v>0</v>
      </c>
      <c r="AG138" s="79" t="s">
        <v>1237</v>
      </c>
      <c r="AH138" s="79"/>
      <c r="AI138" s="85" t="s">
        <v>1231</v>
      </c>
      <c r="AJ138" s="79" t="b">
        <v>0</v>
      </c>
      <c r="AK138" s="79">
        <v>2</v>
      </c>
      <c r="AL138" s="85" t="s">
        <v>1231</v>
      </c>
      <c r="AM138" s="79" t="s">
        <v>1239</v>
      </c>
      <c r="AN138" s="79" t="b">
        <v>0</v>
      </c>
      <c r="AO138" s="85" t="s">
        <v>1078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258</v>
      </c>
      <c r="B139" s="64" t="s">
        <v>271</v>
      </c>
      <c r="C139" s="65" t="s">
        <v>3189</v>
      </c>
      <c r="D139" s="66">
        <v>3.2333333333333334</v>
      </c>
      <c r="E139" s="67" t="s">
        <v>136</v>
      </c>
      <c r="F139" s="68">
        <v>34.233333333333334</v>
      </c>
      <c r="G139" s="65"/>
      <c r="H139" s="69"/>
      <c r="I139" s="70"/>
      <c r="J139" s="70"/>
      <c r="K139" s="34" t="s">
        <v>65</v>
      </c>
      <c r="L139" s="77">
        <v>139</v>
      </c>
      <c r="M139" s="77"/>
      <c r="N139" s="72"/>
      <c r="O139" s="79" t="s">
        <v>339</v>
      </c>
      <c r="P139" s="81">
        <v>43670.05645833333</v>
      </c>
      <c r="Q139" s="79" t="s">
        <v>392</v>
      </c>
      <c r="R139" s="79"/>
      <c r="S139" s="79"/>
      <c r="T139" s="79"/>
      <c r="U139" s="79"/>
      <c r="V139" s="82" t="s">
        <v>793</v>
      </c>
      <c r="W139" s="81">
        <v>43670.05645833333</v>
      </c>
      <c r="X139" s="82" t="s">
        <v>870</v>
      </c>
      <c r="Y139" s="79"/>
      <c r="Z139" s="79"/>
      <c r="AA139" s="85" t="s">
        <v>1079</v>
      </c>
      <c r="AB139" s="79"/>
      <c r="AC139" s="79" t="b">
        <v>0</v>
      </c>
      <c r="AD139" s="79">
        <v>0</v>
      </c>
      <c r="AE139" s="85" t="s">
        <v>1231</v>
      </c>
      <c r="AF139" s="79" t="b">
        <v>0</v>
      </c>
      <c r="AG139" s="79" t="s">
        <v>1237</v>
      </c>
      <c r="AH139" s="79"/>
      <c r="AI139" s="85" t="s">
        <v>1231</v>
      </c>
      <c r="AJ139" s="79" t="b">
        <v>0</v>
      </c>
      <c r="AK139" s="79">
        <v>2</v>
      </c>
      <c r="AL139" s="85" t="s">
        <v>1077</v>
      </c>
      <c r="AM139" s="79" t="s">
        <v>1240</v>
      </c>
      <c r="AN139" s="79" t="b">
        <v>0</v>
      </c>
      <c r="AO139" s="85" t="s">
        <v>1077</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3</v>
      </c>
      <c r="BC139" s="78" t="str">
        <f>REPLACE(INDEX(GroupVertices[Group],MATCH(Edges[[#This Row],[Vertex 2]],GroupVertices[Vertex],0)),1,1,"")</f>
        <v>1</v>
      </c>
      <c r="BD139" s="48"/>
      <c r="BE139" s="49"/>
      <c r="BF139" s="48"/>
      <c r="BG139" s="49"/>
      <c r="BH139" s="48"/>
      <c r="BI139" s="49"/>
      <c r="BJ139" s="48"/>
      <c r="BK139" s="49"/>
      <c r="BL139" s="48"/>
    </row>
    <row r="140" spans="1:64" ht="15">
      <c r="A140" s="64" t="s">
        <v>258</v>
      </c>
      <c r="B140" s="64" t="s">
        <v>314</v>
      </c>
      <c r="C140" s="65" t="s">
        <v>3189</v>
      </c>
      <c r="D140" s="66">
        <v>3.2333333333333334</v>
      </c>
      <c r="E140" s="67" t="s">
        <v>136</v>
      </c>
      <c r="F140" s="68">
        <v>34.233333333333334</v>
      </c>
      <c r="G140" s="65"/>
      <c r="H140" s="69"/>
      <c r="I140" s="70"/>
      <c r="J140" s="70"/>
      <c r="K140" s="34" t="s">
        <v>65</v>
      </c>
      <c r="L140" s="77">
        <v>140</v>
      </c>
      <c r="M140" s="77"/>
      <c r="N140" s="72"/>
      <c r="O140" s="79" t="s">
        <v>339</v>
      </c>
      <c r="P140" s="81">
        <v>43670.05645833333</v>
      </c>
      <c r="Q140" s="79" t="s">
        <v>392</v>
      </c>
      <c r="R140" s="79"/>
      <c r="S140" s="79"/>
      <c r="T140" s="79"/>
      <c r="U140" s="79"/>
      <c r="V140" s="82" t="s">
        <v>793</v>
      </c>
      <c r="W140" s="81">
        <v>43670.05645833333</v>
      </c>
      <c r="X140" s="82" t="s">
        <v>870</v>
      </c>
      <c r="Y140" s="79"/>
      <c r="Z140" s="79"/>
      <c r="AA140" s="85" t="s">
        <v>1079</v>
      </c>
      <c r="AB140" s="79"/>
      <c r="AC140" s="79" t="b">
        <v>0</v>
      </c>
      <c r="AD140" s="79">
        <v>0</v>
      </c>
      <c r="AE140" s="85" t="s">
        <v>1231</v>
      </c>
      <c r="AF140" s="79" t="b">
        <v>0</v>
      </c>
      <c r="AG140" s="79" t="s">
        <v>1237</v>
      </c>
      <c r="AH140" s="79"/>
      <c r="AI140" s="85" t="s">
        <v>1231</v>
      </c>
      <c r="AJ140" s="79" t="b">
        <v>0</v>
      </c>
      <c r="AK140" s="79">
        <v>2</v>
      </c>
      <c r="AL140" s="85" t="s">
        <v>1077</v>
      </c>
      <c r="AM140" s="79" t="s">
        <v>1240</v>
      </c>
      <c r="AN140" s="79" t="b">
        <v>0</v>
      </c>
      <c r="AO140" s="85" t="s">
        <v>1077</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258</v>
      </c>
      <c r="B141" s="64" t="s">
        <v>315</v>
      </c>
      <c r="C141" s="65" t="s">
        <v>3189</v>
      </c>
      <c r="D141" s="66">
        <v>3.2333333333333334</v>
      </c>
      <c r="E141" s="67" t="s">
        <v>136</v>
      </c>
      <c r="F141" s="68">
        <v>34.233333333333334</v>
      </c>
      <c r="G141" s="65"/>
      <c r="H141" s="69"/>
      <c r="I141" s="70"/>
      <c r="J141" s="70"/>
      <c r="K141" s="34" t="s">
        <v>65</v>
      </c>
      <c r="L141" s="77">
        <v>141</v>
      </c>
      <c r="M141" s="77"/>
      <c r="N141" s="72"/>
      <c r="O141" s="79" t="s">
        <v>339</v>
      </c>
      <c r="P141" s="81">
        <v>43670.05645833333</v>
      </c>
      <c r="Q141" s="79" t="s">
        <v>392</v>
      </c>
      <c r="R141" s="79"/>
      <c r="S141" s="79"/>
      <c r="T141" s="79"/>
      <c r="U141" s="79"/>
      <c r="V141" s="82" t="s">
        <v>793</v>
      </c>
      <c r="W141" s="81">
        <v>43670.05645833333</v>
      </c>
      <c r="X141" s="82" t="s">
        <v>870</v>
      </c>
      <c r="Y141" s="79"/>
      <c r="Z141" s="79"/>
      <c r="AA141" s="85" t="s">
        <v>1079</v>
      </c>
      <c r="AB141" s="79"/>
      <c r="AC141" s="79" t="b">
        <v>0</v>
      </c>
      <c r="AD141" s="79">
        <v>0</v>
      </c>
      <c r="AE141" s="85" t="s">
        <v>1231</v>
      </c>
      <c r="AF141" s="79" t="b">
        <v>0</v>
      </c>
      <c r="AG141" s="79" t="s">
        <v>1237</v>
      </c>
      <c r="AH141" s="79"/>
      <c r="AI141" s="85" t="s">
        <v>1231</v>
      </c>
      <c r="AJ141" s="79" t="b">
        <v>0</v>
      </c>
      <c r="AK141" s="79">
        <v>2</v>
      </c>
      <c r="AL141" s="85" t="s">
        <v>1077</v>
      </c>
      <c r="AM141" s="79" t="s">
        <v>1240</v>
      </c>
      <c r="AN141" s="79" t="b">
        <v>0</v>
      </c>
      <c r="AO141" s="85" t="s">
        <v>1077</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3</v>
      </c>
      <c r="BC141" s="78" t="str">
        <f>REPLACE(INDEX(GroupVertices[Group],MATCH(Edges[[#This Row],[Vertex 2]],GroupVertices[Vertex],0)),1,1,"")</f>
        <v>3</v>
      </c>
      <c r="BD141" s="48">
        <v>0</v>
      </c>
      <c r="BE141" s="49">
        <v>0</v>
      </c>
      <c r="BF141" s="48">
        <v>2</v>
      </c>
      <c r="BG141" s="49">
        <v>9.523809523809524</v>
      </c>
      <c r="BH141" s="48">
        <v>0</v>
      </c>
      <c r="BI141" s="49">
        <v>0</v>
      </c>
      <c r="BJ141" s="48">
        <v>19</v>
      </c>
      <c r="BK141" s="49">
        <v>90.47619047619048</v>
      </c>
      <c r="BL141" s="48">
        <v>21</v>
      </c>
    </row>
    <row r="142" spans="1:64" ht="15">
      <c r="A142" s="64" t="s">
        <v>258</v>
      </c>
      <c r="B142" s="64" t="s">
        <v>257</v>
      </c>
      <c r="C142" s="65" t="s">
        <v>3189</v>
      </c>
      <c r="D142" s="66">
        <v>3.2333333333333334</v>
      </c>
      <c r="E142" s="67" t="s">
        <v>136</v>
      </c>
      <c r="F142" s="68">
        <v>34.233333333333334</v>
      </c>
      <c r="G142" s="65"/>
      <c r="H142" s="69"/>
      <c r="I142" s="70"/>
      <c r="J142" s="70"/>
      <c r="K142" s="34" t="s">
        <v>65</v>
      </c>
      <c r="L142" s="77">
        <v>142</v>
      </c>
      <c r="M142" s="77"/>
      <c r="N142" s="72"/>
      <c r="O142" s="79" t="s">
        <v>339</v>
      </c>
      <c r="P142" s="81">
        <v>43670.05645833333</v>
      </c>
      <c r="Q142" s="79" t="s">
        <v>392</v>
      </c>
      <c r="R142" s="79"/>
      <c r="S142" s="79"/>
      <c r="T142" s="79"/>
      <c r="U142" s="79"/>
      <c r="V142" s="82" t="s">
        <v>793</v>
      </c>
      <c r="W142" s="81">
        <v>43670.05645833333</v>
      </c>
      <c r="X142" s="82" t="s">
        <v>870</v>
      </c>
      <c r="Y142" s="79"/>
      <c r="Z142" s="79"/>
      <c r="AA142" s="85" t="s">
        <v>1079</v>
      </c>
      <c r="AB142" s="79"/>
      <c r="AC142" s="79" t="b">
        <v>0</v>
      </c>
      <c r="AD142" s="79">
        <v>0</v>
      </c>
      <c r="AE142" s="85" t="s">
        <v>1231</v>
      </c>
      <c r="AF142" s="79" t="b">
        <v>0</v>
      </c>
      <c r="AG142" s="79" t="s">
        <v>1237</v>
      </c>
      <c r="AH142" s="79"/>
      <c r="AI142" s="85" t="s">
        <v>1231</v>
      </c>
      <c r="AJ142" s="79" t="b">
        <v>0</v>
      </c>
      <c r="AK142" s="79">
        <v>2</v>
      </c>
      <c r="AL142" s="85" t="s">
        <v>1077</v>
      </c>
      <c r="AM142" s="79" t="s">
        <v>1240</v>
      </c>
      <c r="AN142" s="79" t="b">
        <v>0</v>
      </c>
      <c r="AO142" s="85" t="s">
        <v>1077</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258</v>
      </c>
      <c r="B143" s="64" t="s">
        <v>271</v>
      </c>
      <c r="C143" s="65" t="s">
        <v>3189</v>
      </c>
      <c r="D143" s="66">
        <v>3.2333333333333334</v>
      </c>
      <c r="E143" s="67" t="s">
        <v>136</v>
      </c>
      <c r="F143" s="68">
        <v>34.233333333333334</v>
      </c>
      <c r="G143" s="65"/>
      <c r="H143" s="69"/>
      <c r="I143" s="70"/>
      <c r="J143" s="70"/>
      <c r="K143" s="34" t="s">
        <v>65</v>
      </c>
      <c r="L143" s="77">
        <v>143</v>
      </c>
      <c r="M143" s="77"/>
      <c r="N143" s="72"/>
      <c r="O143" s="79" t="s">
        <v>339</v>
      </c>
      <c r="P143" s="81">
        <v>43670.05667824074</v>
      </c>
      <c r="Q143" s="79" t="s">
        <v>393</v>
      </c>
      <c r="R143" s="79"/>
      <c r="S143" s="79"/>
      <c r="T143" s="79"/>
      <c r="U143" s="79"/>
      <c r="V143" s="82" t="s">
        <v>793</v>
      </c>
      <c r="W143" s="81">
        <v>43670.05667824074</v>
      </c>
      <c r="X143" s="82" t="s">
        <v>871</v>
      </c>
      <c r="Y143" s="79"/>
      <c r="Z143" s="79"/>
      <c r="AA143" s="85" t="s">
        <v>1080</v>
      </c>
      <c r="AB143" s="79"/>
      <c r="AC143" s="79" t="b">
        <v>0</v>
      </c>
      <c r="AD143" s="79">
        <v>0</v>
      </c>
      <c r="AE143" s="85" t="s">
        <v>1231</v>
      </c>
      <c r="AF143" s="79" t="b">
        <v>0</v>
      </c>
      <c r="AG143" s="79" t="s">
        <v>1237</v>
      </c>
      <c r="AH143" s="79"/>
      <c r="AI143" s="85" t="s">
        <v>1231</v>
      </c>
      <c r="AJ143" s="79" t="b">
        <v>0</v>
      </c>
      <c r="AK143" s="79">
        <v>2</v>
      </c>
      <c r="AL143" s="85" t="s">
        <v>1078</v>
      </c>
      <c r="AM143" s="79" t="s">
        <v>1240</v>
      </c>
      <c r="AN143" s="79" t="b">
        <v>0</v>
      </c>
      <c r="AO143" s="85" t="s">
        <v>1078</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1</v>
      </c>
      <c r="BD143" s="48"/>
      <c r="BE143" s="49"/>
      <c r="BF143" s="48"/>
      <c r="BG143" s="49"/>
      <c r="BH143" s="48"/>
      <c r="BI143" s="49"/>
      <c r="BJ143" s="48"/>
      <c r="BK143" s="49"/>
      <c r="BL143" s="48"/>
    </row>
    <row r="144" spans="1:64" ht="15">
      <c r="A144" s="64" t="s">
        <v>258</v>
      </c>
      <c r="B144" s="64" t="s">
        <v>314</v>
      </c>
      <c r="C144" s="65" t="s">
        <v>3189</v>
      </c>
      <c r="D144" s="66">
        <v>3.2333333333333334</v>
      </c>
      <c r="E144" s="67" t="s">
        <v>136</v>
      </c>
      <c r="F144" s="68">
        <v>34.233333333333334</v>
      </c>
      <c r="G144" s="65"/>
      <c r="H144" s="69"/>
      <c r="I144" s="70"/>
      <c r="J144" s="70"/>
      <c r="K144" s="34" t="s">
        <v>65</v>
      </c>
      <c r="L144" s="77">
        <v>144</v>
      </c>
      <c r="M144" s="77"/>
      <c r="N144" s="72"/>
      <c r="O144" s="79" t="s">
        <v>339</v>
      </c>
      <c r="P144" s="81">
        <v>43670.05667824074</v>
      </c>
      <c r="Q144" s="79" t="s">
        <v>393</v>
      </c>
      <c r="R144" s="79"/>
      <c r="S144" s="79"/>
      <c r="T144" s="79"/>
      <c r="U144" s="79"/>
      <c r="V144" s="82" t="s">
        <v>793</v>
      </c>
      <c r="W144" s="81">
        <v>43670.05667824074</v>
      </c>
      <c r="X144" s="82" t="s">
        <v>871</v>
      </c>
      <c r="Y144" s="79"/>
      <c r="Z144" s="79"/>
      <c r="AA144" s="85" t="s">
        <v>1080</v>
      </c>
      <c r="AB144" s="79"/>
      <c r="AC144" s="79" t="b">
        <v>0</v>
      </c>
      <c r="AD144" s="79">
        <v>0</v>
      </c>
      <c r="AE144" s="85" t="s">
        <v>1231</v>
      </c>
      <c r="AF144" s="79" t="b">
        <v>0</v>
      </c>
      <c r="AG144" s="79" t="s">
        <v>1237</v>
      </c>
      <c r="AH144" s="79"/>
      <c r="AI144" s="85" t="s">
        <v>1231</v>
      </c>
      <c r="AJ144" s="79" t="b">
        <v>0</v>
      </c>
      <c r="AK144" s="79">
        <v>2</v>
      </c>
      <c r="AL144" s="85" t="s">
        <v>1078</v>
      </c>
      <c r="AM144" s="79" t="s">
        <v>1240</v>
      </c>
      <c r="AN144" s="79" t="b">
        <v>0</v>
      </c>
      <c r="AO144" s="85" t="s">
        <v>1078</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258</v>
      </c>
      <c r="B145" s="64" t="s">
        <v>315</v>
      </c>
      <c r="C145" s="65" t="s">
        <v>3189</v>
      </c>
      <c r="D145" s="66">
        <v>3.2333333333333334</v>
      </c>
      <c r="E145" s="67" t="s">
        <v>136</v>
      </c>
      <c r="F145" s="68">
        <v>34.233333333333334</v>
      </c>
      <c r="G145" s="65"/>
      <c r="H145" s="69"/>
      <c r="I145" s="70"/>
      <c r="J145" s="70"/>
      <c r="K145" s="34" t="s">
        <v>65</v>
      </c>
      <c r="L145" s="77">
        <v>145</v>
      </c>
      <c r="M145" s="77"/>
      <c r="N145" s="72"/>
      <c r="O145" s="79" t="s">
        <v>339</v>
      </c>
      <c r="P145" s="81">
        <v>43670.05667824074</v>
      </c>
      <c r="Q145" s="79" t="s">
        <v>393</v>
      </c>
      <c r="R145" s="79"/>
      <c r="S145" s="79"/>
      <c r="T145" s="79"/>
      <c r="U145" s="79"/>
      <c r="V145" s="82" t="s">
        <v>793</v>
      </c>
      <c r="W145" s="81">
        <v>43670.05667824074</v>
      </c>
      <c r="X145" s="82" t="s">
        <v>871</v>
      </c>
      <c r="Y145" s="79"/>
      <c r="Z145" s="79"/>
      <c r="AA145" s="85" t="s">
        <v>1080</v>
      </c>
      <c r="AB145" s="79"/>
      <c r="AC145" s="79" t="b">
        <v>0</v>
      </c>
      <c r="AD145" s="79">
        <v>0</v>
      </c>
      <c r="AE145" s="85" t="s">
        <v>1231</v>
      </c>
      <c r="AF145" s="79" t="b">
        <v>0</v>
      </c>
      <c r="AG145" s="79" t="s">
        <v>1237</v>
      </c>
      <c r="AH145" s="79"/>
      <c r="AI145" s="85" t="s">
        <v>1231</v>
      </c>
      <c r="AJ145" s="79" t="b">
        <v>0</v>
      </c>
      <c r="AK145" s="79">
        <v>2</v>
      </c>
      <c r="AL145" s="85" t="s">
        <v>1078</v>
      </c>
      <c r="AM145" s="79" t="s">
        <v>1240</v>
      </c>
      <c r="AN145" s="79" t="b">
        <v>0</v>
      </c>
      <c r="AO145" s="85" t="s">
        <v>1078</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3</v>
      </c>
      <c r="BD145" s="48">
        <v>1</v>
      </c>
      <c r="BE145" s="49">
        <v>4.3478260869565215</v>
      </c>
      <c r="BF145" s="48">
        <v>0</v>
      </c>
      <c r="BG145" s="49">
        <v>0</v>
      </c>
      <c r="BH145" s="48">
        <v>0</v>
      </c>
      <c r="BI145" s="49">
        <v>0</v>
      </c>
      <c r="BJ145" s="48">
        <v>22</v>
      </c>
      <c r="BK145" s="49">
        <v>95.65217391304348</v>
      </c>
      <c r="BL145" s="48">
        <v>23</v>
      </c>
    </row>
    <row r="146" spans="1:64" ht="15">
      <c r="A146" s="64" t="s">
        <v>258</v>
      </c>
      <c r="B146" s="64" t="s">
        <v>257</v>
      </c>
      <c r="C146" s="65" t="s">
        <v>3189</v>
      </c>
      <c r="D146" s="66">
        <v>3.2333333333333334</v>
      </c>
      <c r="E146" s="67" t="s">
        <v>136</v>
      </c>
      <c r="F146" s="68">
        <v>34.233333333333334</v>
      </c>
      <c r="G146" s="65"/>
      <c r="H146" s="69"/>
      <c r="I146" s="70"/>
      <c r="J146" s="70"/>
      <c r="K146" s="34" t="s">
        <v>65</v>
      </c>
      <c r="L146" s="77">
        <v>146</v>
      </c>
      <c r="M146" s="77"/>
      <c r="N146" s="72"/>
      <c r="O146" s="79" t="s">
        <v>339</v>
      </c>
      <c r="P146" s="81">
        <v>43670.05667824074</v>
      </c>
      <c r="Q146" s="79" t="s">
        <v>393</v>
      </c>
      <c r="R146" s="79"/>
      <c r="S146" s="79"/>
      <c r="T146" s="79"/>
      <c r="U146" s="79"/>
      <c r="V146" s="82" t="s">
        <v>793</v>
      </c>
      <c r="W146" s="81">
        <v>43670.05667824074</v>
      </c>
      <c r="X146" s="82" t="s">
        <v>871</v>
      </c>
      <c r="Y146" s="79"/>
      <c r="Z146" s="79"/>
      <c r="AA146" s="85" t="s">
        <v>1080</v>
      </c>
      <c r="AB146" s="79"/>
      <c r="AC146" s="79" t="b">
        <v>0</v>
      </c>
      <c r="AD146" s="79">
        <v>0</v>
      </c>
      <c r="AE146" s="85" t="s">
        <v>1231</v>
      </c>
      <c r="AF146" s="79" t="b">
        <v>0</v>
      </c>
      <c r="AG146" s="79" t="s">
        <v>1237</v>
      </c>
      <c r="AH146" s="79"/>
      <c r="AI146" s="85" t="s">
        <v>1231</v>
      </c>
      <c r="AJ146" s="79" t="b">
        <v>0</v>
      </c>
      <c r="AK146" s="79">
        <v>2</v>
      </c>
      <c r="AL146" s="85" t="s">
        <v>1078</v>
      </c>
      <c r="AM146" s="79" t="s">
        <v>1240</v>
      </c>
      <c r="AN146" s="79" t="b">
        <v>0</v>
      </c>
      <c r="AO146" s="85" t="s">
        <v>1078</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257</v>
      </c>
      <c r="B147" s="64" t="s">
        <v>290</v>
      </c>
      <c r="C147" s="65" t="s">
        <v>3188</v>
      </c>
      <c r="D147" s="66">
        <v>3</v>
      </c>
      <c r="E147" s="67" t="s">
        <v>132</v>
      </c>
      <c r="F147" s="68">
        <v>35</v>
      </c>
      <c r="G147" s="65"/>
      <c r="H147" s="69"/>
      <c r="I147" s="70"/>
      <c r="J147" s="70"/>
      <c r="K147" s="34" t="s">
        <v>65</v>
      </c>
      <c r="L147" s="77">
        <v>147</v>
      </c>
      <c r="M147" s="77"/>
      <c r="N147" s="72"/>
      <c r="O147" s="79" t="s">
        <v>339</v>
      </c>
      <c r="P147" s="81">
        <v>43635.9909837963</v>
      </c>
      <c r="Q147" s="79" t="s">
        <v>389</v>
      </c>
      <c r="R147" s="82" t="s">
        <v>537</v>
      </c>
      <c r="S147" s="79" t="s">
        <v>593</v>
      </c>
      <c r="T147" s="79"/>
      <c r="U147" s="82" t="s">
        <v>701</v>
      </c>
      <c r="V147" s="82" t="s">
        <v>701</v>
      </c>
      <c r="W147" s="81">
        <v>43635.9909837963</v>
      </c>
      <c r="X147" s="82" t="s">
        <v>867</v>
      </c>
      <c r="Y147" s="79"/>
      <c r="Z147" s="79"/>
      <c r="AA147" s="85" t="s">
        <v>1076</v>
      </c>
      <c r="AB147" s="79"/>
      <c r="AC147" s="79" t="b">
        <v>0</v>
      </c>
      <c r="AD147" s="79">
        <v>4</v>
      </c>
      <c r="AE147" s="85" t="s">
        <v>1231</v>
      </c>
      <c r="AF147" s="79" t="b">
        <v>0</v>
      </c>
      <c r="AG147" s="79" t="s">
        <v>1237</v>
      </c>
      <c r="AH147" s="79"/>
      <c r="AI147" s="85" t="s">
        <v>1231</v>
      </c>
      <c r="AJ147" s="79" t="b">
        <v>0</v>
      </c>
      <c r="AK147" s="79">
        <v>2</v>
      </c>
      <c r="AL147" s="85" t="s">
        <v>1231</v>
      </c>
      <c r="AM147" s="79" t="s">
        <v>1246</v>
      </c>
      <c r="AN147" s="79" t="b">
        <v>0</v>
      </c>
      <c r="AO147" s="85" t="s">
        <v>1076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259</v>
      </c>
      <c r="B148" s="64" t="s">
        <v>290</v>
      </c>
      <c r="C148" s="65" t="s">
        <v>3188</v>
      </c>
      <c r="D148" s="66">
        <v>3</v>
      </c>
      <c r="E148" s="67" t="s">
        <v>132</v>
      </c>
      <c r="F148" s="68">
        <v>35</v>
      </c>
      <c r="G148" s="65"/>
      <c r="H148" s="69"/>
      <c r="I148" s="70"/>
      <c r="J148" s="70"/>
      <c r="K148" s="34" t="s">
        <v>65</v>
      </c>
      <c r="L148" s="77">
        <v>148</v>
      </c>
      <c r="M148" s="77"/>
      <c r="N148" s="72"/>
      <c r="O148" s="79" t="s">
        <v>339</v>
      </c>
      <c r="P148" s="81">
        <v>43635.99275462963</v>
      </c>
      <c r="Q148" s="79" t="s">
        <v>355</v>
      </c>
      <c r="R148" s="79"/>
      <c r="S148" s="79"/>
      <c r="T148" s="79"/>
      <c r="U148" s="79"/>
      <c r="V148" s="82" t="s">
        <v>794</v>
      </c>
      <c r="W148" s="81">
        <v>43635.99275462963</v>
      </c>
      <c r="X148" s="82" t="s">
        <v>872</v>
      </c>
      <c r="Y148" s="79"/>
      <c r="Z148" s="79"/>
      <c r="AA148" s="85" t="s">
        <v>1081</v>
      </c>
      <c r="AB148" s="79"/>
      <c r="AC148" s="79" t="b">
        <v>0</v>
      </c>
      <c r="AD148" s="79">
        <v>0</v>
      </c>
      <c r="AE148" s="85" t="s">
        <v>1231</v>
      </c>
      <c r="AF148" s="79" t="b">
        <v>0</v>
      </c>
      <c r="AG148" s="79" t="s">
        <v>1237</v>
      </c>
      <c r="AH148" s="79"/>
      <c r="AI148" s="85" t="s">
        <v>1231</v>
      </c>
      <c r="AJ148" s="79" t="b">
        <v>0</v>
      </c>
      <c r="AK148" s="79">
        <v>2</v>
      </c>
      <c r="AL148" s="85" t="s">
        <v>1076</v>
      </c>
      <c r="AM148" s="79" t="s">
        <v>1239</v>
      </c>
      <c r="AN148" s="79" t="b">
        <v>0</v>
      </c>
      <c r="AO148" s="85" t="s">
        <v>1076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257</v>
      </c>
      <c r="B149" s="64" t="s">
        <v>291</v>
      </c>
      <c r="C149" s="65" t="s">
        <v>3188</v>
      </c>
      <c r="D149" s="66">
        <v>3</v>
      </c>
      <c r="E149" s="67" t="s">
        <v>132</v>
      </c>
      <c r="F149" s="68">
        <v>35</v>
      </c>
      <c r="G149" s="65"/>
      <c r="H149" s="69"/>
      <c r="I149" s="70"/>
      <c r="J149" s="70"/>
      <c r="K149" s="34" t="s">
        <v>65</v>
      </c>
      <c r="L149" s="77">
        <v>149</v>
      </c>
      <c r="M149" s="77"/>
      <c r="N149" s="72"/>
      <c r="O149" s="79" t="s">
        <v>339</v>
      </c>
      <c r="P149" s="81">
        <v>43635.9909837963</v>
      </c>
      <c r="Q149" s="79" t="s">
        <v>389</v>
      </c>
      <c r="R149" s="82" t="s">
        <v>537</v>
      </c>
      <c r="S149" s="79" t="s">
        <v>593</v>
      </c>
      <c r="T149" s="79"/>
      <c r="U149" s="82" t="s">
        <v>701</v>
      </c>
      <c r="V149" s="82" t="s">
        <v>701</v>
      </c>
      <c r="W149" s="81">
        <v>43635.9909837963</v>
      </c>
      <c r="X149" s="82" t="s">
        <v>867</v>
      </c>
      <c r="Y149" s="79"/>
      <c r="Z149" s="79"/>
      <c r="AA149" s="85" t="s">
        <v>1076</v>
      </c>
      <c r="AB149" s="79"/>
      <c r="AC149" s="79" t="b">
        <v>0</v>
      </c>
      <c r="AD149" s="79">
        <v>4</v>
      </c>
      <c r="AE149" s="85" t="s">
        <v>1231</v>
      </c>
      <c r="AF149" s="79" t="b">
        <v>0</v>
      </c>
      <c r="AG149" s="79" t="s">
        <v>1237</v>
      </c>
      <c r="AH149" s="79"/>
      <c r="AI149" s="85" t="s">
        <v>1231</v>
      </c>
      <c r="AJ149" s="79" t="b">
        <v>0</v>
      </c>
      <c r="AK149" s="79">
        <v>2</v>
      </c>
      <c r="AL149" s="85" t="s">
        <v>1231</v>
      </c>
      <c r="AM149" s="79" t="s">
        <v>1246</v>
      </c>
      <c r="AN149" s="79" t="b">
        <v>0</v>
      </c>
      <c r="AO149" s="85" t="s">
        <v>1076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259</v>
      </c>
      <c r="B150" s="64" t="s">
        <v>291</v>
      </c>
      <c r="C150" s="65" t="s">
        <v>3188</v>
      </c>
      <c r="D150" s="66">
        <v>3</v>
      </c>
      <c r="E150" s="67" t="s">
        <v>132</v>
      </c>
      <c r="F150" s="68">
        <v>35</v>
      </c>
      <c r="G150" s="65"/>
      <c r="H150" s="69"/>
      <c r="I150" s="70"/>
      <c r="J150" s="70"/>
      <c r="K150" s="34" t="s">
        <v>65</v>
      </c>
      <c r="L150" s="77">
        <v>150</v>
      </c>
      <c r="M150" s="77"/>
      <c r="N150" s="72"/>
      <c r="O150" s="79" t="s">
        <v>339</v>
      </c>
      <c r="P150" s="81">
        <v>43635.99275462963</v>
      </c>
      <c r="Q150" s="79" t="s">
        <v>355</v>
      </c>
      <c r="R150" s="79"/>
      <c r="S150" s="79"/>
      <c r="T150" s="79"/>
      <c r="U150" s="79"/>
      <c r="V150" s="82" t="s">
        <v>794</v>
      </c>
      <c r="W150" s="81">
        <v>43635.99275462963</v>
      </c>
      <c r="X150" s="82" t="s">
        <v>872</v>
      </c>
      <c r="Y150" s="79"/>
      <c r="Z150" s="79"/>
      <c r="AA150" s="85" t="s">
        <v>1081</v>
      </c>
      <c r="AB150" s="79"/>
      <c r="AC150" s="79" t="b">
        <v>0</v>
      </c>
      <c r="AD150" s="79">
        <v>0</v>
      </c>
      <c r="AE150" s="85" t="s">
        <v>1231</v>
      </c>
      <c r="AF150" s="79" t="b">
        <v>0</v>
      </c>
      <c r="AG150" s="79" t="s">
        <v>1237</v>
      </c>
      <c r="AH150" s="79"/>
      <c r="AI150" s="85" t="s">
        <v>1231</v>
      </c>
      <c r="AJ150" s="79" t="b">
        <v>0</v>
      </c>
      <c r="AK150" s="79">
        <v>2</v>
      </c>
      <c r="AL150" s="85" t="s">
        <v>1076</v>
      </c>
      <c r="AM150" s="79" t="s">
        <v>1239</v>
      </c>
      <c r="AN150" s="79" t="b">
        <v>0</v>
      </c>
      <c r="AO150" s="85" t="s">
        <v>1076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257</v>
      </c>
      <c r="B151" s="64" t="s">
        <v>292</v>
      </c>
      <c r="C151" s="65" t="s">
        <v>3188</v>
      </c>
      <c r="D151" s="66">
        <v>3</v>
      </c>
      <c r="E151" s="67" t="s">
        <v>132</v>
      </c>
      <c r="F151" s="68">
        <v>35</v>
      </c>
      <c r="G151" s="65"/>
      <c r="H151" s="69"/>
      <c r="I151" s="70"/>
      <c r="J151" s="70"/>
      <c r="K151" s="34" t="s">
        <v>65</v>
      </c>
      <c r="L151" s="77">
        <v>151</v>
      </c>
      <c r="M151" s="77"/>
      <c r="N151" s="72"/>
      <c r="O151" s="79" t="s">
        <v>339</v>
      </c>
      <c r="P151" s="81">
        <v>43635.9909837963</v>
      </c>
      <c r="Q151" s="79" t="s">
        <v>389</v>
      </c>
      <c r="R151" s="82" t="s">
        <v>537</v>
      </c>
      <c r="S151" s="79" t="s">
        <v>593</v>
      </c>
      <c r="T151" s="79"/>
      <c r="U151" s="82" t="s">
        <v>701</v>
      </c>
      <c r="V151" s="82" t="s">
        <v>701</v>
      </c>
      <c r="W151" s="81">
        <v>43635.9909837963</v>
      </c>
      <c r="X151" s="82" t="s">
        <v>867</v>
      </c>
      <c r="Y151" s="79"/>
      <c r="Z151" s="79"/>
      <c r="AA151" s="85" t="s">
        <v>1076</v>
      </c>
      <c r="AB151" s="79"/>
      <c r="AC151" s="79" t="b">
        <v>0</v>
      </c>
      <c r="AD151" s="79">
        <v>4</v>
      </c>
      <c r="AE151" s="85" t="s">
        <v>1231</v>
      </c>
      <c r="AF151" s="79" t="b">
        <v>0</v>
      </c>
      <c r="AG151" s="79" t="s">
        <v>1237</v>
      </c>
      <c r="AH151" s="79"/>
      <c r="AI151" s="85" t="s">
        <v>1231</v>
      </c>
      <c r="AJ151" s="79" t="b">
        <v>0</v>
      </c>
      <c r="AK151" s="79">
        <v>2</v>
      </c>
      <c r="AL151" s="85" t="s">
        <v>1231</v>
      </c>
      <c r="AM151" s="79" t="s">
        <v>1246</v>
      </c>
      <c r="AN151" s="79" t="b">
        <v>0</v>
      </c>
      <c r="AO151" s="85" t="s">
        <v>1076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259</v>
      </c>
      <c r="B152" s="64" t="s">
        <v>292</v>
      </c>
      <c r="C152" s="65" t="s">
        <v>3188</v>
      </c>
      <c r="D152" s="66">
        <v>3</v>
      </c>
      <c r="E152" s="67" t="s">
        <v>132</v>
      </c>
      <c r="F152" s="68">
        <v>35</v>
      </c>
      <c r="G152" s="65"/>
      <c r="H152" s="69"/>
      <c r="I152" s="70"/>
      <c r="J152" s="70"/>
      <c r="K152" s="34" t="s">
        <v>65</v>
      </c>
      <c r="L152" s="77">
        <v>152</v>
      </c>
      <c r="M152" s="77"/>
      <c r="N152" s="72"/>
      <c r="O152" s="79" t="s">
        <v>339</v>
      </c>
      <c r="P152" s="81">
        <v>43635.99275462963</v>
      </c>
      <c r="Q152" s="79" t="s">
        <v>355</v>
      </c>
      <c r="R152" s="79"/>
      <c r="S152" s="79"/>
      <c r="T152" s="79"/>
      <c r="U152" s="79"/>
      <c r="V152" s="82" t="s">
        <v>794</v>
      </c>
      <c r="W152" s="81">
        <v>43635.99275462963</v>
      </c>
      <c r="X152" s="82" t="s">
        <v>872</v>
      </c>
      <c r="Y152" s="79"/>
      <c r="Z152" s="79"/>
      <c r="AA152" s="85" t="s">
        <v>1081</v>
      </c>
      <c r="AB152" s="79"/>
      <c r="AC152" s="79" t="b">
        <v>0</v>
      </c>
      <c r="AD152" s="79">
        <v>0</v>
      </c>
      <c r="AE152" s="85" t="s">
        <v>1231</v>
      </c>
      <c r="AF152" s="79" t="b">
        <v>0</v>
      </c>
      <c r="AG152" s="79" t="s">
        <v>1237</v>
      </c>
      <c r="AH152" s="79"/>
      <c r="AI152" s="85" t="s">
        <v>1231</v>
      </c>
      <c r="AJ152" s="79" t="b">
        <v>0</v>
      </c>
      <c r="AK152" s="79">
        <v>2</v>
      </c>
      <c r="AL152" s="85" t="s">
        <v>1076</v>
      </c>
      <c r="AM152" s="79" t="s">
        <v>1239</v>
      </c>
      <c r="AN152" s="79" t="b">
        <v>0</v>
      </c>
      <c r="AO152" s="85" t="s">
        <v>1076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257</v>
      </c>
      <c r="B153" s="64" t="s">
        <v>314</v>
      </c>
      <c r="C153" s="65" t="s">
        <v>3189</v>
      </c>
      <c r="D153" s="66">
        <v>3.2333333333333334</v>
      </c>
      <c r="E153" s="67" t="s">
        <v>136</v>
      </c>
      <c r="F153" s="68">
        <v>34.233333333333334</v>
      </c>
      <c r="G153" s="65"/>
      <c r="H153" s="69"/>
      <c r="I153" s="70"/>
      <c r="J153" s="70"/>
      <c r="K153" s="34" t="s">
        <v>65</v>
      </c>
      <c r="L153" s="77">
        <v>153</v>
      </c>
      <c r="M153" s="77"/>
      <c r="N153" s="72"/>
      <c r="O153" s="79" t="s">
        <v>339</v>
      </c>
      <c r="P153" s="81">
        <v>43669.69190972222</v>
      </c>
      <c r="Q153" s="79" t="s">
        <v>390</v>
      </c>
      <c r="R153" s="79"/>
      <c r="S153" s="79"/>
      <c r="T153" s="79"/>
      <c r="U153" s="82" t="s">
        <v>702</v>
      </c>
      <c r="V153" s="82" t="s">
        <v>702</v>
      </c>
      <c r="W153" s="81">
        <v>43669.69190972222</v>
      </c>
      <c r="X153" s="82" t="s">
        <v>868</v>
      </c>
      <c r="Y153" s="79"/>
      <c r="Z153" s="79"/>
      <c r="AA153" s="85" t="s">
        <v>1077</v>
      </c>
      <c r="AB153" s="79"/>
      <c r="AC153" s="79" t="b">
        <v>0</v>
      </c>
      <c r="AD153" s="79">
        <v>4</v>
      </c>
      <c r="AE153" s="85" t="s">
        <v>1235</v>
      </c>
      <c r="AF153" s="79" t="b">
        <v>0</v>
      </c>
      <c r="AG153" s="79" t="s">
        <v>1237</v>
      </c>
      <c r="AH153" s="79"/>
      <c r="AI153" s="85" t="s">
        <v>1231</v>
      </c>
      <c r="AJ153" s="79" t="b">
        <v>0</v>
      </c>
      <c r="AK153" s="79">
        <v>2</v>
      </c>
      <c r="AL153" s="85" t="s">
        <v>1231</v>
      </c>
      <c r="AM153" s="79" t="s">
        <v>1239</v>
      </c>
      <c r="AN153" s="79" t="b">
        <v>0</v>
      </c>
      <c r="AO153" s="85" t="s">
        <v>1077</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257</v>
      </c>
      <c r="B154" s="64" t="s">
        <v>314</v>
      </c>
      <c r="C154" s="65" t="s">
        <v>3189</v>
      </c>
      <c r="D154" s="66">
        <v>3.2333333333333334</v>
      </c>
      <c r="E154" s="67" t="s">
        <v>136</v>
      </c>
      <c r="F154" s="68">
        <v>34.233333333333334</v>
      </c>
      <c r="G154" s="65"/>
      <c r="H154" s="69"/>
      <c r="I154" s="70"/>
      <c r="J154" s="70"/>
      <c r="K154" s="34" t="s">
        <v>65</v>
      </c>
      <c r="L154" s="77">
        <v>154</v>
      </c>
      <c r="M154" s="77"/>
      <c r="N154" s="72"/>
      <c r="O154" s="79" t="s">
        <v>339</v>
      </c>
      <c r="P154" s="81">
        <v>43669.70612268519</v>
      </c>
      <c r="Q154" s="79" t="s">
        <v>391</v>
      </c>
      <c r="R154" s="79"/>
      <c r="S154" s="79"/>
      <c r="T154" s="79"/>
      <c r="U154" s="82" t="s">
        <v>703</v>
      </c>
      <c r="V154" s="82" t="s">
        <v>703</v>
      </c>
      <c r="W154" s="81">
        <v>43669.70612268519</v>
      </c>
      <c r="X154" s="82" t="s">
        <v>869</v>
      </c>
      <c r="Y154" s="79"/>
      <c r="Z154" s="79"/>
      <c r="AA154" s="85" t="s">
        <v>1078</v>
      </c>
      <c r="AB154" s="79"/>
      <c r="AC154" s="79" t="b">
        <v>0</v>
      </c>
      <c r="AD154" s="79">
        <v>2</v>
      </c>
      <c r="AE154" s="85" t="s">
        <v>1235</v>
      </c>
      <c r="AF154" s="79" t="b">
        <v>0</v>
      </c>
      <c r="AG154" s="79" t="s">
        <v>1237</v>
      </c>
      <c r="AH154" s="79"/>
      <c r="AI154" s="85" t="s">
        <v>1231</v>
      </c>
      <c r="AJ154" s="79" t="b">
        <v>0</v>
      </c>
      <c r="AK154" s="79">
        <v>2</v>
      </c>
      <c r="AL154" s="85" t="s">
        <v>1231</v>
      </c>
      <c r="AM154" s="79" t="s">
        <v>1239</v>
      </c>
      <c r="AN154" s="79" t="b">
        <v>0</v>
      </c>
      <c r="AO154" s="85" t="s">
        <v>1078</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259</v>
      </c>
      <c r="B155" s="64" t="s">
        <v>314</v>
      </c>
      <c r="C155" s="65" t="s">
        <v>3189</v>
      </c>
      <c r="D155" s="66">
        <v>3.2333333333333334</v>
      </c>
      <c r="E155" s="67" t="s">
        <v>136</v>
      </c>
      <c r="F155" s="68">
        <v>34.233333333333334</v>
      </c>
      <c r="G155" s="65"/>
      <c r="H155" s="69"/>
      <c r="I155" s="70"/>
      <c r="J155" s="70"/>
      <c r="K155" s="34" t="s">
        <v>65</v>
      </c>
      <c r="L155" s="77">
        <v>155</v>
      </c>
      <c r="M155" s="77"/>
      <c r="N155" s="72"/>
      <c r="O155" s="79" t="s">
        <v>339</v>
      </c>
      <c r="P155" s="81">
        <v>43670.08677083333</v>
      </c>
      <c r="Q155" s="79" t="s">
        <v>393</v>
      </c>
      <c r="R155" s="79"/>
      <c r="S155" s="79"/>
      <c r="T155" s="79"/>
      <c r="U155" s="79"/>
      <c r="V155" s="82" t="s">
        <v>794</v>
      </c>
      <c r="W155" s="81">
        <v>43670.08677083333</v>
      </c>
      <c r="X155" s="82" t="s">
        <v>873</v>
      </c>
      <c r="Y155" s="79"/>
      <c r="Z155" s="79"/>
      <c r="AA155" s="85" t="s">
        <v>1082</v>
      </c>
      <c r="AB155" s="79"/>
      <c r="AC155" s="79" t="b">
        <v>0</v>
      </c>
      <c r="AD155" s="79">
        <v>0</v>
      </c>
      <c r="AE155" s="85" t="s">
        <v>1231</v>
      </c>
      <c r="AF155" s="79" t="b">
        <v>0</v>
      </c>
      <c r="AG155" s="79" t="s">
        <v>1237</v>
      </c>
      <c r="AH155" s="79"/>
      <c r="AI155" s="85" t="s">
        <v>1231</v>
      </c>
      <c r="AJ155" s="79" t="b">
        <v>0</v>
      </c>
      <c r="AK155" s="79">
        <v>2</v>
      </c>
      <c r="AL155" s="85" t="s">
        <v>1078</v>
      </c>
      <c r="AM155" s="79" t="s">
        <v>1239</v>
      </c>
      <c r="AN155" s="79" t="b">
        <v>0</v>
      </c>
      <c r="AO155" s="85" t="s">
        <v>1078</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259</v>
      </c>
      <c r="B156" s="64" t="s">
        <v>314</v>
      </c>
      <c r="C156" s="65" t="s">
        <v>3189</v>
      </c>
      <c r="D156" s="66">
        <v>3.2333333333333334</v>
      </c>
      <c r="E156" s="67" t="s">
        <v>136</v>
      </c>
      <c r="F156" s="68">
        <v>34.233333333333334</v>
      </c>
      <c r="G156" s="65"/>
      <c r="H156" s="69"/>
      <c r="I156" s="70"/>
      <c r="J156" s="70"/>
      <c r="K156" s="34" t="s">
        <v>65</v>
      </c>
      <c r="L156" s="77">
        <v>156</v>
      </c>
      <c r="M156" s="77"/>
      <c r="N156" s="72"/>
      <c r="O156" s="79" t="s">
        <v>339</v>
      </c>
      <c r="P156" s="81">
        <v>43670.08736111111</v>
      </c>
      <c r="Q156" s="79" t="s">
        <v>392</v>
      </c>
      <c r="R156" s="79"/>
      <c r="S156" s="79"/>
      <c r="T156" s="79"/>
      <c r="U156" s="79"/>
      <c r="V156" s="82" t="s">
        <v>794</v>
      </c>
      <c r="W156" s="81">
        <v>43670.08736111111</v>
      </c>
      <c r="X156" s="82" t="s">
        <v>874</v>
      </c>
      <c r="Y156" s="79"/>
      <c r="Z156" s="79"/>
      <c r="AA156" s="85" t="s">
        <v>1083</v>
      </c>
      <c r="AB156" s="79"/>
      <c r="AC156" s="79" t="b">
        <v>0</v>
      </c>
      <c r="AD156" s="79">
        <v>0</v>
      </c>
      <c r="AE156" s="85" t="s">
        <v>1231</v>
      </c>
      <c r="AF156" s="79" t="b">
        <v>0</v>
      </c>
      <c r="AG156" s="79" t="s">
        <v>1237</v>
      </c>
      <c r="AH156" s="79"/>
      <c r="AI156" s="85" t="s">
        <v>1231</v>
      </c>
      <c r="AJ156" s="79" t="b">
        <v>0</v>
      </c>
      <c r="AK156" s="79">
        <v>2</v>
      </c>
      <c r="AL156" s="85" t="s">
        <v>1077</v>
      </c>
      <c r="AM156" s="79" t="s">
        <v>1239</v>
      </c>
      <c r="AN156" s="79" t="b">
        <v>0</v>
      </c>
      <c r="AO156" s="85" t="s">
        <v>1077</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257</v>
      </c>
      <c r="B157" s="64" t="s">
        <v>315</v>
      </c>
      <c r="C157" s="65" t="s">
        <v>3188</v>
      </c>
      <c r="D157" s="66">
        <v>3</v>
      </c>
      <c r="E157" s="67" t="s">
        <v>132</v>
      </c>
      <c r="F157" s="68">
        <v>35</v>
      </c>
      <c r="G157" s="65"/>
      <c r="H157" s="69"/>
      <c r="I157" s="70"/>
      <c r="J157" s="70"/>
      <c r="K157" s="34" t="s">
        <v>65</v>
      </c>
      <c r="L157" s="77">
        <v>157</v>
      </c>
      <c r="M157" s="77"/>
      <c r="N157" s="72"/>
      <c r="O157" s="79" t="s">
        <v>339</v>
      </c>
      <c r="P157" s="81">
        <v>43635.9909837963</v>
      </c>
      <c r="Q157" s="79" t="s">
        <v>389</v>
      </c>
      <c r="R157" s="82" t="s">
        <v>537</v>
      </c>
      <c r="S157" s="79" t="s">
        <v>593</v>
      </c>
      <c r="T157" s="79"/>
      <c r="U157" s="82" t="s">
        <v>701</v>
      </c>
      <c r="V157" s="82" t="s">
        <v>701</v>
      </c>
      <c r="W157" s="81">
        <v>43635.9909837963</v>
      </c>
      <c r="X157" s="82" t="s">
        <v>867</v>
      </c>
      <c r="Y157" s="79"/>
      <c r="Z157" s="79"/>
      <c r="AA157" s="85" t="s">
        <v>1076</v>
      </c>
      <c r="AB157" s="79"/>
      <c r="AC157" s="79" t="b">
        <v>0</v>
      </c>
      <c r="AD157" s="79">
        <v>4</v>
      </c>
      <c r="AE157" s="85" t="s">
        <v>1231</v>
      </c>
      <c r="AF157" s="79" t="b">
        <v>0</v>
      </c>
      <c r="AG157" s="79" t="s">
        <v>1237</v>
      </c>
      <c r="AH157" s="79"/>
      <c r="AI157" s="85" t="s">
        <v>1231</v>
      </c>
      <c r="AJ157" s="79" t="b">
        <v>0</v>
      </c>
      <c r="AK157" s="79">
        <v>2</v>
      </c>
      <c r="AL157" s="85" t="s">
        <v>1231</v>
      </c>
      <c r="AM157" s="79" t="s">
        <v>1246</v>
      </c>
      <c r="AN157" s="79" t="b">
        <v>0</v>
      </c>
      <c r="AO157" s="85" t="s">
        <v>1076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257</v>
      </c>
      <c r="B158" s="64" t="s">
        <v>315</v>
      </c>
      <c r="C158" s="65" t="s">
        <v>3189</v>
      </c>
      <c r="D158" s="66">
        <v>3.2333333333333334</v>
      </c>
      <c r="E158" s="67" t="s">
        <v>136</v>
      </c>
      <c r="F158" s="68">
        <v>34.233333333333334</v>
      </c>
      <c r="G158" s="65"/>
      <c r="H158" s="69"/>
      <c r="I158" s="70"/>
      <c r="J158" s="70"/>
      <c r="K158" s="34" t="s">
        <v>65</v>
      </c>
      <c r="L158" s="77">
        <v>158</v>
      </c>
      <c r="M158" s="77"/>
      <c r="N158" s="72"/>
      <c r="O158" s="79" t="s">
        <v>340</v>
      </c>
      <c r="P158" s="81">
        <v>43669.69190972222</v>
      </c>
      <c r="Q158" s="79" t="s">
        <v>390</v>
      </c>
      <c r="R158" s="79"/>
      <c r="S158" s="79"/>
      <c r="T158" s="79"/>
      <c r="U158" s="82" t="s">
        <v>702</v>
      </c>
      <c r="V158" s="82" t="s">
        <v>702</v>
      </c>
      <c r="W158" s="81">
        <v>43669.69190972222</v>
      </c>
      <c r="X158" s="82" t="s">
        <v>868</v>
      </c>
      <c r="Y158" s="79"/>
      <c r="Z158" s="79"/>
      <c r="AA158" s="85" t="s">
        <v>1077</v>
      </c>
      <c r="AB158" s="79"/>
      <c r="AC158" s="79" t="b">
        <v>0</v>
      </c>
      <c r="AD158" s="79">
        <v>4</v>
      </c>
      <c r="AE158" s="85" t="s">
        <v>1235</v>
      </c>
      <c r="AF158" s="79" t="b">
        <v>0</v>
      </c>
      <c r="AG158" s="79" t="s">
        <v>1237</v>
      </c>
      <c r="AH158" s="79"/>
      <c r="AI158" s="85" t="s">
        <v>1231</v>
      </c>
      <c r="AJ158" s="79" t="b">
        <v>0</v>
      </c>
      <c r="AK158" s="79">
        <v>2</v>
      </c>
      <c r="AL158" s="85" t="s">
        <v>1231</v>
      </c>
      <c r="AM158" s="79" t="s">
        <v>1239</v>
      </c>
      <c r="AN158" s="79" t="b">
        <v>0</v>
      </c>
      <c r="AO158" s="85" t="s">
        <v>1077</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257</v>
      </c>
      <c r="B159" s="64" t="s">
        <v>315</v>
      </c>
      <c r="C159" s="65" t="s">
        <v>3189</v>
      </c>
      <c r="D159" s="66">
        <v>3.2333333333333334</v>
      </c>
      <c r="E159" s="67" t="s">
        <v>136</v>
      </c>
      <c r="F159" s="68">
        <v>34.233333333333334</v>
      </c>
      <c r="G159" s="65"/>
      <c r="H159" s="69"/>
      <c r="I159" s="70"/>
      <c r="J159" s="70"/>
      <c r="K159" s="34" t="s">
        <v>65</v>
      </c>
      <c r="L159" s="77">
        <v>159</v>
      </c>
      <c r="M159" s="77"/>
      <c r="N159" s="72"/>
      <c r="O159" s="79" t="s">
        <v>340</v>
      </c>
      <c r="P159" s="81">
        <v>43669.70612268519</v>
      </c>
      <c r="Q159" s="79" t="s">
        <v>391</v>
      </c>
      <c r="R159" s="79"/>
      <c r="S159" s="79"/>
      <c r="T159" s="79"/>
      <c r="U159" s="82" t="s">
        <v>703</v>
      </c>
      <c r="V159" s="82" t="s">
        <v>703</v>
      </c>
      <c r="W159" s="81">
        <v>43669.70612268519</v>
      </c>
      <c r="X159" s="82" t="s">
        <v>869</v>
      </c>
      <c r="Y159" s="79"/>
      <c r="Z159" s="79"/>
      <c r="AA159" s="85" t="s">
        <v>1078</v>
      </c>
      <c r="AB159" s="79"/>
      <c r="AC159" s="79" t="b">
        <v>0</v>
      </c>
      <c r="AD159" s="79">
        <v>2</v>
      </c>
      <c r="AE159" s="85" t="s">
        <v>1235</v>
      </c>
      <c r="AF159" s="79" t="b">
        <v>0</v>
      </c>
      <c r="AG159" s="79" t="s">
        <v>1237</v>
      </c>
      <c r="AH159" s="79"/>
      <c r="AI159" s="85" t="s">
        <v>1231</v>
      </c>
      <c r="AJ159" s="79" t="b">
        <v>0</v>
      </c>
      <c r="AK159" s="79">
        <v>2</v>
      </c>
      <c r="AL159" s="85" t="s">
        <v>1231</v>
      </c>
      <c r="AM159" s="79" t="s">
        <v>1239</v>
      </c>
      <c r="AN159" s="79" t="b">
        <v>0</v>
      </c>
      <c r="AO159" s="85" t="s">
        <v>1078</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259</v>
      </c>
      <c r="B160" s="64" t="s">
        <v>315</v>
      </c>
      <c r="C160" s="65" t="s">
        <v>3189</v>
      </c>
      <c r="D160" s="66">
        <v>3.2333333333333334</v>
      </c>
      <c r="E160" s="67" t="s">
        <v>136</v>
      </c>
      <c r="F160" s="68">
        <v>34.233333333333334</v>
      </c>
      <c r="G160" s="65"/>
      <c r="H160" s="69"/>
      <c r="I160" s="70"/>
      <c r="J160" s="70"/>
      <c r="K160" s="34" t="s">
        <v>65</v>
      </c>
      <c r="L160" s="77">
        <v>160</v>
      </c>
      <c r="M160" s="77"/>
      <c r="N160" s="72"/>
      <c r="O160" s="79" t="s">
        <v>339</v>
      </c>
      <c r="P160" s="81">
        <v>43670.08677083333</v>
      </c>
      <c r="Q160" s="79" t="s">
        <v>393</v>
      </c>
      <c r="R160" s="79"/>
      <c r="S160" s="79"/>
      <c r="T160" s="79"/>
      <c r="U160" s="79"/>
      <c r="V160" s="82" t="s">
        <v>794</v>
      </c>
      <c r="W160" s="81">
        <v>43670.08677083333</v>
      </c>
      <c r="X160" s="82" t="s">
        <v>873</v>
      </c>
      <c r="Y160" s="79"/>
      <c r="Z160" s="79"/>
      <c r="AA160" s="85" t="s">
        <v>1082</v>
      </c>
      <c r="AB160" s="79"/>
      <c r="AC160" s="79" t="b">
        <v>0</v>
      </c>
      <c r="AD160" s="79">
        <v>0</v>
      </c>
      <c r="AE160" s="85" t="s">
        <v>1231</v>
      </c>
      <c r="AF160" s="79" t="b">
        <v>0</v>
      </c>
      <c r="AG160" s="79" t="s">
        <v>1237</v>
      </c>
      <c r="AH160" s="79"/>
      <c r="AI160" s="85" t="s">
        <v>1231</v>
      </c>
      <c r="AJ160" s="79" t="b">
        <v>0</v>
      </c>
      <c r="AK160" s="79">
        <v>2</v>
      </c>
      <c r="AL160" s="85" t="s">
        <v>1078</v>
      </c>
      <c r="AM160" s="79" t="s">
        <v>1239</v>
      </c>
      <c r="AN160" s="79" t="b">
        <v>0</v>
      </c>
      <c r="AO160" s="85" t="s">
        <v>1078</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3</v>
      </c>
      <c r="BD160" s="48"/>
      <c r="BE160" s="49"/>
      <c r="BF160" s="48"/>
      <c r="BG160" s="49"/>
      <c r="BH160" s="48"/>
      <c r="BI160" s="49"/>
      <c r="BJ160" s="48"/>
      <c r="BK160" s="49"/>
      <c r="BL160" s="48"/>
    </row>
    <row r="161" spans="1:64" ht="15">
      <c r="A161" s="64" t="s">
        <v>259</v>
      </c>
      <c r="B161" s="64" t="s">
        <v>315</v>
      </c>
      <c r="C161" s="65" t="s">
        <v>3189</v>
      </c>
      <c r="D161" s="66">
        <v>3.2333333333333334</v>
      </c>
      <c r="E161" s="67" t="s">
        <v>136</v>
      </c>
      <c r="F161" s="68">
        <v>34.233333333333334</v>
      </c>
      <c r="G161" s="65"/>
      <c r="H161" s="69"/>
      <c r="I161" s="70"/>
      <c r="J161" s="70"/>
      <c r="K161" s="34" t="s">
        <v>65</v>
      </c>
      <c r="L161" s="77">
        <v>161</v>
      </c>
      <c r="M161" s="77"/>
      <c r="N161" s="72"/>
      <c r="O161" s="79" t="s">
        <v>339</v>
      </c>
      <c r="P161" s="81">
        <v>43670.08736111111</v>
      </c>
      <c r="Q161" s="79" t="s">
        <v>392</v>
      </c>
      <c r="R161" s="79"/>
      <c r="S161" s="79"/>
      <c r="T161" s="79"/>
      <c r="U161" s="79"/>
      <c r="V161" s="82" t="s">
        <v>794</v>
      </c>
      <c r="W161" s="81">
        <v>43670.08736111111</v>
      </c>
      <c r="X161" s="82" t="s">
        <v>874</v>
      </c>
      <c r="Y161" s="79"/>
      <c r="Z161" s="79"/>
      <c r="AA161" s="85" t="s">
        <v>1083</v>
      </c>
      <c r="AB161" s="79"/>
      <c r="AC161" s="79" t="b">
        <v>0</v>
      </c>
      <c r="AD161" s="79">
        <v>0</v>
      </c>
      <c r="AE161" s="85" t="s">
        <v>1231</v>
      </c>
      <c r="AF161" s="79" t="b">
        <v>0</v>
      </c>
      <c r="AG161" s="79" t="s">
        <v>1237</v>
      </c>
      <c r="AH161" s="79"/>
      <c r="AI161" s="85" t="s">
        <v>1231</v>
      </c>
      <c r="AJ161" s="79" t="b">
        <v>0</v>
      </c>
      <c r="AK161" s="79">
        <v>2</v>
      </c>
      <c r="AL161" s="85" t="s">
        <v>1077</v>
      </c>
      <c r="AM161" s="79" t="s">
        <v>1239</v>
      </c>
      <c r="AN161" s="79" t="b">
        <v>0</v>
      </c>
      <c r="AO161" s="85" t="s">
        <v>1077</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257</v>
      </c>
      <c r="B162" s="64" t="s">
        <v>259</v>
      </c>
      <c r="C162" s="65" t="s">
        <v>3190</v>
      </c>
      <c r="D162" s="66">
        <v>3.466666666666667</v>
      </c>
      <c r="E162" s="67" t="s">
        <v>136</v>
      </c>
      <c r="F162" s="68">
        <v>33.46666666666667</v>
      </c>
      <c r="G162" s="65"/>
      <c r="H162" s="69"/>
      <c r="I162" s="70"/>
      <c r="J162" s="70"/>
      <c r="K162" s="34" t="s">
        <v>66</v>
      </c>
      <c r="L162" s="77">
        <v>162</v>
      </c>
      <c r="M162" s="77"/>
      <c r="N162" s="72"/>
      <c r="O162" s="79" t="s">
        <v>339</v>
      </c>
      <c r="P162" s="81">
        <v>43635.9909837963</v>
      </c>
      <c r="Q162" s="79" t="s">
        <v>389</v>
      </c>
      <c r="R162" s="82" t="s">
        <v>537</v>
      </c>
      <c r="S162" s="79" t="s">
        <v>593</v>
      </c>
      <c r="T162" s="79"/>
      <c r="U162" s="82" t="s">
        <v>701</v>
      </c>
      <c r="V162" s="82" t="s">
        <v>701</v>
      </c>
      <c r="W162" s="81">
        <v>43635.9909837963</v>
      </c>
      <c r="X162" s="82" t="s">
        <v>867</v>
      </c>
      <c r="Y162" s="79"/>
      <c r="Z162" s="79"/>
      <c r="AA162" s="85" t="s">
        <v>1076</v>
      </c>
      <c r="AB162" s="79"/>
      <c r="AC162" s="79" t="b">
        <v>0</v>
      </c>
      <c r="AD162" s="79">
        <v>4</v>
      </c>
      <c r="AE162" s="85" t="s">
        <v>1231</v>
      </c>
      <c r="AF162" s="79" t="b">
        <v>0</v>
      </c>
      <c r="AG162" s="79" t="s">
        <v>1237</v>
      </c>
      <c r="AH162" s="79"/>
      <c r="AI162" s="85" t="s">
        <v>1231</v>
      </c>
      <c r="AJ162" s="79" t="b">
        <v>0</v>
      </c>
      <c r="AK162" s="79">
        <v>2</v>
      </c>
      <c r="AL162" s="85" t="s">
        <v>1231</v>
      </c>
      <c r="AM162" s="79" t="s">
        <v>1246</v>
      </c>
      <c r="AN162" s="79" t="b">
        <v>0</v>
      </c>
      <c r="AO162" s="85" t="s">
        <v>1076</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3</v>
      </c>
      <c r="BC162" s="78" t="str">
        <f>REPLACE(INDEX(GroupVertices[Group],MATCH(Edges[[#This Row],[Vertex 2]],GroupVertices[Vertex],0)),1,1,"")</f>
        <v>3</v>
      </c>
      <c r="BD162" s="48">
        <v>1</v>
      </c>
      <c r="BE162" s="49">
        <v>3.4482758620689653</v>
      </c>
      <c r="BF162" s="48">
        <v>0</v>
      </c>
      <c r="BG162" s="49">
        <v>0</v>
      </c>
      <c r="BH162" s="48">
        <v>0</v>
      </c>
      <c r="BI162" s="49">
        <v>0</v>
      </c>
      <c r="BJ162" s="48">
        <v>28</v>
      </c>
      <c r="BK162" s="49">
        <v>96.55172413793103</v>
      </c>
      <c r="BL162" s="48">
        <v>29</v>
      </c>
    </row>
    <row r="163" spans="1:64" ht="15">
      <c r="A163" s="64" t="s">
        <v>257</v>
      </c>
      <c r="B163" s="64" t="s">
        <v>259</v>
      </c>
      <c r="C163" s="65" t="s">
        <v>3190</v>
      </c>
      <c r="D163" s="66">
        <v>3.466666666666667</v>
      </c>
      <c r="E163" s="67" t="s">
        <v>136</v>
      </c>
      <c r="F163" s="68">
        <v>33.46666666666667</v>
      </c>
      <c r="G163" s="65"/>
      <c r="H163" s="69"/>
      <c r="I163" s="70"/>
      <c r="J163" s="70"/>
      <c r="K163" s="34" t="s">
        <v>66</v>
      </c>
      <c r="L163" s="77">
        <v>163</v>
      </c>
      <c r="M163" s="77"/>
      <c r="N163" s="72"/>
      <c r="O163" s="79" t="s">
        <v>339</v>
      </c>
      <c r="P163" s="81">
        <v>43669.69190972222</v>
      </c>
      <c r="Q163" s="79" t="s">
        <v>390</v>
      </c>
      <c r="R163" s="79"/>
      <c r="S163" s="79"/>
      <c r="T163" s="79"/>
      <c r="U163" s="82" t="s">
        <v>702</v>
      </c>
      <c r="V163" s="82" t="s">
        <v>702</v>
      </c>
      <c r="W163" s="81">
        <v>43669.69190972222</v>
      </c>
      <c r="X163" s="82" t="s">
        <v>868</v>
      </c>
      <c r="Y163" s="79"/>
      <c r="Z163" s="79"/>
      <c r="AA163" s="85" t="s">
        <v>1077</v>
      </c>
      <c r="AB163" s="79"/>
      <c r="AC163" s="79" t="b">
        <v>0</v>
      </c>
      <c r="AD163" s="79">
        <v>4</v>
      </c>
      <c r="AE163" s="85" t="s">
        <v>1235</v>
      </c>
      <c r="AF163" s="79" t="b">
        <v>0</v>
      </c>
      <c r="AG163" s="79" t="s">
        <v>1237</v>
      </c>
      <c r="AH163" s="79"/>
      <c r="AI163" s="85" t="s">
        <v>1231</v>
      </c>
      <c r="AJ163" s="79" t="b">
        <v>0</v>
      </c>
      <c r="AK163" s="79">
        <v>2</v>
      </c>
      <c r="AL163" s="85" t="s">
        <v>1231</v>
      </c>
      <c r="AM163" s="79" t="s">
        <v>1239</v>
      </c>
      <c r="AN163" s="79" t="b">
        <v>0</v>
      </c>
      <c r="AO163" s="85" t="s">
        <v>1077</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3</v>
      </c>
      <c r="BC163" s="78" t="str">
        <f>REPLACE(INDEX(GroupVertices[Group],MATCH(Edges[[#This Row],[Vertex 2]],GroupVertices[Vertex],0)),1,1,"")</f>
        <v>3</v>
      </c>
      <c r="BD163" s="48">
        <v>0</v>
      </c>
      <c r="BE163" s="49">
        <v>0</v>
      </c>
      <c r="BF163" s="48">
        <v>2</v>
      </c>
      <c r="BG163" s="49">
        <v>5.714285714285714</v>
      </c>
      <c r="BH163" s="48">
        <v>0</v>
      </c>
      <c r="BI163" s="49">
        <v>0</v>
      </c>
      <c r="BJ163" s="48">
        <v>33</v>
      </c>
      <c r="BK163" s="49">
        <v>94.28571428571429</v>
      </c>
      <c r="BL163" s="48">
        <v>35</v>
      </c>
    </row>
    <row r="164" spans="1:64" ht="15">
      <c r="A164" s="64" t="s">
        <v>257</v>
      </c>
      <c r="B164" s="64" t="s">
        <v>259</v>
      </c>
      <c r="C164" s="65" t="s">
        <v>3190</v>
      </c>
      <c r="D164" s="66">
        <v>3.466666666666667</v>
      </c>
      <c r="E164" s="67" t="s">
        <v>136</v>
      </c>
      <c r="F164" s="68">
        <v>33.46666666666667</v>
      </c>
      <c r="G164" s="65"/>
      <c r="H164" s="69"/>
      <c r="I164" s="70"/>
      <c r="J164" s="70"/>
      <c r="K164" s="34" t="s">
        <v>66</v>
      </c>
      <c r="L164" s="77">
        <v>164</v>
      </c>
      <c r="M164" s="77"/>
      <c r="N164" s="72"/>
      <c r="O164" s="79" t="s">
        <v>339</v>
      </c>
      <c r="P164" s="81">
        <v>43669.70612268519</v>
      </c>
      <c r="Q164" s="79" t="s">
        <v>391</v>
      </c>
      <c r="R164" s="79"/>
      <c r="S164" s="79"/>
      <c r="T164" s="79"/>
      <c r="U164" s="82" t="s">
        <v>703</v>
      </c>
      <c r="V164" s="82" t="s">
        <v>703</v>
      </c>
      <c r="W164" s="81">
        <v>43669.70612268519</v>
      </c>
      <c r="X164" s="82" t="s">
        <v>869</v>
      </c>
      <c r="Y164" s="79"/>
      <c r="Z164" s="79"/>
      <c r="AA164" s="85" t="s">
        <v>1078</v>
      </c>
      <c r="AB164" s="79"/>
      <c r="AC164" s="79" t="b">
        <v>0</v>
      </c>
      <c r="AD164" s="79">
        <v>2</v>
      </c>
      <c r="AE164" s="85" t="s">
        <v>1235</v>
      </c>
      <c r="AF164" s="79" t="b">
        <v>0</v>
      </c>
      <c r="AG164" s="79" t="s">
        <v>1237</v>
      </c>
      <c r="AH164" s="79"/>
      <c r="AI164" s="85" t="s">
        <v>1231</v>
      </c>
      <c r="AJ164" s="79" t="b">
        <v>0</v>
      </c>
      <c r="AK164" s="79">
        <v>2</v>
      </c>
      <c r="AL164" s="85" t="s">
        <v>1231</v>
      </c>
      <c r="AM164" s="79" t="s">
        <v>1239</v>
      </c>
      <c r="AN164" s="79" t="b">
        <v>0</v>
      </c>
      <c r="AO164" s="85" t="s">
        <v>1078</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3</v>
      </c>
      <c r="BC164" s="78" t="str">
        <f>REPLACE(INDEX(GroupVertices[Group],MATCH(Edges[[#This Row],[Vertex 2]],GroupVertices[Vertex],0)),1,1,"")</f>
        <v>3</v>
      </c>
      <c r="BD164" s="48">
        <v>1</v>
      </c>
      <c r="BE164" s="49">
        <v>2.9411764705882355</v>
      </c>
      <c r="BF164" s="48">
        <v>0</v>
      </c>
      <c r="BG164" s="49">
        <v>0</v>
      </c>
      <c r="BH164" s="48">
        <v>0</v>
      </c>
      <c r="BI164" s="49">
        <v>0</v>
      </c>
      <c r="BJ164" s="48">
        <v>33</v>
      </c>
      <c r="BK164" s="49">
        <v>97.05882352941177</v>
      </c>
      <c r="BL164" s="48">
        <v>34</v>
      </c>
    </row>
    <row r="165" spans="1:64" ht="15">
      <c r="A165" s="64" t="s">
        <v>259</v>
      </c>
      <c r="B165" s="64" t="s">
        <v>271</v>
      </c>
      <c r="C165" s="65" t="s">
        <v>3190</v>
      </c>
      <c r="D165" s="66">
        <v>3.466666666666667</v>
      </c>
      <c r="E165" s="67" t="s">
        <v>136</v>
      </c>
      <c r="F165" s="68">
        <v>33.46666666666667</v>
      </c>
      <c r="G165" s="65"/>
      <c r="H165" s="69"/>
      <c r="I165" s="70"/>
      <c r="J165" s="70"/>
      <c r="K165" s="34" t="s">
        <v>65</v>
      </c>
      <c r="L165" s="77">
        <v>165</v>
      </c>
      <c r="M165" s="77"/>
      <c r="N165" s="72"/>
      <c r="O165" s="79" t="s">
        <v>339</v>
      </c>
      <c r="P165" s="81">
        <v>43635.99275462963</v>
      </c>
      <c r="Q165" s="79" t="s">
        <v>355</v>
      </c>
      <c r="R165" s="79"/>
      <c r="S165" s="79"/>
      <c r="T165" s="79"/>
      <c r="U165" s="79"/>
      <c r="V165" s="82" t="s">
        <v>794</v>
      </c>
      <c r="W165" s="81">
        <v>43635.99275462963</v>
      </c>
      <c r="X165" s="82" t="s">
        <v>872</v>
      </c>
      <c r="Y165" s="79"/>
      <c r="Z165" s="79"/>
      <c r="AA165" s="85" t="s">
        <v>1081</v>
      </c>
      <c r="AB165" s="79"/>
      <c r="AC165" s="79" t="b">
        <v>0</v>
      </c>
      <c r="AD165" s="79">
        <v>0</v>
      </c>
      <c r="AE165" s="85" t="s">
        <v>1231</v>
      </c>
      <c r="AF165" s="79" t="b">
        <v>0</v>
      </c>
      <c r="AG165" s="79" t="s">
        <v>1237</v>
      </c>
      <c r="AH165" s="79"/>
      <c r="AI165" s="85" t="s">
        <v>1231</v>
      </c>
      <c r="AJ165" s="79" t="b">
        <v>0</v>
      </c>
      <c r="AK165" s="79">
        <v>2</v>
      </c>
      <c r="AL165" s="85" t="s">
        <v>1076</v>
      </c>
      <c r="AM165" s="79" t="s">
        <v>1239</v>
      </c>
      <c r="AN165" s="79" t="b">
        <v>0</v>
      </c>
      <c r="AO165" s="85" t="s">
        <v>1076</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3</v>
      </c>
      <c r="BC165" s="78" t="str">
        <f>REPLACE(INDEX(GroupVertices[Group],MATCH(Edges[[#This Row],[Vertex 2]],GroupVertices[Vertex],0)),1,1,"")</f>
        <v>1</v>
      </c>
      <c r="BD165" s="48"/>
      <c r="BE165" s="49"/>
      <c r="BF165" s="48"/>
      <c r="BG165" s="49"/>
      <c r="BH165" s="48"/>
      <c r="BI165" s="49"/>
      <c r="BJ165" s="48"/>
      <c r="BK165" s="49"/>
      <c r="BL165" s="48"/>
    </row>
    <row r="166" spans="1:64" ht="15">
      <c r="A166" s="64" t="s">
        <v>259</v>
      </c>
      <c r="B166" s="64" t="s">
        <v>257</v>
      </c>
      <c r="C166" s="65" t="s">
        <v>3190</v>
      </c>
      <c r="D166" s="66">
        <v>3.466666666666667</v>
      </c>
      <c r="E166" s="67" t="s">
        <v>136</v>
      </c>
      <c r="F166" s="68">
        <v>33.46666666666667</v>
      </c>
      <c r="G166" s="65"/>
      <c r="H166" s="69"/>
      <c r="I166" s="70"/>
      <c r="J166" s="70"/>
      <c r="K166" s="34" t="s">
        <v>66</v>
      </c>
      <c r="L166" s="77">
        <v>166</v>
      </c>
      <c r="M166" s="77"/>
      <c r="N166" s="72"/>
      <c r="O166" s="79" t="s">
        <v>339</v>
      </c>
      <c r="P166" s="81">
        <v>43635.99275462963</v>
      </c>
      <c r="Q166" s="79" t="s">
        <v>355</v>
      </c>
      <c r="R166" s="79"/>
      <c r="S166" s="79"/>
      <c r="T166" s="79"/>
      <c r="U166" s="79"/>
      <c r="V166" s="82" t="s">
        <v>794</v>
      </c>
      <c r="W166" s="81">
        <v>43635.99275462963</v>
      </c>
      <c r="X166" s="82" t="s">
        <v>872</v>
      </c>
      <c r="Y166" s="79"/>
      <c r="Z166" s="79"/>
      <c r="AA166" s="85" t="s">
        <v>1081</v>
      </c>
      <c r="AB166" s="79"/>
      <c r="AC166" s="79" t="b">
        <v>0</v>
      </c>
      <c r="AD166" s="79">
        <v>0</v>
      </c>
      <c r="AE166" s="85" t="s">
        <v>1231</v>
      </c>
      <c r="AF166" s="79" t="b">
        <v>0</v>
      </c>
      <c r="AG166" s="79" t="s">
        <v>1237</v>
      </c>
      <c r="AH166" s="79"/>
      <c r="AI166" s="85" t="s">
        <v>1231</v>
      </c>
      <c r="AJ166" s="79" t="b">
        <v>0</v>
      </c>
      <c r="AK166" s="79">
        <v>2</v>
      </c>
      <c r="AL166" s="85" t="s">
        <v>1076</v>
      </c>
      <c r="AM166" s="79" t="s">
        <v>1239</v>
      </c>
      <c r="AN166" s="79" t="b">
        <v>0</v>
      </c>
      <c r="AO166" s="85" t="s">
        <v>1076</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3</v>
      </c>
      <c r="BC166" s="78" t="str">
        <f>REPLACE(INDEX(GroupVertices[Group],MATCH(Edges[[#This Row],[Vertex 2]],GroupVertices[Vertex],0)),1,1,"")</f>
        <v>3</v>
      </c>
      <c r="BD166" s="48">
        <v>1</v>
      </c>
      <c r="BE166" s="49">
        <v>4.761904761904762</v>
      </c>
      <c r="BF166" s="48">
        <v>0</v>
      </c>
      <c r="BG166" s="49">
        <v>0</v>
      </c>
      <c r="BH166" s="48">
        <v>0</v>
      </c>
      <c r="BI166" s="49">
        <v>0</v>
      </c>
      <c r="BJ166" s="48">
        <v>20</v>
      </c>
      <c r="BK166" s="49">
        <v>95.23809523809524</v>
      </c>
      <c r="BL166" s="48">
        <v>21</v>
      </c>
    </row>
    <row r="167" spans="1:64" ht="15">
      <c r="A167" s="64" t="s">
        <v>259</v>
      </c>
      <c r="B167" s="64" t="s">
        <v>271</v>
      </c>
      <c r="C167" s="65" t="s">
        <v>3190</v>
      </c>
      <c r="D167" s="66">
        <v>3.466666666666667</v>
      </c>
      <c r="E167" s="67" t="s">
        <v>136</v>
      </c>
      <c r="F167" s="68">
        <v>33.46666666666667</v>
      </c>
      <c r="G167" s="65"/>
      <c r="H167" s="69"/>
      <c r="I167" s="70"/>
      <c r="J167" s="70"/>
      <c r="K167" s="34" t="s">
        <v>65</v>
      </c>
      <c r="L167" s="77">
        <v>167</v>
      </c>
      <c r="M167" s="77"/>
      <c r="N167" s="72"/>
      <c r="O167" s="79" t="s">
        <v>339</v>
      </c>
      <c r="P167" s="81">
        <v>43670.08677083333</v>
      </c>
      <c r="Q167" s="79" t="s">
        <v>393</v>
      </c>
      <c r="R167" s="79"/>
      <c r="S167" s="79"/>
      <c r="T167" s="79"/>
      <c r="U167" s="79"/>
      <c r="V167" s="82" t="s">
        <v>794</v>
      </c>
      <c r="W167" s="81">
        <v>43670.08677083333</v>
      </c>
      <c r="X167" s="82" t="s">
        <v>873</v>
      </c>
      <c r="Y167" s="79"/>
      <c r="Z167" s="79"/>
      <c r="AA167" s="85" t="s">
        <v>1082</v>
      </c>
      <c r="AB167" s="79"/>
      <c r="AC167" s="79" t="b">
        <v>0</v>
      </c>
      <c r="AD167" s="79">
        <v>0</v>
      </c>
      <c r="AE167" s="85" t="s">
        <v>1231</v>
      </c>
      <c r="AF167" s="79" t="b">
        <v>0</v>
      </c>
      <c r="AG167" s="79" t="s">
        <v>1237</v>
      </c>
      <c r="AH167" s="79"/>
      <c r="AI167" s="85" t="s">
        <v>1231</v>
      </c>
      <c r="AJ167" s="79" t="b">
        <v>0</v>
      </c>
      <c r="AK167" s="79">
        <v>2</v>
      </c>
      <c r="AL167" s="85" t="s">
        <v>1078</v>
      </c>
      <c r="AM167" s="79" t="s">
        <v>1239</v>
      </c>
      <c r="AN167" s="79" t="b">
        <v>0</v>
      </c>
      <c r="AO167" s="85" t="s">
        <v>1078</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3</v>
      </c>
      <c r="BC167" s="78" t="str">
        <f>REPLACE(INDEX(GroupVertices[Group],MATCH(Edges[[#This Row],[Vertex 2]],GroupVertices[Vertex],0)),1,1,"")</f>
        <v>1</v>
      </c>
      <c r="BD167" s="48"/>
      <c r="BE167" s="49"/>
      <c r="BF167" s="48"/>
      <c r="BG167" s="49"/>
      <c r="BH167" s="48"/>
      <c r="BI167" s="49"/>
      <c r="BJ167" s="48"/>
      <c r="BK167" s="49"/>
      <c r="BL167" s="48"/>
    </row>
    <row r="168" spans="1:64" ht="15">
      <c r="A168" s="64" t="s">
        <v>259</v>
      </c>
      <c r="B168" s="64" t="s">
        <v>257</v>
      </c>
      <c r="C168" s="65" t="s">
        <v>3190</v>
      </c>
      <c r="D168" s="66">
        <v>3.466666666666667</v>
      </c>
      <c r="E168" s="67" t="s">
        <v>136</v>
      </c>
      <c r="F168" s="68">
        <v>33.46666666666667</v>
      </c>
      <c r="G168" s="65"/>
      <c r="H168" s="69"/>
      <c r="I168" s="70"/>
      <c r="J168" s="70"/>
      <c r="K168" s="34" t="s">
        <v>66</v>
      </c>
      <c r="L168" s="77">
        <v>168</v>
      </c>
      <c r="M168" s="77"/>
      <c r="N168" s="72"/>
      <c r="O168" s="79" t="s">
        <v>339</v>
      </c>
      <c r="P168" s="81">
        <v>43670.08677083333</v>
      </c>
      <c r="Q168" s="79" t="s">
        <v>393</v>
      </c>
      <c r="R168" s="79"/>
      <c r="S168" s="79"/>
      <c r="T168" s="79"/>
      <c r="U168" s="79"/>
      <c r="V168" s="82" t="s">
        <v>794</v>
      </c>
      <c r="W168" s="81">
        <v>43670.08677083333</v>
      </c>
      <c r="X168" s="82" t="s">
        <v>873</v>
      </c>
      <c r="Y168" s="79"/>
      <c r="Z168" s="79"/>
      <c r="AA168" s="85" t="s">
        <v>1082</v>
      </c>
      <c r="AB168" s="79"/>
      <c r="AC168" s="79" t="b">
        <v>0</v>
      </c>
      <c r="AD168" s="79">
        <v>0</v>
      </c>
      <c r="AE168" s="85" t="s">
        <v>1231</v>
      </c>
      <c r="AF168" s="79" t="b">
        <v>0</v>
      </c>
      <c r="AG168" s="79" t="s">
        <v>1237</v>
      </c>
      <c r="AH168" s="79"/>
      <c r="AI168" s="85" t="s">
        <v>1231</v>
      </c>
      <c r="AJ168" s="79" t="b">
        <v>0</v>
      </c>
      <c r="AK168" s="79">
        <v>2</v>
      </c>
      <c r="AL168" s="85" t="s">
        <v>1078</v>
      </c>
      <c r="AM168" s="79" t="s">
        <v>1239</v>
      </c>
      <c r="AN168" s="79" t="b">
        <v>0</v>
      </c>
      <c r="AO168" s="85" t="s">
        <v>1078</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3</v>
      </c>
      <c r="BC168" s="78" t="str">
        <f>REPLACE(INDEX(GroupVertices[Group],MATCH(Edges[[#This Row],[Vertex 2]],GroupVertices[Vertex],0)),1,1,"")</f>
        <v>3</v>
      </c>
      <c r="BD168" s="48">
        <v>1</v>
      </c>
      <c r="BE168" s="49">
        <v>4.3478260869565215</v>
      </c>
      <c r="BF168" s="48">
        <v>0</v>
      </c>
      <c r="BG168" s="49">
        <v>0</v>
      </c>
      <c r="BH168" s="48">
        <v>0</v>
      </c>
      <c r="BI168" s="49">
        <v>0</v>
      </c>
      <c r="BJ168" s="48">
        <v>22</v>
      </c>
      <c r="BK168" s="49">
        <v>95.65217391304348</v>
      </c>
      <c r="BL168" s="48">
        <v>23</v>
      </c>
    </row>
    <row r="169" spans="1:64" ht="15">
      <c r="A169" s="64" t="s">
        <v>259</v>
      </c>
      <c r="B169" s="64" t="s">
        <v>271</v>
      </c>
      <c r="C169" s="65" t="s">
        <v>3190</v>
      </c>
      <c r="D169" s="66">
        <v>3.466666666666667</v>
      </c>
      <c r="E169" s="67" t="s">
        <v>136</v>
      </c>
      <c r="F169" s="68">
        <v>33.46666666666667</v>
      </c>
      <c r="G169" s="65"/>
      <c r="H169" s="69"/>
      <c r="I169" s="70"/>
      <c r="J169" s="70"/>
      <c r="K169" s="34" t="s">
        <v>65</v>
      </c>
      <c r="L169" s="77">
        <v>169</v>
      </c>
      <c r="M169" s="77"/>
      <c r="N169" s="72"/>
      <c r="O169" s="79" t="s">
        <v>339</v>
      </c>
      <c r="P169" s="81">
        <v>43670.08736111111</v>
      </c>
      <c r="Q169" s="79" t="s">
        <v>392</v>
      </c>
      <c r="R169" s="79"/>
      <c r="S169" s="79"/>
      <c r="T169" s="79"/>
      <c r="U169" s="79"/>
      <c r="V169" s="82" t="s">
        <v>794</v>
      </c>
      <c r="W169" s="81">
        <v>43670.08736111111</v>
      </c>
      <c r="X169" s="82" t="s">
        <v>874</v>
      </c>
      <c r="Y169" s="79"/>
      <c r="Z169" s="79"/>
      <c r="AA169" s="85" t="s">
        <v>1083</v>
      </c>
      <c r="AB169" s="79"/>
      <c r="AC169" s="79" t="b">
        <v>0</v>
      </c>
      <c r="AD169" s="79">
        <v>0</v>
      </c>
      <c r="AE169" s="85" t="s">
        <v>1231</v>
      </c>
      <c r="AF169" s="79" t="b">
        <v>0</v>
      </c>
      <c r="AG169" s="79" t="s">
        <v>1237</v>
      </c>
      <c r="AH169" s="79"/>
      <c r="AI169" s="85" t="s">
        <v>1231</v>
      </c>
      <c r="AJ169" s="79" t="b">
        <v>0</v>
      </c>
      <c r="AK169" s="79">
        <v>2</v>
      </c>
      <c r="AL169" s="85" t="s">
        <v>1077</v>
      </c>
      <c r="AM169" s="79" t="s">
        <v>1239</v>
      </c>
      <c r="AN169" s="79" t="b">
        <v>0</v>
      </c>
      <c r="AO169" s="85" t="s">
        <v>1077</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3</v>
      </c>
      <c r="BC169" s="78" t="str">
        <f>REPLACE(INDEX(GroupVertices[Group],MATCH(Edges[[#This Row],[Vertex 2]],GroupVertices[Vertex],0)),1,1,"")</f>
        <v>1</v>
      </c>
      <c r="BD169" s="48"/>
      <c r="BE169" s="49"/>
      <c r="BF169" s="48"/>
      <c r="BG169" s="49"/>
      <c r="BH169" s="48"/>
      <c r="BI169" s="49"/>
      <c r="BJ169" s="48"/>
      <c r="BK169" s="49"/>
      <c r="BL169" s="48"/>
    </row>
    <row r="170" spans="1:64" ht="15">
      <c r="A170" s="64" t="s">
        <v>259</v>
      </c>
      <c r="B170" s="64" t="s">
        <v>257</v>
      </c>
      <c r="C170" s="65" t="s">
        <v>3190</v>
      </c>
      <c r="D170" s="66">
        <v>3.466666666666667</v>
      </c>
      <c r="E170" s="67" t="s">
        <v>136</v>
      </c>
      <c r="F170" s="68">
        <v>33.46666666666667</v>
      </c>
      <c r="G170" s="65"/>
      <c r="H170" s="69"/>
      <c r="I170" s="70"/>
      <c r="J170" s="70"/>
      <c r="K170" s="34" t="s">
        <v>66</v>
      </c>
      <c r="L170" s="77">
        <v>170</v>
      </c>
      <c r="M170" s="77"/>
      <c r="N170" s="72"/>
      <c r="O170" s="79" t="s">
        <v>339</v>
      </c>
      <c r="P170" s="81">
        <v>43670.08736111111</v>
      </c>
      <c r="Q170" s="79" t="s">
        <v>392</v>
      </c>
      <c r="R170" s="79"/>
      <c r="S170" s="79"/>
      <c r="T170" s="79"/>
      <c r="U170" s="79"/>
      <c r="V170" s="82" t="s">
        <v>794</v>
      </c>
      <c r="W170" s="81">
        <v>43670.08736111111</v>
      </c>
      <c r="X170" s="82" t="s">
        <v>874</v>
      </c>
      <c r="Y170" s="79"/>
      <c r="Z170" s="79"/>
      <c r="AA170" s="85" t="s">
        <v>1083</v>
      </c>
      <c r="AB170" s="79"/>
      <c r="AC170" s="79" t="b">
        <v>0</v>
      </c>
      <c r="AD170" s="79">
        <v>0</v>
      </c>
      <c r="AE170" s="85" t="s">
        <v>1231</v>
      </c>
      <c r="AF170" s="79" t="b">
        <v>0</v>
      </c>
      <c r="AG170" s="79" t="s">
        <v>1237</v>
      </c>
      <c r="AH170" s="79"/>
      <c r="AI170" s="85" t="s">
        <v>1231</v>
      </c>
      <c r="AJ170" s="79" t="b">
        <v>0</v>
      </c>
      <c r="AK170" s="79">
        <v>2</v>
      </c>
      <c r="AL170" s="85" t="s">
        <v>1077</v>
      </c>
      <c r="AM170" s="79" t="s">
        <v>1239</v>
      </c>
      <c r="AN170" s="79" t="b">
        <v>0</v>
      </c>
      <c r="AO170" s="85" t="s">
        <v>1077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3</v>
      </c>
      <c r="BC170" s="78" t="str">
        <f>REPLACE(INDEX(GroupVertices[Group],MATCH(Edges[[#This Row],[Vertex 2]],GroupVertices[Vertex],0)),1,1,"")</f>
        <v>3</v>
      </c>
      <c r="BD170" s="48">
        <v>0</v>
      </c>
      <c r="BE170" s="49">
        <v>0</v>
      </c>
      <c r="BF170" s="48">
        <v>2</v>
      </c>
      <c r="BG170" s="49">
        <v>9.523809523809524</v>
      </c>
      <c r="BH170" s="48">
        <v>0</v>
      </c>
      <c r="BI170" s="49">
        <v>0</v>
      </c>
      <c r="BJ170" s="48">
        <v>19</v>
      </c>
      <c r="BK170" s="49">
        <v>90.47619047619048</v>
      </c>
      <c r="BL170" s="48">
        <v>21</v>
      </c>
    </row>
    <row r="171" spans="1:64" ht="15">
      <c r="A171" s="64" t="s">
        <v>260</v>
      </c>
      <c r="B171" s="64" t="s">
        <v>316</v>
      </c>
      <c r="C171" s="65" t="s">
        <v>3188</v>
      </c>
      <c r="D171" s="66">
        <v>3</v>
      </c>
      <c r="E171" s="67" t="s">
        <v>132</v>
      </c>
      <c r="F171" s="68">
        <v>35</v>
      </c>
      <c r="G171" s="65"/>
      <c r="H171" s="69"/>
      <c r="I171" s="70"/>
      <c r="J171" s="70"/>
      <c r="K171" s="34" t="s">
        <v>65</v>
      </c>
      <c r="L171" s="77">
        <v>171</v>
      </c>
      <c r="M171" s="77"/>
      <c r="N171" s="72"/>
      <c r="O171" s="79" t="s">
        <v>339</v>
      </c>
      <c r="P171" s="81">
        <v>43670.46634259259</v>
      </c>
      <c r="Q171" s="79" t="s">
        <v>394</v>
      </c>
      <c r="R171" s="79"/>
      <c r="S171" s="79"/>
      <c r="T171" s="79"/>
      <c r="U171" s="82" t="s">
        <v>704</v>
      </c>
      <c r="V171" s="82" t="s">
        <v>704</v>
      </c>
      <c r="W171" s="81">
        <v>43670.46634259259</v>
      </c>
      <c r="X171" s="82" t="s">
        <v>875</v>
      </c>
      <c r="Y171" s="79"/>
      <c r="Z171" s="79"/>
      <c r="AA171" s="85" t="s">
        <v>1084</v>
      </c>
      <c r="AB171" s="79"/>
      <c r="AC171" s="79" t="b">
        <v>0</v>
      </c>
      <c r="AD171" s="79">
        <v>21</v>
      </c>
      <c r="AE171" s="85" t="s">
        <v>1231</v>
      </c>
      <c r="AF171" s="79" t="b">
        <v>0</v>
      </c>
      <c r="AG171" s="79" t="s">
        <v>1237</v>
      </c>
      <c r="AH171" s="79"/>
      <c r="AI171" s="85" t="s">
        <v>1231</v>
      </c>
      <c r="AJ171" s="79" t="b">
        <v>0</v>
      </c>
      <c r="AK171" s="79">
        <v>3</v>
      </c>
      <c r="AL171" s="85" t="s">
        <v>1231</v>
      </c>
      <c r="AM171" s="79" t="s">
        <v>1239</v>
      </c>
      <c r="AN171" s="79" t="b">
        <v>0</v>
      </c>
      <c r="AO171" s="85" t="s">
        <v>1084</v>
      </c>
      <c r="AP171" s="79" t="s">
        <v>176</v>
      </c>
      <c r="AQ171" s="79">
        <v>0</v>
      </c>
      <c r="AR171" s="79">
        <v>0</v>
      </c>
      <c r="AS171" s="79" t="s">
        <v>1253</v>
      </c>
      <c r="AT171" s="79" t="s">
        <v>1255</v>
      </c>
      <c r="AU171" s="79" t="s">
        <v>1256</v>
      </c>
      <c r="AV171" s="79" t="s">
        <v>1258</v>
      </c>
      <c r="AW171" s="79" t="s">
        <v>1261</v>
      </c>
      <c r="AX171" s="79" t="s">
        <v>1263</v>
      </c>
      <c r="AY171" s="79" t="s">
        <v>1266</v>
      </c>
      <c r="AZ171" s="82" t="s">
        <v>1269</v>
      </c>
      <c r="BA171">
        <v>1</v>
      </c>
      <c r="BB171" s="78" t="str">
        <f>REPLACE(INDEX(GroupVertices[Group],MATCH(Edges[[#This Row],[Vertex 1]],GroupVertices[Vertex],0)),1,1,"")</f>
        <v>6</v>
      </c>
      <c r="BC171" s="78" t="str">
        <f>REPLACE(INDEX(GroupVertices[Group],MATCH(Edges[[#This Row],[Vertex 2]],GroupVertices[Vertex],0)),1,1,"")</f>
        <v>6</v>
      </c>
      <c r="BD171" s="48">
        <v>1</v>
      </c>
      <c r="BE171" s="49">
        <v>4.3478260869565215</v>
      </c>
      <c r="BF171" s="48">
        <v>0</v>
      </c>
      <c r="BG171" s="49">
        <v>0</v>
      </c>
      <c r="BH171" s="48">
        <v>0</v>
      </c>
      <c r="BI171" s="49">
        <v>0</v>
      </c>
      <c r="BJ171" s="48">
        <v>22</v>
      </c>
      <c r="BK171" s="49">
        <v>95.65217391304348</v>
      </c>
      <c r="BL171" s="48">
        <v>23</v>
      </c>
    </row>
    <row r="172" spans="1:64" ht="15">
      <c r="A172" s="64" t="s">
        <v>260</v>
      </c>
      <c r="B172" s="64" t="s">
        <v>261</v>
      </c>
      <c r="C172" s="65" t="s">
        <v>3188</v>
      </c>
      <c r="D172" s="66">
        <v>3</v>
      </c>
      <c r="E172" s="67" t="s">
        <v>132</v>
      </c>
      <c r="F172" s="68">
        <v>35</v>
      </c>
      <c r="G172" s="65"/>
      <c r="H172" s="69"/>
      <c r="I172" s="70"/>
      <c r="J172" s="70"/>
      <c r="K172" s="34" t="s">
        <v>66</v>
      </c>
      <c r="L172" s="77">
        <v>172</v>
      </c>
      <c r="M172" s="77"/>
      <c r="N172" s="72"/>
      <c r="O172" s="79" t="s">
        <v>339</v>
      </c>
      <c r="P172" s="81">
        <v>43670.46634259259</v>
      </c>
      <c r="Q172" s="79" t="s">
        <v>394</v>
      </c>
      <c r="R172" s="79"/>
      <c r="S172" s="79"/>
      <c r="T172" s="79"/>
      <c r="U172" s="82" t="s">
        <v>704</v>
      </c>
      <c r="V172" s="82" t="s">
        <v>704</v>
      </c>
      <c r="W172" s="81">
        <v>43670.46634259259</v>
      </c>
      <c r="X172" s="82" t="s">
        <v>875</v>
      </c>
      <c r="Y172" s="79"/>
      <c r="Z172" s="79"/>
      <c r="AA172" s="85" t="s">
        <v>1084</v>
      </c>
      <c r="AB172" s="79"/>
      <c r="AC172" s="79" t="b">
        <v>0</v>
      </c>
      <c r="AD172" s="79">
        <v>21</v>
      </c>
      <c r="AE172" s="85" t="s">
        <v>1231</v>
      </c>
      <c r="AF172" s="79" t="b">
        <v>0</v>
      </c>
      <c r="AG172" s="79" t="s">
        <v>1237</v>
      </c>
      <c r="AH172" s="79"/>
      <c r="AI172" s="85" t="s">
        <v>1231</v>
      </c>
      <c r="AJ172" s="79" t="b">
        <v>0</v>
      </c>
      <c r="AK172" s="79">
        <v>3</v>
      </c>
      <c r="AL172" s="85" t="s">
        <v>1231</v>
      </c>
      <c r="AM172" s="79" t="s">
        <v>1239</v>
      </c>
      <c r="AN172" s="79" t="b">
        <v>0</v>
      </c>
      <c r="AO172" s="85" t="s">
        <v>1084</v>
      </c>
      <c r="AP172" s="79" t="s">
        <v>176</v>
      </c>
      <c r="AQ172" s="79">
        <v>0</v>
      </c>
      <c r="AR172" s="79">
        <v>0</v>
      </c>
      <c r="AS172" s="79" t="s">
        <v>1253</v>
      </c>
      <c r="AT172" s="79" t="s">
        <v>1255</v>
      </c>
      <c r="AU172" s="79" t="s">
        <v>1256</v>
      </c>
      <c r="AV172" s="79" t="s">
        <v>1258</v>
      </c>
      <c r="AW172" s="79" t="s">
        <v>1261</v>
      </c>
      <c r="AX172" s="79" t="s">
        <v>1263</v>
      </c>
      <c r="AY172" s="79" t="s">
        <v>1266</v>
      </c>
      <c r="AZ172" s="82" t="s">
        <v>1269</v>
      </c>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row r="173" spans="1:64" ht="15">
      <c r="A173" s="64" t="s">
        <v>261</v>
      </c>
      <c r="B173" s="64" t="s">
        <v>317</v>
      </c>
      <c r="C173" s="65" t="s">
        <v>3188</v>
      </c>
      <c r="D173" s="66">
        <v>3</v>
      </c>
      <c r="E173" s="67" t="s">
        <v>132</v>
      </c>
      <c r="F173" s="68">
        <v>35</v>
      </c>
      <c r="G173" s="65"/>
      <c r="H173" s="69"/>
      <c r="I173" s="70"/>
      <c r="J173" s="70"/>
      <c r="K173" s="34" t="s">
        <v>65</v>
      </c>
      <c r="L173" s="77">
        <v>173</v>
      </c>
      <c r="M173" s="77"/>
      <c r="N173" s="72"/>
      <c r="O173" s="79" t="s">
        <v>339</v>
      </c>
      <c r="P173" s="81">
        <v>43670.48258101852</v>
      </c>
      <c r="Q173" s="79" t="s">
        <v>395</v>
      </c>
      <c r="R173" s="79"/>
      <c r="S173" s="79"/>
      <c r="T173" s="79"/>
      <c r="U173" s="79"/>
      <c r="V173" s="82" t="s">
        <v>795</v>
      </c>
      <c r="W173" s="81">
        <v>43670.48258101852</v>
      </c>
      <c r="X173" s="82" t="s">
        <v>876</v>
      </c>
      <c r="Y173" s="79"/>
      <c r="Z173" s="79"/>
      <c r="AA173" s="85" t="s">
        <v>1085</v>
      </c>
      <c r="AB173" s="79"/>
      <c r="AC173" s="79" t="b">
        <v>0</v>
      </c>
      <c r="AD173" s="79">
        <v>0</v>
      </c>
      <c r="AE173" s="85" t="s">
        <v>1231</v>
      </c>
      <c r="AF173" s="79" t="b">
        <v>0</v>
      </c>
      <c r="AG173" s="79" t="s">
        <v>1237</v>
      </c>
      <c r="AH173" s="79"/>
      <c r="AI173" s="85" t="s">
        <v>1231</v>
      </c>
      <c r="AJ173" s="79" t="b">
        <v>0</v>
      </c>
      <c r="AK173" s="79">
        <v>3</v>
      </c>
      <c r="AL173" s="85" t="s">
        <v>1084</v>
      </c>
      <c r="AM173" s="79" t="s">
        <v>1239</v>
      </c>
      <c r="AN173" s="79" t="b">
        <v>0</v>
      </c>
      <c r="AO173" s="85" t="s">
        <v>1084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v>1</v>
      </c>
      <c r="BE173" s="49">
        <v>4.3478260869565215</v>
      </c>
      <c r="BF173" s="48">
        <v>0</v>
      </c>
      <c r="BG173" s="49">
        <v>0</v>
      </c>
      <c r="BH173" s="48">
        <v>0</v>
      </c>
      <c r="BI173" s="49">
        <v>0</v>
      </c>
      <c r="BJ173" s="48">
        <v>22</v>
      </c>
      <c r="BK173" s="49">
        <v>95.65217391304348</v>
      </c>
      <c r="BL173" s="48">
        <v>23</v>
      </c>
    </row>
    <row r="174" spans="1:64" ht="15">
      <c r="A174" s="64" t="s">
        <v>261</v>
      </c>
      <c r="B174" s="64" t="s">
        <v>260</v>
      </c>
      <c r="C174" s="65" t="s">
        <v>3188</v>
      </c>
      <c r="D174" s="66">
        <v>3</v>
      </c>
      <c r="E174" s="67" t="s">
        <v>132</v>
      </c>
      <c r="F174" s="68">
        <v>35</v>
      </c>
      <c r="G174" s="65"/>
      <c r="H174" s="69"/>
      <c r="I174" s="70"/>
      <c r="J174" s="70"/>
      <c r="K174" s="34" t="s">
        <v>66</v>
      </c>
      <c r="L174" s="77">
        <v>174</v>
      </c>
      <c r="M174" s="77"/>
      <c r="N174" s="72"/>
      <c r="O174" s="79" t="s">
        <v>339</v>
      </c>
      <c r="P174" s="81">
        <v>43670.48258101852</v>
      </c>
      <c r="Q174" s="79" t="s">
        <v>395</v>
      </c>
      <c r="R174" s="79"/>
      <c r="S174" s="79"/>
      <c r="T174" s="79"/>
      <c r="U174" s="79"/>
      <c r="V174" s="82" t="s">
        <v>795</v>
      </c>
      <c r="W174" s="81">
        <v>43670.48258101852</v>
      </c>
      <c r="X174" s="82" t="s">
        <v>876</v>
      </c>
      <c r="Y174" s="79"/>
      <c r="Z174" s="79"/>
      <c r="AA174" s="85" t="s">
        <v>1085</v>
      </c>
      <c r="AB174" s="79"/>
      <c r="AC174" s="79" t="b">
        <v>0</v>
      </c>
      <c r="AD174" s="79">
        <v>0</v>
      </c>
      <c r="AE174" s="85" t="s">
        <v>1231</v>
      </c>
      <c r="AF174" s="79" t="b">
        <v>0</v>
      </c>
      <c r="AG174" s="79" t="s">
        <v>1237</v>
      </c>
      <c r="AH174" s="79"/>
      <c r="AI174" s="85" t="s">
        <v>1231</v>
      </c>
      <c r="AJ174" s="79" t="b">
        <v>0</v>
      </c>
      <c r="AK174" s="79">
        <v>3</v>
      </c>
      <c r="AL174" s="85" t="s">
        <v>1084</v>
      </c>
      <c r="AM174" s="79" t="s">
        <v>1239</v>
      </c>
      <c r="AN174" s="79" t="b">
        <v>0</v>
      </c>
      <c r="AO174" s="85" t="s">
        <v>1084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262</v>
      </c>
      <c r="B175" s="64" t="s">
        <v>317</v>
      </c>
      <c r="C175" s="65" t="s">
        <v>3188</v>
      </c>
      <c r="D175" s="66">
        <v>3</v>
      </c>
      <c r="E175" s="67" t="s">
        <v>132</v>
      </c>
      <c r="F175" s="68">
        <v>35</v>
      </c>
      <c r="G175" s="65"/>
      <c r="H175" s="69"/>
      <c r="I175" s="70"/>
      <c r="J175" s="70"/>
      <c r="K175" s="34" t="s">
        <v>65</v>
      </c>
      <c r="L175" s="77">
        <v>175</v>
      </c>
      <c r="M175" s="77"/>
      <c r="N175" s="72"/>
      <c r="O175" s="79" t="s">
        <v>339</v>
      </c>
      <c r="P175" s="81">
        <v>43670.51326388889</v>
      </c>
      <c r="Q175" s="79" t="s">
        <v>395</v>
      </c>
      <c r="R175" s="79"/>
      <c r="S175" s="79"/>
      <c r="T175" s="79"/>
      <c r="U175" s="79"/>
      <c r="V175" s="82" t="s">
        <v>796</v>
      </c>
      <c r="W175" s="81">
        <v>43670.51326388889</v>
      </c>
      <c r="X175" s="82" t="s">
        <v>877</v>
      </c>
      <c r="Y175" s="79"/>
      <c r="Z175" s="79"/>
      <c r="AA175" s="85" t="s">
        <v>1086</v>
      </c>
      <c r="AB175" s="79"/>
      <c r="AC175" s="79" t="b">
        <v>0</v>
      </c>
      <c r="AD175" s="79">
        <v>0</v>
      </c>
      <c r="AE175" s="85" t="s">
        <v>1231</v>
      </c>
      <c r="AF175" s="79" t="b">
        <v>0</v>
      </c>
      <c r="AG175" s="79" t="s">
        <v>1237</v>
      </c>
      <c r="AH175" s="79"/>
      <c r="AI175" s="85" t="s">
        <v>1231</v>
      </c>
      <c r="AJ175" s="79" t="b">
        <v>0</v>
      </c>
      <c r="AK175" s="79">
        <v>3</v>
      </c>
      <c r="AL175" s="85" t="s">
        <v>1084</v>
      </c>
      <c r="AM175" s="79" t="s">
        <v>1240</v>
      </c>
      <c r="AN175" s="79" t="b">
        <v>0</v>
      </c>
      <c r="AO175" s="85" t="s">
        <v>1084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262</v>
      </c>
      <c r="B176" s="64" t="s">
        <v>260</v>
      </c>
      <c r="C176" s="65" t="s">
        <v>3188</v>
      </c>
      <c r="D176" s="66">
        <v>3</v>
      </c>
      <c r="E176" s="67" t="s">
        <v>132</v>
      </c>
      <c r="F176" s="68">
        <v>35</v>
      </c>
      <c r="G176" s="65"/>
      <c r="H176" s="69"/>
      <c r="I176" s="70"/>
      <c r="J176" s="70"/>
      <c r="K176" s="34" t="s">
        <v>65</v>
      </c>
      <c r="L176" s="77">
        <v>176</v>
      </c>
      <c r="M176" s="77"/>
      <c r="N176" s="72"/>
      <c r="O176" s="79" t="s">
        <v>339</v>
      </c>
      <c r="P176" s="81">
        <v>43670.51326388889</v>
      </c>
      <c r="Q176" s="79" t="s">
        <v>395</v>
      </c>
      <c r="R176" s="79"/>
      <c r="S176" s="79"/>
      <c r="T176" s="79"/>
      <c r="U176" s="79"/>
      <c r="V176" s="82" t="s">
        <v>796</v>
      </c>
      <c r="W176" s="81">
        <v>43670.51326388889</v>
      </c>
      <c r="X176" s="82" t="s">
        <v>877</v>
      </c>
      <c r="Y176" s="79"/>
      <c r="Z176" s="79"/>
      <c r="AA176" s="85" t="s">
        <v>1086</v>
      </c>
      <c r="AB176" s="79"/>
      <c r="AC176" s="79" t="b">
        <v>0</v>
      </c>
      <c r="AD176" s="79">
        <v>0</v>
      </c>
      <c r="AE176" s="85" t="s">
        <v>1231</v>
      </c>
      <c r="AF176" s="79" t="b">
        <v>0</v>
      </c>
      <c r="AG176" s="79" t="s">
        <v>1237</v>
      </c>
      <c r="AH176" s="79"/>
      <c r="AI176" s="85" t="s">
        <v>1231</v>
      </c>
      <c r="AJ176" s="79" t="b">
        <v>0</v>
      </c>
      <c r="AK176" s="79">
        <v>3</v>
      </c>
      <c r="AL176" s="85" t="s">
        <v>1084</v>
      </c>
      <c r="AM176" s="79" t="s">
        <v>1240</v>
      </c>
      <c r="AN176" s="79" t="b">
        <v>0</v>
      </c>
      <c r="AO176" s="85" t="s">
        <v>1084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1</v>
      </c>
      <c r="BE176" s="49">
        <v>4.3478260869565215</v>
      </c>
      <c r="BF176" s="48">
        <v>0</v>
      </c>
      <c r="BG176" s="49">
        <v>0</v>
      </c>
      <c r="BH176" s="48">
        <v>0</v>
      </c>
      <c r="BI176" s="49">
        <v>0</v>
      </c>
      <c r="BJ176" s="48">
        <v>22</v>
      </c>
      <c r="BK176" s="49">
        <v>95.65217391304348</v>
      </c>
      <c r="BL176" s="48">
        <v>23</v>
      </c>
    </row>
    <row r="177" spans="1:64" ht="15">
      <c r="A177" s="64" t="s">
        <v>263</v>
      </c>
      <c r="B177" s="64" t="s">
        <v>264</v>
      </c>
      <c r="C177" s="65" t="s">
        <v>3188</v>
      </c>
      <c r="D177" s="66">
        <v>3</v>
      </c>
      <c r="E177" s="67" t="s">
        <v>132</v>
      </c>
      <c r="F177" s="68">
        <v>35</v>
      </c>
      <c r="G177" s="65"/>
      <c r="H177" s="69"/>
      <c r="I177" s="70"/>
      <c r="J177" s="70"/>
      <c r="K177" s="34" t="s">
        <v>65</v>
      </c>
      <c r="L177" s="77">
        <v>177</v>
      </c>
      <c r="M177" s="77"/>
      <c r="N177" s="72"/>
      <c r="O177" s="79" t="s">
        <v>339</v>
      </c>
      <c r="P177" s="81">
        <v>43670.75665509259</v>
      </c>
      <c r="Q177" s="79" t="s">
        <v>396</v>
      </c>
      <c r="R177" s="79"/>
      <c r="S177" s="79"/>
      <c r="T177" s="79"/>
      <c r="U177" s="79"/>
      <c r="V177" s="82" t="s">
        <v>797</v>
      </c>
      <c r="W177" s="81">
        <v>43670.75665509259</v>
      </c>
      <c r="X177" s="82" t="s">
        <v>878</v>
      </c>
      <c r="Y177" s="79"/>
      <c r="Z177" s="79"/>
      <c r="AA177" s="85" t="s">
        <v>1087</v>
      </c>
      <c r="AB177" s="79"/>
      <c r="AC177" s="79" t="b">
        <v>0</v>
      </c>
      <c r="AD177" s="79">
        <v>0</v>
      </c>
      <c r="AE177" s="85" t="s">
        <v>1231</v>
      </c>
      <c r="AF177" s="79" t="b">
        <v>0</v>
      </c>
      <c r="AG177" s="79" t="s">
        <v>1237</v>
      </c>
      <c r="AH177" s="79"/>
      <c r="AI177" s="85" t="s">
        <v>1231</v>
      </c>
      <c r="AJ177" s="79" t="b">
        <v>0</v>
      </c>
      <c r="AK177" s="79">
        <v>3</v>
      </c>
      <c r="AL177" s="85" t="s">
        <v>1088</v>
      </c>
      <c r="AM177" s="79" t="s">
        <v>1239</v>
      </c>
      <c r="AN177" s="79" t="b">
        <v>0</v>
      </c>
      <c r="AO177" s="85" t="s">
        <v>1088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11</v>
      </c>
      <c r="BC177" s="78" t="str">
        <f>REPLACE(INDEX(GroupVertices[Group],MATCH(Edges[[#This Row],[Vertex 2]],GroupVertices[Vertex],0)),1,1,"")</f>
        <v>11</v>
      </c>
      <c r="BD177" s="48">
        <v>0</v>
      </c>
      <c r="BE177" s="49">
        <v>0</v>
      </c>
      <c r="BF177" s="48">
        <v>0</v>
      </c>
      <c r="BG177" s="49">
        <v>0</v>
      </c>
      <c r="BH177" s="48">
        <v>0</v>
      </c>
      <c r="BI177" s="49">
        <v>0</v>
      </c>
      <c r="BJ177" s="48">
        <v>22</v>
      </c>
      <c r="BK177" s="49">
        <v>100</v>
      </c>
      <c r="BL177" s="48">
        <v>22</v>
      </c>
    </row>
    <row r="178" spans="1:64" ht="15">
      <c r="A178" s="64" t="s">
        <v>264</v>
      </c>
      <c r="B178" s="64" t="s">
        <v>271</v>
      </c>
      <c r="C178" s="65" t="s">
        <v>3188</v>
      </c>
      <c r="D178" s="66">
        <v>3</v>
      </c>
      <c r="E178" s="67" t="s">
        <v>132</v>
      </c>
      <c r="F178" s="68">
        <v>35</v>
      </c>
      <c r="G178" s="65"/>
      <c r="H178" s="69"/>
      <c r="I178" s="70"/>
      <c r="J178" s="70"/>
      <c r="K178" s="34" t="s">
        <v>65</v>
      </c>
      <c r="L178" s="77">
        <v>178</v>
      </c>
      <c r="M178" s="77"/>
      <c r="N178" s="72"/>
      <c r="O178" s="79" t="s">
        <v>339</v>
      </c>
      <c r="P178" s="81">
        <v>43670.63232638889</v>
      </c>
      <c r="Q178" s="79" t="s">
        <v>397</v>
      </c>
      <c r="R178" s="79"/>
      <c r="S178" s="79"/>
      <c r="T178" s="79" t="s">
        <v>630</v>
      </c>
      <c r="U178" s="82" t="s">
        <v>705</v>
      </c>
      <c r="V178" s="82" t="s">
        <v>705</v>
      </c>
      <c r="W178" s="81">
        <v>43670.63232638889</v>
      </c>
      <c r="X178" s="82" t="s">
        <v>879</v>
      </c>
      <c r="Y178" s="79"/>
      <c r="Z178" s="79"/>
      <c r="AA178" s="85" t="s">
        <v>1088</v>
      </c>
      <c r="AB178" s="79"/>
      <c r="AC178" s="79" t="b">
        <v>0</v>
      </c>
      <c r="AD178" s="79">
        <v>10</v>
      </c>
      <c r="AE178" s="85" t="s">
        <v>1231</v>
      </c>
      <c r="AF178" s="79" t="b">
        <v>0</v>
      </c>
      <c r="AG178" s="79" t="s">
        <v>1237</v>
      </c>
      <c r="AH178" s="79"/>
      <c r="AI178" s="85" t="s">
        <v>1231</v>
      </c>
      <c r="AJ178" s="79" t="b">
        <v>0</v>
      </c>
      <c r="AK178" s="79">
        <v>3</v>
      </c>
      <c r="AL178" s="85" t="s">
        <v>1231</v>
      </c>
      <c r="AM178" s="79" t="s">
        <v>1239</v>
      </c>
      <c r="AN178" s="79" t="b">
        <v>0</v>
      </c>
      <c r="AO178" s="85" t="s">
        <v>1088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11</v>
      </c>
      <c r="BC178" s="78" t="str">
        <f>REPLACE(INDEX(GroupVertices[Group],MATCH(Edges[[#This Row],[Vertex 2]],GroupVertices[Vertex],0)),1,1,"")</f>
        <v>1</v>
      </c>
      <c r="BD178" s="48">
        <v>0</v>
      </c>
      <c r="BE178" s="49">
        <v>0</v>
      </c>
      <c r="BF178" s="48">
        <v>1</v>
      </c>
      <c r="BG178" s="49">
        <v>3.4482758620689653</v>
      </c>
      <c r="BH178" s="48">
        <v>0</v>
      </c>
      <c r="BI178" s="49">
        <v>0</v>
      </c>
      <c r="BJ178" s="48">
        <v>28</v>
      </c>
      <c r="BK178" s="49">
        <v>96.55172413793103</v>
      </c>
      <c r="BL178" s="48">
        <v>29</v>
      </c>
    </row>
    <row r="179" spans="1:64" ht="15">
      <c r="A179" s="64" t="s">
        <v>265</v>
      </c>
      <c r="B179" s="64" t="s">
        <v>264</v>
      </c>
      <c r="C179" s="65" t="s">
        <v>3188</v>
      </c>
      <c r="D179" s="66">
        <v>3</v>
      </c>
      <c r="E179" s="67" t="s">
        <v>132</v>
      </c>
      <c r="F179" s="68">
        <v>35</v>
      </c>
      <c r="G179" s="65"/>
      <c r="H179" s="69"/>
      <c r="I179" s="70"/>
      <c r="J179" s="70"/>
      <c r="K179" s="34" t="s">
        <v>65</v>
      </c>
      <c r="L179" s="77">
        <v>179</v>
      </c>
      <c r="M179" s="77"/>
      <c r="N179" s="72"/>
      <c r="O179" s="79" t="s">
        <v>339</v>
      </c>
      <c r="P179" s="81">
        <v>43670.75681712963</v>
      </c>
      <c r="Q179" s="79" t="s">
        <v>396</v>
      </c>
      <c r="R179" s="79"/>
      <c r="S179" s="79"/>
      <c r="T179" s="79"/>
      <c r="U179" s="79"/>
      <c r="V179" s="82" t="s">
        <v>798</v>
      </c>
      <c r="W179" s="81">
        <v>43670.75681712963</v>
      </c>
      <c r="X179" s="82" t="s">
        <v>880</v>
      </c>
      <c r="Y179" s="79"/>
      <c r="Z179" s="79"/>
      <c r="AA179" s="85" t="s">
        <v>1089</v>
      </c>
      <c r="AB179" s="79"/>
      <c r="AC179" s="79" t="b">
        <v>0</v>
      </c>
      <c r="AD179" s="79">
        <v>0</v>
      </c>
      <c r="AE179" s="85" t="s">
        <v>1231</v>
      </c>
      <c r="AF179" s="79" t="b">
        <v>0</v>
      </c>
      <c r="AG179" s="79" t="s">
        <v>1237</v>
      </c>
      <c r="AH179" s="79"/>
      <c r="AI179" s="85" t="s">
        <v>1231</v>
      </c>
      <c r="AJ179" s="79" t="b">
        <v>0</v>
      </c>
      <c r="AK179" s="79">
        <v>3</v>
      </c>
      <c r="AL179" s="85" t="s">
        <v>1088</v>
      </c>
      <c r="AM179" s="79" t="s">
        <v>1244</v>
      </c>
      <c r="AN179" s="79" t="b">
        <v>0</v>
      </c>
      <c r="AO179" s="85" t="s">
        <v>1088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11</v>
      </c>
      <c r="BC179" s="78" t="str">
        <f>REPLACE(INDEX(GroupVertices[Group],MATCH(Edges[[#This Row],[Vertex 2]],GroupVertices[Vertex],0)),1,1,"")</f>
        <v>11</v>
      </c>
      <c r="BD179" s="48">
        <v>0</v>
      </c>
      <c r="BE179" s="49">
        <v>0</v>
      </c>
      <c r="BF179" s="48">
        <v>0</v>
      </c>
      <c r="BG179" s="49">
        <v>0</v>
      </c>
      <c r="BH179" s="48">
        <v>0</v>
      </c>
      <c r="BI179" s="49">
        <v>0</v>
      </c>
      <c r="BJ179" s="48">
        <v>22</v>
      </c>
      <c r="BK179" s="49">
        <v>100</v>
      </c>
      <c r="BL179" s="48">
        <v>22</v>
      </c>
    </row>
    <row r="180" spans="1:64" ht="15">
      <c r="A180" s="64" t="s">
        <v>266</v>
      </c>
      <c r="B180" s="64" t="s">
        <v>318</v>
      </c>
      <c r="C180" s="65" t="s">
        <v>3188</v>
      </c>
      <c r="D180" s="66">
        <v>3</v>
      </c>
      <c r="E180" s="67" t="s">
        <v>132</v>
      </c>
      <c r="F180" s="68">
        <v>35</v>
      </c>
      <c r="G180" s="65"/>
      <c r="H180" s="69"/>
      <c r="I180" s="70"/>
      <c r="J180" s="70"/>
      <c r="K180" s="34" t="s">
        <v>65</v>
      </c>
      <c r="L180" s="77">
        <v>180</v>
      </c>
      <c r="M180" s="77"/>
      <c r="N180" s="72"/>
      <c r="O180" s="79" t="s">
        <v>339</v>
      </c>
      <c r="P180" s="81">
        <v>43644.911574074074</v>
      </c>
      <c r="Q180" s="79" t="s">
        <v>398</v>
      </c>
      <c r="R180" s="79"/>
      <c r="S180" s="79"/>
      <c r="T180" s="79" t="s">
        <v>619</v>
      </c>
      <c r="U180" s="82" t="s">
        <v>706</v>
      </c>
      <c r="V180" s="82" t="s">
        <v>706</v>
      </c>
      <c r="W180" s="81">
        <v>43644.911574074074</v>
      </c>
      <c r="X180" s="82" t="s">
        <v>881</v>
      </c>
      <c r="Y180" s="79"/>
      <c r="Z180" s="79"/>
      <c r="AA180" s="85" t="s">
        <v>1090</v>
      </c>
      <c r="AB180" s="79"/>
      <c r="AC180" s="79" t="b">
        <v>0</v>
      </c>
      <c r="AD180" s="79">
        <v>3</v>
      </c>
      <c r="AE180" s="85" t="s">
        <v>1231</v>
      </c>
      <c r="AF180" s="79" t="b">
        <v>0</v>
      </c>
      <c r="AG180" s="79" t="s">
        <v>1237</v>
      </c>
      <c r="AH180" s="79"/>
      <c r="AI180" s="85" t="s">
        <v>1231</v>
      </c>
      <c r="AJ180" s="79" t="b">
        <v>0</v>
      </c>
      <c r="AK180" s="79">
        <v>0</v>
      </c>
      <c r="AL180" s="85" t="s">
        <v>1231</v>
      </c>
      <c r="AM180" s="79" t="s">
        <v>1239</v>
      </c>
      <c r="AN180" s="79" t="b">
        <v>0</v>
      </c>
      <c r="AO180" s="85" t="s">
        <v>1090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266</v>
      </c>
      <c r="B181" s="64" t="s">
        <v>319</v>
      </c>
      <c r="C181" s="65" t="s">
        <v>3188</v>
      </c>
      <c r="D181" s="66">
        <v>3</v>
      </c>
      <c r="E181" s="67" t="s">
        <v>132</v>
      </c>
      <c r="F181" s="68">
        <v>35</v>
      </c>
      <c r="G181" s="65"/>
      <c r="H181" s="69"/>
      <c r="I181" s="70"/>
      <c r="J181" s="70"/>
      <c r="K181" s="34" t="s">
        <v>65</v>
      </c>
      <c r="L181" s="77">
        <v>181</v>
      </c>
      <c r="M181" s="77"/>
      <c r="N181" s="72"/>
      <c r="O181" s="79" t="s">
        <v>339</v>
      </c>
      <c r="P181" s="81">
        <v>43644.911574074074</v>
      </c>
      <c r="Q181" s="79" t="s">
        <v>398</v>
      </c>
      <c r="R181" s="79"/>
      <c r="S181" s="79"/>
      <c r="T181" s="79" t="s">
        <v>619</v>
      </c>
      <c r="U181" s="82" t="s">
        <v>706</v>
      </c>
      <c r="V181" s="82" t="s">
        <v>706</v>
      </c>
      <c r="W181" s="81">
        <v>43644.911574074074</v>
      </c>
      <c r="X181" s="82" t="s">
        <v>881</v>
      </c>
      <c r="Y181" s="79"/>
      <c r="Z181" s="79"/>
      <c r="AA181" s="85" t="s">
        <v>1090</v>
      </c>
      <c r="AB181" s="79"/>
      <c r="AC181" s="79" t="b">
        <v>0</v>
      </c>
      <c r="AD181" s="79">
        <v>3</v>
      </c>
      <c r="AE181" s="85" t="s">
        <v>1231</v>
      </c>
      <c r="AF181" s="79" t="b">
        <v>0</v>
      </c>
      <c r="AG181" s="79" t="s">
        <v>1237</v>
      </c>
      <c r="AH181" s="79"/>
      <c r="AI181" s="85" t="s">
        <v>1231</v>
      </c>
      <c r="AJ181" s="79" t="b">
        <v>0</v>
      </c>
      <c r="AK181" s="79">
        <v>0</v>
      </c>
      <c r="AL181" s="85" t="s">
        <v>1231</v>
      </c>
      <c r="AM181" s="79" t="s">
        <v>1239</v>
      </c>
      <c r="AN181" s="79" t="b">
        <v>0</v>
      </c>
      <c r="AO181" s="85" t="s">
        <v>1090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266</v>
      </c>
      <c r="B182" s="64" t="s">
        <v>320</v>
      </c>
      <c r="C182" s="65" t="s">
        <v>3188</v>
      </c>
      <c r="D182" s="66">
        <v>3</v>
      </c>
      <c r="E182" s="67" t="s">
        <v>132</v>
      </c>
      <c r="F182" s="68">
        <v>35</v>
      </c>
      <c r="G182" s="65"/>
      <c r="H182" s="69"/>
      <c r="I182" s="70"/>
      <c r="J182" s="70"/>
      <c r="K182" s="34" t="s">
        <v>65</v>
      </c>
      <c r="L182" s="77">
        <v>182</v>
      </c>
      <c r="M182" s="77"/>
      <c r="N182" s="72"/>
      <c r="O182" s="79" t="s">
        <v>339</v>
      </c>
      <c r="P182" s="81">
        <v>43644.911574074074</v>
      </c>
      <c r="Q182" s="79" t="s">
        <v>398</v>
      </c>
      <c r="R182" s="79"/>
      <c r="S182" s="79"/>
      <c r="T182" s="79" t="s">
        <v>619</v>
      </c>
      <c r="U182" s="82" t="s">
        <v>706</v>
      </c>
      <c r="V182" s="82" t="s">
        <v>706</v>
      </c>
      <c r="W182" s="81">
        <v>43644.911574074074</v>
      </c>
      <c r="X182" s="82" t="s">
        <v>881</v>
      </c>
      <c r="Y182" s="79"/>
      <c r="Z182" s="79"/>
      <c r="AA182" s="85" t="s">
        <v>1090</v>
      </c>
      <c r="AB182" s="79"/>
      <c r="AC182" s="79" t="b">
        <v>0</v>
      </c>
      <c r="AD182" s="79">
        <v>3</v>
      </c>
      <c r="AE182" s="85" t="s">
        <v>1231</v>
      </c>
      <c r="AF182" s="79" t="b">
        <v>0</v>
      </c>
      <c r="AG182" s="79" t="s">
        <v>1237</v>
      </c>
      <c r="AH182" s="79"/>
      <c r="AI182" s="85" t="s">
        <v>1231</v>
      </c>
      <c r="AJ182" s="79" t="b">
        <v>0</v>
      </c>
      <c r="AK182" s="79">
        <v>0</v>
      </c>
      <c r="AL182" s="85" t="s">
        <v>1231</v>
      </c>
      <c r="AM182" s="79" t="s">
        <v>1239</v>
      </c>
      <c r="AN182" s="79" t="b">
        <v>0</v>
      </c>
      <c r="AO182" s="85" t="s">
        <v>1090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266</v>
      </c>
      <c r="B183" s="64" t="s">
        <v>321</v>
      </c>
      <c r="C183" s="65" t="s">
        <v>3188</v>
      </c>
      <c r="D183" s="66">
        <v>3</v>
      </c>
      <c r="E183" s="67" t="s">
        <v>132</v>
      </c>
      <c r="F183" s="68">
        <v>35</v>
      </c>
      <c r="G183" s="65"/>
      <c r="H183" s="69"/>
      <c r="I183" s="70"/>
      <c r="J183" s="70"/>
      <c r="K183" s="34" t="s">
        <v>65</v>
      </c>
      <c r="L183" s="77">
        <v>183</v>
      </c>
      <c r="M183" s="77"/>
      <c r="N183" s="72"/>
      <c r="O183" s="79" t="s">
        <v>339</v>
      </c>
      <c r="P183" s="81">
        <v>43644.911574074074</v>
      </c>
      <c r="Q183" s="79" t="s">
        <v>398</v>
      </c>
      <c r="R183" s="79"/>
      <c r="S183" s="79"/>
      <c r="T183" s="79" t="s">
        <v>619</v>
      </c>
      <c r="U183" s="82" t="s">
        <v>706</v>
      </c>
      <c r="V183" s="82" t="s">
        <v>706</v>
      </c>
      <c r="W183" s="81">
        <v>43644.911574074074</v>
      </c>
      <c r="X183" s="82" t="s">
        <v>881</v>
      </c>
      <c r="Y183" s="79"/>
      <c r="Z183" s="79"/>
      <c r="AA183" s="85" t="s">
        <v>1090</v>
      </c>
      <c r="AB183" s="79"/>
      <c r="AC183" s="79" t="b">
        <v>0</v>
      </c>
      <c r="AD183" s="79">
        <v>3</v>
      </c>
      <c r="AE183" s="85" t="s">
        <v>1231</v>
      </c>
      <c r="AF183" s="79" t="b">
        <v>0</v>
      </c>
      <c r="AG183" s="79" t="s">
        <v>1237</v>
      </c>
      <c r="AH183" s="79"/>
      <c r="AI183" s="85" t="s">
        <v>1231</v>
      </c>
      <c r="AJ183" s="79" t="b">
        <v>0</v>
      </c>
      <c r="AK183" s="79">
        <v>0</v>
      </c>
      <c r="AL183" s="85" t="s">
        <v>1231</v>
      </c>
      <c r="AM183" s="79" t="s">
        <v>1239</v>
      </c>
      <c r="AN183" s="79" t="b">
        <v>0</v>
      </c>
      <c r="AO183" s="85" t="s">
        <v>1090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266</v>
      </c>
      <c r="B184" s="64" t="s">
        <v>322</v>
      </c>
      <c r="C184" s="65" t="s">
        <v>3188</v>
      </c>
      <c r="D184" s="66">
        <v>3</v>
      </c>
      <c r="E184" s="67" t="s">
        <v>132</v>
      </c>
      <c r="F184" s="68">
        <v>35</v>
      </c>
      <c r="G184" s="65"/>
      <c r="H184" s="69"/>
      <c r="I184" s="70"/>
      <c r="J184" s="70"/>
      <c r="K184" s="34" t="s">
        <v>65</v>
      </c>
      <c r="L184" s="77">
        <v>184</v>
      </c>
      <c r="M184" s="77"/>
      <c r="N184" s="72"/>
      <c r="O184" s="79" t="s">
        <v>339</v>
      </c>
      <c r="P184" s="81">
        <v>43644.911574074074</v>
      </c>
      <c r="Q184" s="79" t="s">
        <v>398</v>
      </c>
      <c r="R184" s="79"/>
      <c r="S184" s="79"/>
      <c r="T184" s="79" t="s">
        <v>619</v>
      </c>
      <c r="U184" s="82" t="s">
        <v>706</v>
      </c>
      <c r="V184" s="82" t="s">
        <v>706</v>
      </c>
      <c r="W184" s="81">
        <v>43644.911574074074</v>
      </c>
      <c r="X184" s="82" t="s">
        <v>881</v>
      </c>
      <c r="Y184" s="79"/>
      <c r="Z184" s="79"/>
      <c r="AA184" s="85" t="s">
        <v>1090</v>
      </c>
      <c r="AB184" s="79"/>
      <c r="AC184" s="79" t="b">
        <v>0</v>
      </c>
      <c r="AD184" s="79">
        <v>3</v>
      </c>
      <c r="AE184" s="85" t="s">
        <v>1231</v>
      </c>
      <c r="AF184" s="79" t="b">
        <v>0</v>
      </c>
      <c r="AG184" s="79" t="s">
        <v>1237</v>
      </c>
      <c r="AH184" s="79"/>
      <c r="AI184" s="85" t="s">
        <v>1231</v>
      </c>
      <c r="AJ184" s="79" t="b">
        <v>0</v>
      </c>
      <c r="AK184" s="79">
        <v>0</v>
      </c>
      <c r="AL184" s="85" t="s">
        <v>1231</v>
      </c>
      <c r="AM184" s="79" t="s">
        <v>1239</v>
      </c>
      <c r="AN184" s="79" t="b">
        <v>0</v>
      </c>
      <c r="AO184" s="85" t="s">
        <v>1090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266</v>
      </c>
      <c r="B185" s="64" t="s">
        <v>323</v>
      </c>
      <c r="C185" s="65" t="s">
        <v>3188</v>
      </c>
      <c r="D185" s="66">
        <v>3</v>
      </c>
      <c r="E185" s="67" t="s">
        <v>132</v>
      </c>
      <c r="F185" s="68">
        <v>35</v>
      </c>
      <c r="G185" s="65"/>
      <c r="H185" s="69"/>
      <c r="I185" s="70"/>
      <c r="J185" s="70"/>
      <c r="K185" s="34" t="s">
        <v>65</v>
      </c>
      <c r="L185" s="77">
        <v>185</v>
      </c>
      <c r="M185" s="77"/>
      <c r="N185" s="72"/>
      <c r="O185" s="79" t="s">
        <v>339</v>
      </c>
      <c r="P185" s="81">
        <v>43644.911574074074</v>
      </c>
      <c r="Q185" s="79" t="s">
        <v>398</v>
      </c>
      <c r="R185" s="79"/>
      <c r="S185" s="79"/>
      <c r="T185" s="79" t="s">
        <v>619</v>
      </c>
      <c r="U185" s="82" t="s">
        <v>706</v>
      </c>
      <c r="V185" s="82" t="s">
        <v>706</v>
      </c>
      <c r="W185" s="81">
        <v>43644.911574074074</v>
      </c>
      <c r="X185" s="82" t="s">
        <v>881</v>
      </c>
      <c r="Y185" s="79"/>
      <c r="Z185" s="79"/>
      <c r="AA185" s="85" t="s">
        <v>1090</v>
      </c>
      <c r="AB185" s="79"/>
      <c r="AC185" s="79" t="b">
        <v>0</v>
      </c>
      <c r="AD185" s="79">
        <v>3</v>
      </c>
      <c r="AE185" s="85" t="s">
        <v>1231</v>
      </c>
      <c r="AF185" s="79" t="b">
        <v>0</v>
      </c>
      <c r="AG185" s="79" t="s">
        <v>1237</v>
      </c>
      <c r="AH185" s="79"/>
      <c r="AI185" s="85" t="s">
        <v>1231</v>
      </c>
      <c r="AJ185" s="79" t="b">
        <v>0</v>
      </c>
      <c r="AK185" s="79">
        <v>0</v>
      </c>
      <c r="AL185" s="85" t="s">
        <v>1231</v>
      </c>
      <c r="AM185" s="79" t="s">
        <v>1239</v>
      </c>
      <c r="AN185" s="79" t="b">
        <v>0</v>
      </c>
      <c r="AO185" s="85" t="s">
        <v>1090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266</v>
      </c>
      <c r="B186" s="64" t="s">
        <v>324</v>
      </c>
      <c r="C186" s="65" t="s">
        <v>3188</v>
      </c>
      <c r="D186" s="66">
        <v>3</v>
      </c>
      <c r="E186" s="67" t="s">
        <v>132</v>
      </c>
      <c r="F186" s="68">
        <v>35</v>
      </c>
      <c r="G186" s="65"/>
      <c r="H186" s="69"/>
      <c r="I186" s="70"/>
      <c r="J186" s="70"/>
      <c r="K186" s="34" t="s">
        <v>65</v>
      </c>
      <c r="L186" s="77">
        <v>186</v>
      </c>
      <c r="M186" s="77"/>
      <c r="N186" s="72"/>
      <c r="O186" s="79" t="s">
        <v>339</v>
      </c>
      <c r="P186" s="81">
        <v>43644.911574074074</v>
      </c>
      <c r="Q186" s="79" t="s">
        <v>398</v>
      </c>
      <c r="R186" s="79"/>
      <c r="S186" s="79"/>
      <c r="T186" s="79" t="s">
        <v>619</v>
      </c>
      <c r="U186" s="82" t="s">
        <v>706</v>
      </c>
      <c r="V186" s="82" t="s">
        <v>706</v>
      </c>
      <c r="W186" s="81">
        <v>43644.911574074074</v>
      </c>
      <c r="X186" s="82" t="s">
        <v>881</v>
      </c>
      <c r="Y186" s="79"/>
      <c r="Z186" s="79"/>
      <c r="AA186" s="85" t="s">
        <v>1090</v>
      </c>
      <c r="AB186" s="79"/>
      <c r="AC186" s="79" t="b">
        <v>0</v>
      </c>
      <c r="AD186" s="79">
        <v>3</v>
      </c>
      <c r="AE186" s="85" t="s">
        <v>1231</v>
      </c>
      <c r="AF186" s="79" t="b">
        <v>0</v>
      </c>
      <c r="AG186" s="79" t="s">
        <v>1237</v>
      </c>
      <c r="AH186" s="79"/>
      <c r="AI186" s="85" t="s">
        <v>1231</v>
      </c>
      <c r="AJ186" s="79" t="b">
        <v>0</v>
      </c>
      <c r="AK186" s="79">
        <v>0</v>
      </c>
      <c r="AL186" s="85" t="s">
        <v>1231</v>
      </c>
      <c r="AM186" s="79" t="s">
        <v>1239</v>
      </c>
      <c r="AN186" s="79" t="b">
        <v>0</v>
      </c>
      <c r="AO186" s="85" t="s">
        <v>1090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266</v>
      </c>
      <c r="B187" s="64" t="s">
        <v>325</v>
      </c>
      <c r="C187" s="65" t="s">
        <v>3188</v>
      </c>
      <c r="D187" s="66">
        <v>3</v>
      </c>
      <c r="E187" s="67" t="s">
        <v>132</v>
      </c>
      <c r="F187" s="68">
        <v>35</v>
      </c>
      <c r="G187" s="65"/>
      <c r="H187" s="69"/>
      <c r="I187" s="70"/>
      <c r="J187" s="70"/>
      <c r="K187" s="34" t="s">
        <v>65</v>
      </c>
      <c r="L187" s="77">
        <v>187</v>
      </c>
      <c r="M187" s="77"/>
      <c r="N187" s="72"/>
      <c r="O187" s="79" t="s">
        <v>339</v>
      </c>
      <c r="P187" s="81">
        <v>43644.911574074074</v>
      </c>
      <c r="Q187" s="79" t="s">
        <v>398</v>
      </c>
      <c r="R187" s="79"/>
      <c r="S187" s="79"/>
      <c r="T187" s="79" t="s">
        <v>619</v>
      </c>
      <c r="U187" s="82" t="s">
        <v>706</v>
      </c>
      <c r="V187" s="82" t="s">
        <v>706</v>
      </c>
      <c r="W187" s="81">
        <v>43644.911574074074</v>
      </c>
      <c r="X187" s="82" t="s">
        <v>881</v>
      </c>
      <c r="Y187" s="79"/>
      <c r="Z187" s="79"/>
      <c r="AA187" s="85" t="s">
        <v>1090</v>
      </c>
      <c r="AB187" s="79"/>
      <c r="AC187" s="79" t="b">
        <v>0</v>
      </c>
      <c r="AD187" s="79">
        <v>3</v>
      </c>
      <c r="AE187" s="85" t="s">
        <v>1231</v>
      </c>
      <c r="AF187" s="79" t="b">
        <v>0</v>
      </c>
      <c r="AG187" s="79" t="s">
        <v>1237</v>
      </c>
      <c r="AH187" s="79"/>
      <c r="AI187" s="85" t="s">
        <v>1231</v>
      </c>
      <c r="AJ187" s="79" t="b">
        <v>0</v>
      </c>
      <c r="AK187" s="79">
        <v>0</v>
      </c>
      <c r="AL187" s="85" t="s">
        <v>1231</v>
      </c>
      <c r="AM187" s="79" t="s">
        <v>1239</v>
      </c>
      <c r="AN187" s="79" t="b">
        <v>0</v>
      </c>
      <c r="AO187" s="85" t="s">
        <v>1090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266</v>
      </c>
      <c r="B188" s="64" t="s">
        <v>326</v>
      </c>
      <c r="C188" s="65" t="s">
        <v>3188</v>
      </c>
      <c r="D188" s="66">
        <v>3</v>
      </c>
      <c r="E188" s="67" t="s">
        <v>132</v>
      </c>
      <c r="F188" s="68">
        <v>35</v>
      </c>
      <c r="G188" s="65"/>
      <c r="H188" s="69"/>
      <c r="I188" s="70"/>
      <c r="J188" s="70"/>
      <c r="K188" s="34" t="s">
        <v>65</v>
      </c>
      <c r="L188" s="77">
        <v>188</v>
      </c>
      <c r="M188" s="77"/>
      <c r="N188" s="72"/>
      <c r="O188" s="79" t="s">
        <v>339</v>
      </c>
      <c r="P188" s="81">
        <v>43670.99105324074</v>
      </c>
      <c r="Q188" s="79" t="s">
        <v>399</v>
      </c>
      <c r="R188" s="82" t="s">
        <v>538</v>
      </c>
      <c r="S188" s="79" t="s">
        <v>594</v>
      </c>
      <c r="T188" s="79" t="s">
        <v>631</v>
      </c>
      <c r="U188" s="82" t="s">
        <v>707</v>
      </c>
      <c r="V188" s="82" t="s">
        <v>707</v>
      </c>
      <c r="W188" s="81">
        <v>43670.99105324074</v>
      </c>
      <c r="X188" s="82" t="s">
        <v>882</v>
      </c>
      <c r="Y188" s="79"/>
      <c r="Z188" s="79"/>
      <c r="AA188" s="85" t="s">
        <v>1091</v>
      </c>
      <c r="AB188" s="79"/>
      <c r="AC188" s="79" t="b">
        <v>0</v>
      </c>
      <c r="AD188" s="79">
        <v>2</v>
      </c>
      <c r="AE188" s="85" t="s">
        <v>1231</v>
      </c>
      <c r="AF188" s="79" t="b">
        <v>0</v>
      </c>
      <c r="AG188" s="79" t="s">
        <v>1237</v>
      </c>
      <c r="AH188" s="79"/>
      <c r="AI188" s="85" t="s">
        <v>1231</v>
      </c>
      <c r="AJ188" s="79" t="b">
        <v>0</v>
      </c>
      <c r="AK188" s="79">
        <v>1</v>
      </c>
      <c r="AL188" s="85" t="s">
        <v>1231</v>
      </c>
      <c r="AM188" s="79" t="s">
        <v>1248</v>
      </c>
      <c r="AN188" s="79" t="b">
        <v>0</v>
      </c>
      <c r="AO188" s="85" t="s">
        <v>1091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266</v>
      </c>
      <c r="B189" s="64" t="s">
        <v>327</v>
      </c>
      <c r="C189" s="65" t="s">
        <v>3189</v>
      </c>
      <c r="D189" s="66">
        <v>3.2333333333333334</v>
      </c>
      <c r="E189" s="67" t="s">
        <v>136</v>
      </c>
      <c r="F189" s="68">
        <v>34.233333333333334</v>
      </c>
      <c r="G189" s="65"/>
      <c r="H189" s="69"/>
      <c r="I189" s="70"/>
      <c r="J189" s="70"/>
      <c r="K189" s="34" t="s">
        <v>65</v>
      </c>
      <c r="L189" s="77">
        <v>189</v>
      </c>
      <c r="M189" s="77"/>
      <c r="N189" s="72"/>
      <c r="O189" s="79" t="s">
        <v>339</v>
      </c>
      <c r="P189" s="81">
        <v>43644.911574074074</v>
      </c>
      <c r="Q189" s="79" t="s">
        <v>398</v>
      </c>
      <c r="R189" s="79"/>
      <c r="S189" s="79"/>
      <c r="T189" s="79" t="s">
        <v>619</v>
      </c>
      <c r="U189" s="82" t="s">
        <v>706</v>
      </c>
      <c r="V189" s="82" t="s">
        <v>706</v>
      </c>
      <c r="W189" s="81">
        <v>43644.911574074074</v>
      </c>
      <c r="X189" s="82" t="s">
        <v>881</v>
      </c>
      <c r="Y189" s="79"/>
      <c r="Z189" s="79"/>
      <c r="AA189" s="85" t="s">
        <v>1090</v>
      </c>
      <c r="AB189" s="79"/>
      <c r="AC189" s="79" t="b">
        <v>0</v>
      </c>
      <c r="AD189" s="79">
        <v>3</v>
      </c>
      <c r="AE189" s="85" t="s">
        <v>1231</v>
      </c>
      <c r="AF189" s="79" t="b">
        <v>0</v>
      </c>
      <c r="AG189" s="79" t="s">
        <v>1237</v>
      </c>
      <c r="AH189" s="79"/>
      <c r="AI189" s="85" t="s">
        <v>1231</v>
      </c>
      <c r="AJ189" s="79" t="b">
        <v>0</v>
      </c>
      <c r="AK189" s="79">
        <v>0</v>
      </c>
      <c r="AL189" s="85" t="s">
        <v>1231</v>
      </c>
      <c r="AM189" s="79" t="s">
        <v>1239</v>
      </c>
      <c r="AN189" s="79" t="b">
        <v>0</v>
      </c>
      <c r="AO189" s="85" t="s">
        <v>1090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4</v>
      </c>
      <c r="BC189" s="78" t="str">
        <f>REPLACE(INDEX(GroupVertices[Group],MATCH(Edges[[#This Row],[Vertex 2]],GroupVertices[Vertex],0)),1,1,"")</f>
        <v>4</v>
      </c>
      <c r="BD189" s="48">
        <v>2</v>
      </c>
      <c r="BE189" s="49">
        <v>6.896551724137931</v>
      </c>
      <c r="BF189" s="48">
        <v>0</v>
      </c>
      <c r="BG189" s="49">
        <v>0</v>
      </c>
      <c r="BH189" s="48">
        <v>0</v>
      </c>
      <c r="BI189" s="49">
        <v>0</v>
      </c>
      <c r="BJ189" s="48">
        <v>27</v>
      </c>
      <c r="BK189" s="49">
        <v>93.10344827586206</v>
      </c>
      <c r="BL189" s="48">
        <v>29</v>
      </c>
    </row>
    <row r="190" spans="1:64" ht="15">
      <c r="A190" s="64" t="s">
        <v>266</v>
      </c>
      <c r="B190" s="64" t="s">
        <v>327</v>
      </c>
      <c r="C190" s="65" t="s">
        <v>3189</v>
      </c>
      <c r="D190" s="66">
        <v>3.2333333333333334</v>
      </c>
      <c r="E190" s="67" t="s">
        <v>136</v>
      </c>
      <c r="F190" s="68">
        <v>34.233333333333334</v>
      </c>
      <c r="G190" s="65"/>
      <c r="H190" s="69"/>
      <c r="I190" s="70"/>
      <c r="J190" s="70"/>
      <c r="K190" s="34" t="s">
        <v>65</v>
      </c>
      <c r="L190" s="77">
        <v>190</v>
      </c>
      <c r="M190" s="77"/>
      <c r="N190" s="72"/>
      <c r="O190" s="79" t="s">
        <v>339</v>
      </c>
      <c r="P190" s="81">
        <v>43670.99105324074</v>
      </c>
      <c r="Q190" s="79" t="s">
        <v>399</v>
      </c>
      <c r="R190" s="82" t="s">
        <v>538</v>
      </c>
      <c r="S190" s="79" t="s">
        <v>594</v>
      </c>
      <c r="T190" s="79" t="s">
        <v>631</v>
      </c>
      <c r="U190" s="82" t="s">
        <v>707</v>
      </c>
      <c r="V190" s="82" t="s">
        <v>707</v>
      </c>
      <c r="W190" s="81">
        <v>43670.99105324074</v>
      </c>
      <c r="X190" s="82" t="s">
        <v>882</v>
      </c>
      <c r="Y190" s="79"/>
      <c r="Z190" s="79"/>
      <c r="AA190" s="85" t="s">
        <v>1091</v>
      </c>
      <c r="AB190" s="79"/>
      <c r="AC190" s="79" t="b">
        <v>0</v>
      </c>
      <c r="AD190" s="79">
        <v>2</v>
      </c>
      <c r="AE190" s="85" t="s">
        <v>1231</v>
      </c>
      <c r="AF190" s="79" t="b">
        <v>0</v>
      </c>
      <c r="AG190" s="79" t="s">
        <v>1237</v>
      </c>
      <c r="AH190" s="79"/>
      <c r="AI190" s="85" t="s">
        <v>1231</v>
      </c>
      <c r="AJ190" s="79" t="b">
        <v>0</v>
      </c>
      <c r="AK190" s="79">
        <v>1</v>
      </c>
      <c r="AL190" s="85" t="s">
        <v>1231</v>
      </c>
      <c r="AM190" s="79" t="s">
        <v>1248</v>
      </c>
      <c r="AN190" s="79" t="b">
        <v>0</v>
      </c>
      <c r="AO190" s="85" t="s">
        <v>1091</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266</v>
      </c>
      <c r="B191" s="64" t="s">
        <v>328</v>
      </c>
      <c r="C191" s="65" t="s">
        <v>3188</v>
      </c>
      <c r="D191" s="66">
        <v>3</v>
      </c>
      <c r="E191" s="67" t="s">
        <v>132</v>
      </c>
      <c r="F191" s="68">
        <v>35</v>
      </c>
      <c r="G191" s="65"/>
      <c r="H191" s="69"/>
      <c r="I191" s="70"/>
      <c r="J191" s="70"/>
      <c r="K191" s="34" t="s">
        <v>65</v>
      </c>
      <c r="L191" s="77">
        <v>191</v>
      </c>
      <c r="M191" s="77"/>
      <c r="N191" s="72"/>
      <c r="O191" s="79" t="s">
        <v>339</v>
      </c>
      <c r="P191" s="81">
        <v>43670.99105324074</v>
      </c>
      <c r="Q191" s="79" t="s">
        <v>399</v>
      </c>
      <c r="R191" s="82" t="s">
        <v>538</v>
      </c>
      <c r="S191" s="79" t="s">
        <v>594</v>
      </c>
      <c r="T191" s="79" t="s">
        <v>631</v>
      </c>
      <c r="U191" s="82" t="s">
        <v>707</v>
      </c>
      <c r="V191" s="82" t="s">
        <v>707</v>
      </c>
      <c r="W191" s="81">
        <v>43670.99105324074</v>
      </c>
      <c r="X191" s="82" t="s">
        <v>882</v>
      </c>
      <c r="Y191" s="79"/>
      <c r="Z191" s="79"/>
      <c r="AA191" s="85" t="s">
        <v>1091</v>
      </c>
      <c r="AB191" s="79"/>
      <c r="AC191" s="79" t="b">
        <v>0</v>
      </c>
      <c r="AD191" s="79">
        <v>2</v>
      </c>
      <c r="AE191" s="85" t="s">
        <v>1231</v>
      </c>
      <c r="AF191" s="79" t="b">
        <v>0</v>
      </c>
      <c r="AG191" s="79" t="s">
        <v>1237</v>
      </c>
      <c r="AH191" s="79"/>
      <c r="AI191" s="85" t="s">
        <v>1231</v>
      </c>
      <c r="AJ191" s="79" t="b">
        <v>0</v>
      </c>
      <c r="AK191" s="79">
        <v>1</v>
      </c>
      <c r="AL191" s="85" t="s">
        <v>1231</v>
      </c>
      <c r="AM191" s="79" t="s">
        <v>1248</v>
      </c>
      <c r="AN191" s="79" t="b">
        <v>0</v>
      </c>
      <c r="AO191" s="85" t="s">
        <v>1091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c r="BE191" s="49"/>
      <c r="BF191" s="48"/>
      <c r="BG191" s="49"/>
      <c r="BH191" s="48"/>
      <c r="BI191" s="49"/>
      <c r="BJ191" s="48"/>
      <c r="BK191" s="49"/>
      <c r="BL191" s="48"/>
    </row>
    <row r="192" spans="1:64" ht="15">
      <c r="A192" s="64" t="s">
        <v>266</v>
      </c>
      <c r="B192" s="64" t="s">
        <v>329</v>
      </c>
      <c r="C192" s="65" t="s">
        <v>3188</v>
      </c>
      <c r="D192" s="66">
        <v>3</v>
      </c>
      <c r="E192" s="67" t="s">
        <v>132</v>
      </c>
      <c r="F192" s="68">
        <v>35</v>
      </c>
      <c r="G192" s="65"/>
      <c r="H192" s="69"/>
      <c r="I192" s="70"/>
      <c r="J192" s="70"/>
      <c r="K192" s="34" t="s">
        <v>65</v>
      </c>
      <c r="L192" s="77">
        <v>192</v>
      </c>
      <c r="M192" s="77"/>
      <c r="N192" s="72"/>
      <c r="O192" s="79" t="s">
        <v>339</v>
      </c>
      <c r="P192" s="81">
        <v>43670.99105324074</v>
      </c>
      <c r="Q192" s="79" t="s">
        <v>399</v>
      </c>
      <c r="R192" s="82" t="s">
        <v>538</v>
      </c>
      <c r="S192" s="79" t="s">
        <v>594</v>
      </c>
      <c r="T192" s="79" t="s">
        <v>631</v>
      </c>
      <c r="U192" s="82" t="s">
        <v>707</v>
      </c>
      <c r="V192" s="82" t="s">
        <v>707</v>
      </c>
      <c r="W192" s="81">
        <v>43670.99105324074</v>
      </c>
      <c r="X192" s="82" t="s">
        <v>882</v>
      </c>
      <c r="Y192" s="79"/>
      <c r="Z192" s="79"/>
      <c r="AA192" s="85" t="s">
        <v>1091</v>
      </c>
      <c r="AB192" s="79"/>
      <c r="AC192" s="79" t="b">
        <v>0</v>
      </c>
      <c r="AD192" s="79">
        <v>2</v>
      </c>
      <c r="AE192" s="85" t="s">
        <v>1231</v>
      </c>
      <c r="AF192" s="79" t="b">
        <v>0</v>
      </c>
      <c r="AG192" s="79" t="s">
        <v>1237</v>
      </c>
      <c r="AH192" s="79"/>
      <c r="AI192" s="85" t="s">
        <v>1231</v>
      </c>
      <c r="AJ192" s="79" t="b">
        <v>0</v>
      </c>
      <c r="AK192" s="79">
        <v>1</v>
      </c>
      <c r="AL192" s="85" t="s">
        <v>1231</v>
      </c>
      <c r="AM192" s="79" t="s">
        <v>1248</v>
      </c>
      <c r="AN192" s="79" t="b">
        <v>0</v>
      </c>
      <c r="AO192" s="85" t="s">
        <v>1091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v>
      </c>
      <c r="BC192" s="78" t="str">
        <f>REPLACE(INDEX(GroupVertices[Group],MATCH(Edges[[#This Row],[Vertex 2]],GroupVertices[Vertex],0)),1,1,"")</f>
        <v>4</v>
      </c>
      <c r="BD192" s="48">
        <v>2</v>
      </c>
      <c r="BE192" s="49">
        <v>6.0606060606060606</v>
      </c>
      <c r="BF192" s="48">
        <v>0</v>
      </c>
      <c r="BG192" s="49">
        <v>0</v>
      </c>
      <c r="BH192" s="48">
        <v>0</v>
      </c>
      <c r="BI192" s="49">
        <v>0</v>
      </c>
      <c r="BJ192" s="48">
        <v>31</v>
      </c>
      <c r="BK192" s="49">
        <v>93.93939393939394</v>
      </c>
      <c r="BL192" s="48">
        <v>33</v>
      </c>
    </row>
    <row r="193" spans="1:64" ht="15">
      <c r="A193" s="64" t="s">
        <v>267</v>
      </c>
      <c r="B193" s="64" t="s">
        <v>317</v>
      </c>
      <c r="C193" s="65" t="s">
        <v>3188</v>
      </c>
      <c r="D193" s="66">
        <v>3</v>
      </c>
      <c r="E193" s="67" t="s">
        <v>132</v>
      </c>
      <c r="F193" s="68">
        <v>35</v>
      </c>
      <c r="G193" s="65"/>
      <c r="H193" s="69"/>
      <c r="I193" s="70"/>
      <c r="J193" s="70"/>
      <c r="K193" s="34" t="s">
        <v>65</v>
      </c>
      <c r="L193" s="77">
        <v>193</v>
      </c>
      <c r="M193" s="77"/>
      <c r="N193" s="72"/>
      <c r="O193" s="79" t="s">
        <v>339</v>
      </c>
      <c r="P193" s="81">
        <v>43671.04924768519</v>
      </c>
      <c r="Q193" s="79" t="s">
        <v>395</v>
      </c>
      <c r="R193" s="79"/>
      <c r="S193" s="79"/>
      <c r="T193" s="79"/>
      <c r="U193" s="79"/>
      <c r="V193" s="82" t="s">
        <v>799</v>
      </c>
      <c r="W193" s="81">
        <v>43671.04924768519</v>
      </c>
      <c r="X193" s="82" t="s">
        <v>883</v>
      </c>
      <c r="Y193" s="79"/>
      <c r="Z193" s="79"/>
      <c r="AA193" s="85" t="s">
        <v>1092</v>
      </c>
      <c r="AB193" s="79"/>
      <c r="AC193" s="79" t="b">
        <v>0</v>
      </c>
      <c r="AD193" s="79">
        <v>0</v>
      </c>
      <c r="AE193" s="85" t="s">
        <v>1231</v>
      </c>
      <c r="AF193" s="79" t="b">
        <v>0</v>
      </c>
      <c r="AG193" s="79" t="s">
        <v>1237</v>
      </c>
      <c r="AH193" s="79"/>
      <c r="AI193" s="85" t="s">
        <v>1231</v>
      </c>
      <c r="AJ193" s="79" t="b">
        <v>0</v>
      </c>
      <c r="AK193" s="79">
        <v>3</v>
      </c>
      <c r="AL193" s="85" t="s">
        <v>1084</v>
      </c>
      <c r="AM193" s="79" t="s">
        <v>1249</v>
      </c>
      <c r="AN193" s="79" t="b">
        <v>0</v>
      </c>
      <c r="AO193" s="85" t="s">
        <v>1084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267</v>
      </c>
      <c r="B194" s="64" t="s">
        <v>260</v>
      </c>
      <c r="C194" s="65" t="s">
        <v>3188</v>
      </c>
      <c r="D194" s="66">
        <v>3</v>
      </c>
      <c r="E194" s="67" t="s">
        <v>132</v>
      </c>
      <c r="F194" s="68">
        <v>35</v>
      </c>
      <c r="G194" s="65"/>
      <c r="H194" s="69"/>
      <c r="I194" s="70"/>
      <c r="J194" s="70"/>
      <c r="K194" s="34" t="s">
        <v>65</v>
      </c>
      <c r="L194" s="77">
        <v>194</v>
      </c>
      <c r="M194" s="77"/>
      <c r="N194" s="72"/>
      <c r="O194" s="79" t="s">
        <v>339</v>
      </c>
      <c r="P194" s="81">
        <v>43671.04924768519</v>
      </c>
      <c r="Q194" s="79" t="s">
        <v>395</v>
      </c>
      <c r="R194" s="79"/>
      <c r="S194" s="79"/>
      <c r="T194" s="79"/>
      <c r="U194" s="79"/>
      <c r="V194" s="82" t="s">
        <v>799</v>
      </c>
      <c r="W194" s="81">
        <v>43671.04924768519</v>
      </c>
      <c r="X194" s="82" t="s">
        <v>883</v>
      </c>
      <c r="Y194" s="79"/>
      <c r="Z194" s="79"/>
      <c r="AA194" s="85" t="s">
        <v>1092</v>
      </c>
      <c r="AB194" s="79"/>
      <c r="AC194" s="79" t="b">
        <v>0</v>
      </c>
      <c r="AD194" s="79">
        <v>0</v>
      </c>
      <c r="AE194" s="85" t="s">
        <v>1231</v>
      </c>
      <c r="AF194" s="79" t="b">
        <v>0</v>
      </c>
      <c r="AG194" s="79" t="s">
        <v>1237</v>
      </c>
      <c r="AH194" s="79"/>
      <c r="AI194" s="85" t="s">
        <v>1231</v>
      </c>
      <c r="AJ194" s="79" t="b">
        <v>0</v>
      </c>
      <c r="AK194" s="79">
        <v>3</v>
      </c>
      <c r="AL194" s="85" t="s">
        <v>1084</v>
      </c>
      <c r="AM194" s="79" t="s">
        <v>1249</v>
      </c>
      <c r="AN194" s="79" t="b">
        <v>0</v>
      </c>
      <c r="AO194" s="85" t="s">
        <v>1084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1</v>
      </c>
      <c r="BE194" s="49">
        <v>4.3478260869565215</v>
      </c>
      <c r="BF194" s="48">
        <v>0</v>
      </c>
      <c r="BG194" s="49">
        <v>0</v>
      </c>
      <c r="BH194" s="48">
        <v>0</v>
      </c>
      <c r="BI194" s="49">
        <v>0</v>
      </c>
      <c r="BJ194" s="48">
        <v>22</v>
      </c>
      <c r="BK194" s="49">
        <v>95.65217391304348</v>
      </c>
      <c r="BL194" s="48">
        <v>23</v>
      </c>
    </row>
    <row r="195" spans="1:64" ht="15">
      <c r="A195" s="64" t="s">
        <v>268</v>
      </c>
      <c r="B195" s="64" t="s">
        <v>271</v>
      </c>
      <c r="C195" s="65" t="s">
        <v>3188</v>
      </c>
      <c r="D195" s="66">
        <v>3</v>
      </c>
      <c r="E195" s="67" t="s">
        <v>132</v>
      </c>
      <c r="F195" s="68">
        <v>35</v>
      </c>
      <c r="G195" s="65"/>
      <c r="H195" s="69"/>
      <c r="I195" s="70"/>
      <c r="J195" s="70"/>
      <c r="K195" s="34" t="s">
        <v>65</v>
      </c>
      <c r="L195" s="77">
        <v>195</v>
      </c>
      <c r="M195" s="77"/>
      <c r="N195" s="72"/>
      <c r="O195" s="79" t="s">
        <v>339</v>
      </c>
      <c r="P195" s="81">
        <v>43671.77630787037</v>
      </c>
      <c r="Q195" s="79" t="s">
        <v>400</v>
      </c>
      <c r="R195" s="79"/>
      <c r="S195" s="79"/>
      <c r="T195" s="79"/>
      <c r="U195" s="82" t="s">
        <v>708</v>
      </c>
      <c r="V195" s="82" t="s">
        <v>708</v>
      </c>
      <c r="W195" s="81">
        <v>43671.77630787037</v>
      </c>
      <c r="X195" s="82" t="s">
        <v>884</v>
      </c>
      <c r="Y195" s="79"/>
      <c r="Z195" s="79"/>
      <c r="AA195" s="85" t="s">
        <v>1093</v>
      </c>
      <c r="AB195" s="79"/>
      <c r="AC195" s="79" t="b">
        <v>0</v>
      </c>
      <c r="AD195" s="79">
        <v>2</v>
      </c>
      <c r="AE195" s="85" t="s">
        <v>1231</v>
      </c>
      <c r="AF195" s="79" t="b">
        <v>0</v>
      </c>
      <c r="AG195" s="79" t="s">
        <v>1237</v>
      </c>
      <c r="AH195" s="79"/>
      <c r="AI195" s="85" t="s">
        <v>1231</v>
      </c>
      <c r="AJ195" s="79" t="b">
        <v>0</v>
      </c>
      <c r="AK195" s="79">
        <v>0</v>
      </c>
      <c r="AL195" s="85" t="s">
        <v>1231</v>
      </c>
      <c r="AM195" s="79" t="s">
        <v>1239</v>
      </c>
      <c r="AN195" s="79" t="b">
        <v>0</v>
      </c>
      <c r="AO195" s="85" t="s">
        <v>1093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3.5714285714285716</v>
      </c>
      <c r="BF195" s="48">
        <v>0</v>
      </c>
      <c r="BG195" s="49">
        <v>0</v>
      </c>
      <c r="BH195" s="48">
        <v>0</v>
      </c>
      <c r="BI195" s="49">
        <v>0</v>
      </c>
      <c r="BJ195" s="48">
        <v>27</v>
      </c>
      <c r="BK195" s="49">
        <v>96.42857142857143</v>
      </c>
      <c r="BL195" s="48">
        <v>28</v>
      </c>
    </row>
    <row r="196" spans="1:64" ht="15">
      <c r="A196" s="64" t="s">
        <v>269</v>
      </c>
      <c r="B196" s="64" t="s">
        <v>281</v>
      </c>
      <c r="C196" s="65" t="s">
        <v>3191</v>
      </c>
      <c r="D196" s="66">
        <v>3.9333333333333336</v>
      </c>
      <c r="E196" s="67" t="s">
        <v>136</v>
      </c>
      <c r="F196" s="68">
        <v>31.933333333333334</v>
      </c>
      <c r="G196" s="65"/>
      <c r="H196" s="69"/>
      <c r="I196" s="70"/>
      <c r="J196" s="70"/>
      <c r="K196" s="34" t="s">
        <v>65</v>
      </c>
      <c r="L196" s="77">
        <v>196</v>
      </c>
      <c r="M196" s="77"/>
      <c r="N196" s="72"/>
      <c r="O196" s="79" t="s">
        <v>339</v>
      </c>
      <c r="P196" s="81">
        <v>43656.626967592594</v>
      </c>
      <c r="Q196" s="79" t="s">
        <v>374</v>
      </c>
      <c r="R196" s="82" t="s">
        <v>531</v>
      </c>
      <c r="S196" s="79" t="s">
        <v>586</v>
      </c>
      <c r="T196" s="79"/>
      <c r="U196" s="79"/>
      <c r="V196" s="82" t="s">
        <v>800</v>
      </c>
      <c r="W196" s="81">
        <v>43656.626967592594</v>
      </c>
      <c r="X196" s="82" t="s">
        <v>885</v>
      </c>
      <c r="Y196" s="79"/>
      <c r="Z196" s="79"/>
      <c r="AA196" s="85" t="s">
        <v>1094</v>
      </c>
      <c r="AB196" s="79"/>
      <c r="AC196" s="79" t="b">
        <v>0</v>
      </c>
      <c r="AD196" s="79">
        <v>0</v>
      </c>
      <c r="AE196" s="85" t="s">
        <v>1231</v>
      </c>
      <c r="AF196" s="79" t="b">
        <v>0</v>
      </c>
      <c r="AG196" s="79" t="s">
        <v>1237</v>
      </c>
      <c r="AH196" s="79"/>
      <c r="AI196" s="85" t="s">
        <v>1231</v>
      </c>
      <c r="AJ196" s="79" t="b">
        <v>0</v>
      </c>
      <c r="AK196" s="79">
        <v>3</v>
      </c>
      <c r="AL196" s="85" t="s">
        <v>1151</v>
      </c>
      <c r="AM196" s="79" t="s">
        <v>1240</v>
      </c>
      <c r="AN196" s="79" t="b">
        <v>0</v>
      </c>
      <c r="AO196" s="85" t="s">
        <v>1151</v>
      </c>
      <c r="AP196" s="79" t="s">
        <v>176</v>
      </c>
      <c r="AQ196" s="79">
        <v>0</v>
      </c>
      <c r="AR196" s="79">
        <v>0</v>
      </c>
      <c r="AS196" s="79"/>
      <c r="AT196" s="79"/>
      <c r="AU196" s="79"/>
      <c r="AV196" s="79"/>
      <c r="AW196" s="79"/>
      <c r="AX196" s="79"/>
      <c r="AY196" s="79"/>
      <c r="AZ196" s="79"/>
      <c r="BA196">
        <v>5</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269</v>
      </c>
      <c r="B197" s="64" t="s">
        <v>252</v>
      </c>
      <c r="C197" s="65" t="s">
        <v>3191</v>
      </c>
      <c r="D197" s="66">
        <v>3.9333333333333336</v>
      </c>
      <c r="E197" s="67" t="s">
        <v>136</v>
      </c>
      <c r="F197" s="68">
        <v>31.933333333333334</v>
      </c>
      <c r="G197" s="65"/>
      <c r="H197" s="69"/>
      <c r="I197" s="70"/>
      <c r="J197" s="70"/>
      <c r="K197" s="34" t="s">
        <v>65</v>
      </c>
      <c r="L197" s="77">
        <v>197</v>
      </c>
      <c r="M197" s="77"/>
      <c r="N197" s="72"/>
      <c r="O197" s="79" t="s">
        <v>339</v>
      </c>
      <c r="P197" s="81">
        <v>43656.626967592594</v>
      </c>
      <c r="Q197" s="79" t="s">
        <v>374</v>
      </c>
      <c r="R197" s="82" t="s">
        <v>531</v>
      </c>
      <c r="S197" s="79" t="s">
        <v>586</v>
      </c>
      <c r="T197" s="79"/>
      <c r="U197" s="79"/>
      <c r="V197" s="82" t="s">
        <v>800</v>
      </c>
      <c r="W197" s="81">
        <v>43656.626967592594</v>
      </c>
      <c r="X197" s="82" t="s">
        <v>885</v>
      </c>
      <c r="Y197" s="79"/>
      <c r="Z197" s="79"/>
      <c r="AA197" s="85" t="s">
        <v>1094</v>
      </c>
      <c r="AB197" s="79"/>
      <c r="AC197" s="79" t="b">
        <v>0</v>
      </c>
      <c r="AD197" s="79">
        <v>0</v>
      </c>
      <c r="AE197" s="85" t="s">
        <v>1231</v>
      </c>
      <c r="AF197" s="79" t="b">
        <v>0</v>
      </c>
      <c r="AG197" s="79" t="s">
        <v>1237</v>
      </c>
      <c r="AH197" s="79"/>
      <c r="AI197" s="85" t="s">
        <v>1231</v>
      </c>
      <c r="AJ197" s="79" t="b">
        <v>0</v>
      </c>
      <c r="AK197" s="79">
        <v>3</v>
      </c>
      <c r="AL197" s="85" t="s">
        <v>1151</v>
      </c>
      <c r="AM197" s="79" t="s">
        <v>1240</v>
      </c>
      <c r="AN197" s="79" t="b">
        <v>0</v>
      </c>
      <c r="AO197" s="85" t="s">
        <v>1151</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269</v>
      </c>
      <c r="B198" s="64" t="s">
        <v>226</v>
      </c>
      <c r="C198" s="65" t="s">
        <v>3191</v>
      </c>
      <c r="D198" s="66">
        <v>3.9333333333333336</v>
      </c>
      <c r="E198" s="67" t="s">
        <v>136</v>
      </c>
      <c r="F198" s="68">
        <v>31.933333333333334</v>
      </c>
      <c r="G198" s="65"/>
      <c r="H198" s="69"/>
      <c r="I198" s="70"/>
      <c r="J198" s="70"/>
      <c r="K198" s="34" t="s">
        <v>65</v>
      </c>
      <c r="L198" s="77">
        <v>198</v>
      </c>
      <c r="M198" s="77"/>
      <c r="N198" s="72"/>
      <c r="O198" s="79" t="s">
        <v>339</v>
      </c>
      <c r="P198" s="81">
        <v>43656.626967592594</v>
      </c>
      <c r="Q198" s="79" t="s">
        <v>374</v>
      </c>
      <c r="R198" s="82" t="s">
        <v>531</v>
      </c>
      <c r="S198" s="79" t="s">
        <v>586</v>
      </c>
      <c r="T198" s="79"/>
      <c r="U198" s="79"/>
      <c r="V198" s="82" t="s">
        <v>800</v>
      </c>
      <c r="W198" s="81">
        <v>43656.626967592594</v>
      </c>
      <c r="X198" s="82" t="s">
        <v>885</v>
      </c>
      <c r="Y198" s="79"/>
      <c r="Z198" s="79"/>
      <c r="AA198" s="85" t="s">
        <v>1094</v>
      </c>
      <c r="AB198" s="79"/>
      <c r="AC198" s="79" t="b">
        <v>0</v>
      </c>
      <c r="AD198" s="79">
        <v>0</v>
      </c>
      <c r="AE198" s="85" t="s">
        <v>1231</v>
      </c>
      <c r="AF198" s="79" t="b">
        <v>0</v>
      </c>
      <c r="AG198" s="79" t="s">
        <v>1237</v>
      </c>
      <c r="AH198" s="79"/>
      <c r="AI198" s="85" t="s">
        <v>1231</v>
      </c>
      <c r="AJ198" s="79" t="b">
        <v>0</v>
      </c>
      <c r="AK198" s="79">
        <v>3</v>
      </c>
      <c r="AL198" s="85" t="s">
        <v>1151</v>
      </c>
      <c r="AM198" s="79" t="s">
        <v>1240</v>
      </c>
      <c r="AN198" s="79" t="b">
        <v>0</v>
      </c>
      <c r="AO198" s="85" t="s">
        <v>1151</v>
      </c>
      <c r="AP198" s="79" t="s">
        <v>176</v>
      </c>
      <c r="AQ198" s="79">
        <v>0</v>
      </c>
      <c r="AR198" s="79">
        <v>0</v>
      </c>
      <c r="AS198" s="79"/>
      <c r="AT198" s="79"/>
      <c r="AU198" s="79"/>
      <c r="AV198" s="79"/>
      <c r="AW198" s="79"/>
      <c r="AX198" s="79"/>
      <c r="AY198" s="79"/>
      <c r="AZ198" s="79"/>
      <c r="BA198">
        <v>5</v>
      </c>
      <c r="BB198" s="78" t="str">
        <f>REPLACE(INDEX(GroupVertices[Group],MATCH(Edges[[#This Row],[Vertex 1]],GroupVertices[Vertex],0)),1,1,"")</f>
        <v>2</v>
      </c>
      <c r="BC198" s="78" t="str">
        <f>REPLACE(INDEX(GroupVertices[Group],MATCH(Edges[[#This Row],[Vertex 2]],GroupVertices[Vertex],0)),1,1,"")</f>
        <v>5</v>
      </c>
      <c r="BD198" s="48"/>
      <c r="BE198" s="49"/>
      <c r="BF198" s="48"/>
      <c r="BG198" s="49"/>
      <c r="BH198" s="48"/>
      <c r="BI198" s="49"/>
      <c r="BJ198" s="48"/>
      <c r="BK198" s="49"/>
      <c r="BL198" s="48"/>
    </row>
    <row r="199" spans="1:64" ht="15">
      <c r="A199" s="64" t="s">
        <v>269</v>
      </c>
      <c r="B199" s="64" t="s">
        <v>266</v>
      </c>
      <c r="C199" s="65" t="s">
        <v>3191</v>
      </c>
      <c r="D199" s="66">
        <v>3.9333333333333336</v>
      </c>
      <c r="E199" s="67" t="s">
        <v>136</v>
      </c>
      <c r="F199" s="68">
        <v>31.933333333333334</v>
      </c>
      <c r="G199" s="65"/>
      <c r="H199" s="69"/>
      <c r="I199" s="70"/>
      <c r="J199" s="70"/>
      <c r="K199" s="34" t="s">
        <v>65</v>
      </c>
      <c r="L199" s="77">
        <v>199</v>
      </c>
      <c r="M199" s="77"/>
      <c r="N199" s="72"/>
      <c r="O199" s="79" t="s">
        <v>339</v>
      </c>
      <c r="P199" s="81">
        <v>43656.626967592594</v>
      </c>
      <c r="Q199" s="79" t="s">
        <v>374</v>
      </c>
      <c r="R199" s="82" t="s">
        <v>531</v>
      </c>
      <c r="S199" s="79" t="s">
        <v>586</v>
      </c>
      <c r="T199" s="79"/>
      <c r="U199" s="79"/>
      <c r="V199" s="82" t="s">
        <v>800</v>
      </c>
      <c r="W199" s="81">
        <v>43656.626967592594</v>
      </c>
      <c r="X199" s="82" t="s">
        <v>885</v>
      </c>
      <c r="Y199" s="79"/>
      <c r="Z199" s="79"/>
      <c r="AA199" s="85" t="s">
        <v>1094</v>
      </c>
      <c r="AB199" s="79"/>
      <c r="AC199" s="79" t="b">
        <v>0</v>
      </c>
      <c r="AD199" s="79">
        <v>0</v>
      </c>
      <c r="AE199" s="85" t="s">
        <v>1231</v>
      </c>
      <c r="AF199" s="79" t="b">
        <v>0</v>
      </c>
      <c r="AG199" s="79" t="s">
        <v>1237</v>
      </c>
      <c r="AH199" s="79"/>
      <c r="AI199" s="85" t="s">
        <v>1231</v>
      </c>
      <c r="AJ199" s="79" t="b">
        <v>0</v>
      </c>
      <c r="AK199" s="79">
        <v>3</v>
      </c>
      <c r="AL199" s="85" t="s">
        <v>1151</v>
      </c>
      <c r="AM199" s="79" t="s">
        <v>1240</v>
      </c>
      <c r="AN199" s="79" t="b">
        <v>0</v>
      </c>
      <c r="AO199" s="85" t="s">
        <v>1151</v>
      </c>
      <c r="AP199" s="79" t="s">
        <v>176</v>
      </c>
      <c r="AQ199" s="79">
        <v>0</v>
      </c>
      <c r="AR199" s="79">
        <v>0</v>
      </c>
      <c r="AS199" s="79"/>
      <c r="AT199" s="79"/>
      <c r="AU199" s="79"/>
      <c r="AV199" s="79"/>
      <c r="AW199" s="79"/>
      <c r="AX199" s="79"/>
      <c r="AY199" s="79"/>
      <c r="AZ199" s="79"/>
      <c r="BA199">
        <v>5</v>
      </c>
      <c r="BB199" s="78" t="str">
        <f>REPLACE(INDEX(GroupVertices[Group],MATCH(Edges[[#This Row],[Vertex 1]],GroupVertices[Vertex],0)),1,1,"")</f>
        <v>2</v>
      </c>
      <c r="BC199" s="78" t="str">
        <f>REPLACE(INDEX(GroupVertices[Group],MATCH(Edges[[#This Row],[Vertex 2]],GroupVertices[Vertex],0)),1,1,"")</f>
        <v>4</v>
      </c>
      <c r="BD199" s="48"/>
      <c r="BE199" s="49"/>
      <c r="BF199" s="48"/>
      <c r="BG199" s="49"/>
      <c r="BH199" s="48"/>
      <c r="BI199" s="49"/>
      <c r="BJ199" s="48"/>
      <c r="BK199" s="49"/>
      <c r="BL199" s="48"/>
    </row>
    <row r="200" spans="1:64" ht="15">
      <c r="A200" s="64" t="s">
        <v>269</v>
      </c>
      <c r="B200" s="64" t="s">
        <v>257</v>
      </c>
      <c r="C200" s="65" t="s">
        <v>3191</v>
      </c>
      <c r="D200" s="66">
        <v>3.9333333333333336</v>
      </c>
      <c r="E200" s="67" t="s">
        <v>136</v>
      </c>
      <c r="F200" s="68">
        <v>31.933333333333334</v>
      </c>
      <c r="G200" s="65"/>
      <c r="H200" s="69"/>
      <c r="I200" s="70"/>
      <c r="J200" s="70"/>
      <c r="K200" s="34" t="s">
        <v>65</v>
      </c>
      <c r="L200" s="77">
        <v>200</v>
      </c>
      <c r="M200" s="77"/>
      <c r="N200" s="72"/>
      <c r="O200" s="79" t="s">
        <v>339</v>
      </c>
      <c r="P200" s="81">
        <v>43656.626967592594</v>
      </c>
      <c r="Q200" s="79" t="s">
        <v>374</v>
      </c>
      <c r="R200" s="82" t="s">
        <v>531</v>
      </c>
      <c r="S200" s="79" t="s">
        <v>586</v>
      </c>
      <c r="T200" s="79"/>
      <c r="U200" s="79"/>
      <c r="V200" s="82" t="s">
        <v>800</v>
      </c>
      <c r="W200" s="81">
        <v>43656.626967592594</v>
      </c>
      <c r="X200" s="82" t="s">
        <v>885</v>
      </c>
      <c r="Y200" s="79"/>
      <c r="Z200" s="79"/>
      <c r="AA200" s="85" t="s">
        <v>1094</v>
      </c>
      <c r="AB200" s="79"/>
      <c r="AC200" s="79" t="b">
        <v>0</v>
      </c>
      <c r="AD200" s="79">
        <v>0</v>
      </c>
      <c r="AE200" s="85" t="s">
        <v>1231</v>
      </c>
      <c r="AF200" s="79" t="b">
        <v>0</v>
      </c>
      <c r="AG200" s="79" t="s">
        <v>1237</v>
      </c>
      <c r="AH200" s="79"/>
      <c r="AI200" s="85" t="s">
        <v>1231</v>
      </c>
      <c r="AJ200" s="79" t="b">
        <v>0</v>
      </c>
      <c r="AK200" s="79">
        <v>3</v>
      </c>
      <c r="AL200" s="85" t="s">
        <v>1151</v>
      </c>
      <c r="AM200" s="79" t="s">
        <v>1240</v>
      </c>
      <c r="AN200" s="79" t="b">
        <v>0</v>
      </c>
      <c r="AO200" s="85" t="s">
        <v>1151</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2</v>
      </c>
      <c r="BC200" s="78" t="str">
        <f>REPLACE(INDEX(GroupVertices[Group],MATCH(Edges[[#This Row],[Vertex 2]],GroupVertices[Vertex],0)),1,1,"")</f>
        <v>3</v>
      </c>
      <c r="BD200" s="48"/>
      <c r="BE200" s="49"/>
      <c r="BF200" s="48"/>
      <c r="BG200" s="49"/>
      <c r="BH200" s="48"/>
      <c r="BI200" s="49"/>
      <c r="BJ200" s="48"/>
      <c r="BK200" s="49"/>
      <c r="BL200" s="48"/>
    </row>
    <row r="201" spans="1:64" ht="15">
      <c r="A201" s="64" t="s">
        <v>269</v>
      </c>
      <c r="B201" s="64" t="s">
        <v>271</v>
      </c>
      <c r="C201" s="65" t="s">
        <v>3191</v>
      </c>
      <c r="D201" s="66">
        <v>3.9333333333333336</v>
      </c>
      <c r="E201" s="67" t="s">
        <v>136</v>
      </c>
      <c r="F201" s="68">
        <v>31.933333333333334</v>
      </c>
      <c r="G201" s="65"/>
      <c r="H201" s="69"/>
      <c r="I201" s="70"/>
      <c r="J201" s="70"/>
      <c r="K201" s="34" t="s">
        <v>65</v>
      </c>
      <c r="L201" s="77">
        <v>201</v>
      </c>
      <c r="M201" s="77"/>
      <c r="N201" s="72"/>
      <c r="O201" s="79" t="s">
        <v>339</v>
      </c>
      <c r="P201" s="81">
        <v>43656.626967592594</v>
      </c>
      <c r="Q201" s="79" t="s">
        <v>374</v>
      </c>
      <c r="R201" s="82" t="s">
        <v>531</v>
      </c>
      <c r="S201" s="79" t="s">
        <v>586</v>
      </c>
      <c r="T201" s="79"/>
      <c r="U201" s="79"/>
      <c r="V201" s="82" t="s">
        <v>800</v>
      </c>
      <c r="W201" s="81">
        <v>43656.626967592594</v>
      </c>
      <c r="X201" s="82" t="s">
        <v>885</v>
      </c>
      <c r="Y201" s="79"/>
      <c r="Z201" s="79"/>
      <c r="AA201" s="85" t="s">
        <v>1094</v>
      </c>
      <c r="AB201" s="79"/>
      <c r="AC201" s="79" t="b">
        <v>0</v>
      </c>
      <c r="AD201" s="79">
        <v>0</v>
      </c>
      <c r="AE201" s="85" t="s">
        <v>1231</v>
      </c>
      <c r="AF201" s="79" t="b">
        <v>0</v>
      </c>
      <c r="AG201" s="79" t="s">
        <v>1237</v>
      </c>
      <c r="AH201" s="79"/>
      <c r="AI201" s="85" t="s">
        <v>1231</v>
      </c>
      <c r="AJ201" s="79" t="b">
        <v>0</v>
      </c>
      <c r="AK201" s="79">
        <v>3</v>
      </c>
      <c r="AL201" s="85" t="s">
        <v>1151</v>
      </c>
      <c r="AM201" s="79" t="s">
        <v>1240</v>
      </c>
      <c r="AN201" s="79" t="b">
        <v>0</v>
      </c>
      <c r="AO201" s="85" t="s">
        <v>1151</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2</v>
      </c>
      <c r="BC201" s="78" t="str">
        <f>REPLACE(INDEX(GroupVertices[Group],MATCH(Edges[[#This Row],[Vertex 2]],GroupVertices[Vertex],0)),1,1,"")</f>
        <v>1</v>
      </c>
      <c r="BD201" s="48"/>
      <c r="BE201" s="49"/>
      <c r="BF201" s="48"/>
      <c r="BG201" s="49"/>
      <c r="BH201" s="48"/>
      <c r="BI201" s="49"/>
      <c r="BJ201" s="48"/>
      <c r="BK201" s="49"/>
      <c r="BL201" s="48"/>
    </row>
    <row r="202" spans="1:64" ht="15">
      <c r="A202" s="64" t="s">
        <v>269</v>
      </c>
      <c r="B202" s="64" t="s">
        <v>277</v>
      </c>
      <c r="C202" s="65" t="s">
        <v>3191</v>
      </c>
      <c r="D202" s="66">
        <v>3.9333333333333336</v>
      </c>
      <c r="E202" s="67" t="s">
        <v>136</v>
      </c>
      <c r="F202" s="68">
        <v>31.933333333333334</v>
      </c>
      <c r="G202" s="65"/>
      <c r="H202" s="69"/>
      <c r="I202" s="70"/>
      <c r="J202" s="70"/>
      <c r="K202" s="34" t="s">
        <v>65</v>
      </c>
      <c r="L202" s="77">
        <v>202</v>
      </c>
      <c r="M202" s="77"/>
      <c r="N202" s="72"/>
      <c r="O202" s="79" t="s">
        <v>339</v>
      </c>
      <c r="P202" s="81">
        <v>43656.626967592594</v>
      </c>
      <c r="Q202" s="79" t="s">
        <v>374</v>
      </c>
      <c r="R202" s="82" t="s">
        <v>531</v>
      </c>
      <c r="S202" s="79" t="s">
        <v>586</v>
      </c>
      <c r="T202" s="79"/>
      <c r="U202" s="79"/>
      <c r="V202" s="82" t="s">
        <v>800</v>
      </c>
      <c r="W202" s="81">
        <v>43656.626967592594</v>
      </c>
      <c r="X202" s="82" t="s">
        <v>885</v>
      </c>
      <c r="Y202" s="79"/>
      <c r="Z202" s="79"/>
      <c r="AA202" s="85" t="s">
        <v>1094</v>
      </c>
      <c r="AB202" s="79"/>
      <c r="AC202" s="79" t="b">
        <v>0</v>
      </c>
      <c r="AD202" s="79">
        <v>0</v>
      </c>
      <c r="AE202" s="85" t="s">
        <v>1231</v>
      </c>
      <c r="AF202" s="79" t="b">
        <v>0</v>
      </c>
      <c r="AG202" s="79" t="s">
        <v>1237</v>
      </c>
      <c r="AH202" s="79"/>
      <c r="AI202" s="85" t="s">
        <v>1231</v>
      </c>
      <c r="AJ202" s="79" t="b">
        <v>0</v>
      </c>
      <c r="AK202" s="79">
        <v>3</v>
      </c>
      <c r="AL202" s="85" t="s">
        <v>1151</v>
      </c>
      <c r="AM202" s="79" t="s">
        <v>1240</v>
      </c>
      <c r="AN202" s="79" t="b">
        <v>0</v>
      </c>
      <c r="AO202" s="85" t="s">
        <v>1151</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12</v>
      </c>
      <c r="BK202" s="49">
        <v>100</v>
      </c>
      <c r="BL202" s="48">
        <v>12</v>
      </c>
    </row>
    <row r="203" spans="1:64" ht="15">
      <c r="A203" s="64" t="s">
        <v>269</v>
      </c>
      <c r="B203" s="64" t="s">
        <v>281</v>
      </c>
      <c r="C203" s="65" t="s">
        <v>3191</v>
      </c>
      <c r="D203" s="66">
        <v>3.9333333333333336</v>
      </c>
      <c r="E203" s="67" t="s">
        <v>136</v>
      </c>
      <c r="F203" s="68">
        <v>31.933333333333334</v>
      </c>
      <c r="G203" s="65"/>
      <c r="H203" s="69"/>
      <c r="I203" s="70"/>
      <c r="J203" s="70"/>
      <c r="K203" s="34" t="s">
        <v>65</v>
      </c>
      <c r="L203" s="77">
        <v>203</v>
      </c>
      <c r="M203" s="77"/>
      <c r="N203" s="72"/>
      <c r="O203" s="79" t="s">
        <v>339</v>
      </c>
      <c r="P203" s="81">
        <v>43668.41510416667</v>
      </c>
      <c r="Q203" s="79" t="s">
        <v>387</v>
      </c>
      <c r="R203" s="82" t="s">
        <v>535</v>
      </c>
      <c r="S203" s="79" t="s">
        <v>586</v>
      </c>
      <c r="T203" s="79"/>
      <c r="U203" s="79"/>
      <c r="V203" s="82" t="s">
        <v>800</v>
      </c>
      <c r="W203" s="81">
        <v>43668.41510416667</v>
      </c>
      <c r="X203" s="82" t="s">
        <v>886</v>
      </c>
      <c r="Y203" s="79"/>
      <c r="Z203" s="79"/>
      <c r="AA203" s="85" t="s">
        <v>1095</v>
      </c>
      <c r="AB203" s="79"/>
      <c r="AC203" s="79" t="b">
        <v>0</v>
      </c>
      <c r="AD203" s="79">
        <v>0</v>
      </c>
      <c r="AE203" s="85" t="s">
        <v>1231</v>
      </c>
      <c r="AF203" s="79" t="b">
        <v>0</v>
      </c>
      <c r="AG203" s="79" t="s">
        <v>1237</v>
      </c>
      <c r="AH203" s="79"/>
      <c r="AI203" s="85" t="s">
        <v>1231</v>
      </c>
      <c r="AJ203" s="79" t="b">
        <v>0</v>
      </c>
      <c r="AK203" s="79">
        <v>2</v>
      </c>
      <c r="AL203" s="85" t="s">
        <v>1153</v>
      </c>
      <c r="AM203" s="79" t="s">
        <v>1240</v>
      </c>
      <c r="AN203" s="79" t="b">
        <v>0</v>
      </c>
      <c r="AO203" s="85" t="s">
        <v>1153</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269</v>
      </c>
      <c r="B204" s="64" t="s">
        <v>252</v>
      </c>
      <c r="C204" s="65" t="s">
        <v>3191</v>
      </c>
      <c r="D204" s="66">
        <v>3.9333333333333336</v>
      </c>
      <c r="E204" s="67" t="s">
        <v>136</v>
      </c>
      <c r="F204" s="68">
        <v>31.933333333333334</v>
      </c>
      <c r="G204" s="65"/>
      <c r="H204" s="69"/>
      <c r="I204" s="70"/>
      <c r="J204" s="70"/>
      <c r="K204" s="34" t="s">
        <v>65</v>
      </c>
      <c r="L204" s="77">
        <v>204</v>
      </c>
      <c r="M204" s="77"/>
      <c r="N204" s="72"/>
      <c r="O204" s="79" t="s">
        <v>339</v>
      </c>
      <c r="P204" s="81">
        <v>43668.41510416667</v>
      </c>
      <c r="Q204" s="79" t="s">
        <v>387</v>
      </c>
      <c r="R204" s="82" t="s">
        <v>535</v>
      </c>
      <c r="S204" s="79" t="s">
        <v>586</v>
      </c>
      <c r="T204" s="79"/>
      <c r="U204" s="79"/>
      <c r="V204" s="82" t="s">
        <v>800</v>
      </c>
      <c r="W204" s="81">
        <v>43668.41510416667</v>
      </c>
      <c r="X204" s="82" t="s">
        <v>886</v>
      </c>
      <c r="Y204" s="79"/>
      <c r="Z204" s="79"/>
      <c r="AA204" s="85" t="s">
        <v>1095</v>
      </c>
      <c r="AB204" s="79"/>
      <c r="AC204" s="79" t="b">
        <v>0</v>
      </c>
      <c r="AD204" s="79">
        <v>0</v>
      </c>
      <c r="AE204" s="85" t="s">
        <v>1231</v>
      </c>
      <c r="AF204" s="79" t="b">
        <v>0</v>
      </c>
      <c r="AG204" s="79" t="s">
        <v>1237</v>
      </c>
      <c r="AH204" s="79"/>
      <c r="AI204" s="85" t="s">
        <v>1231</v>
      </c>
      <c r="AJ204" s="79" t="b">
        <v>0</v>
      </c>
      <c r="AK204" s="79">
        <v>2</v>
      </c>
      <c r="AL204" s="85" t="s">
        <v>1153</v>
      </c>
      <c r="AM204" s="79" t="s">
        <v>1240</v>
      </c>
      <c r="AN204" s="79" t="b">
        <v>0</v>
      </c>
      <c r="AO204" s="85" t="s">
        <v>1153</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269</v>
      </c>
      <c r="B205" s="64" t="s">
        <v>226</v>
      </c>
      <c r="C205" s="65" t="s">
        <v>3191</v>
      </c>
      <c r="D205" s="66">
        <v>3.9333333333333336</v>
      </c>
      <c r="E205" s="67" t="s">
        <v>136</v>
      </c>
      <c r="F205" s="68">
        <v>31.933333333333334</v>
      </c>
      <c r="G205" s="65"/>
      <c r="H205" s="69"/>
      <c r="I205" s="70"/>
      <c r="J205" s="70"/>
      <c r="K205" s="34" t="s">
        <v>65</v>
      </c>
      <c r="L205" s="77">
        <v>205</v>
      </c>
      <c r="M205" s="77"/>
      <c r="N205" s="72"/>
      <c r="O205" s="79" t="s">
        <v>339</v>
      </c>
      <c r="P205" s="81">
        <v>43668.41510416667</v>
      </c>
      <c r="Q205" s="79" t="s">
        <v>387</v>
      </c>
      <c r="R205" s="82" t="s">
        <v>535</v>
      </c>
      <c r="S205" s="79" t="s">
        <v>586</v>
      </c>
      <c r="T205" s="79"/>
      <c r="U205" s="79"/>
      <c r="V205" s="82" t="s">
        <v>800</v>
      </c>
      <c r="W205" s="81">
        <v>43668.41510416667</v>
      </c>
      <c r="X205" s="82" t="s">
        <v>886</v>
      </c>
      <c r="Y205" s="79"/>
      <c r="Z205" s="79"/>
      <c r="AA205" s="85" t="s">
        <v>1095</v>
      </c>
      <c r="AB205" s="79"/>
      <c r="AC205" s="79" t="b">
        <v>0</v>
      </c>
      <c r="AD205" s="79">
        <v>0</v>
      </c>
      <c r="AE205" s="85" t="s">
        <v>1231</v>
      </c>
      <c r="AF205" s="79" t="b">
        <v>0</v>
      </c>
      <c r="AG205" s="79" t="s">
        <v>1237</v>
      </c>
      <c r="AH205" s="79"/>
      <c r="AI205" s="85" t="s">
        <v>1231</v>
      </c>
      <c r="AJ205" s="79" t="b">
        <v>0</v>
      </c>
      <c r="AK205" s="79">
        <v>2</v>
      </c>
      <c r="AL205" s="85" t="s">
        <v>1153</v>
      </c>
      <c r="AM205" s="79" t="s">
        <v>1240</v>
      </c>
      <c r="AN205" s="79" t="b">
        <v>0</v>
      </c>
      <c r="AO205" s="85" t="s">
        <v>1153</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2</v>
      </c>
      <c r="BC205" s="78" t="str">
        <f>REPLACE(INDEX(GroupVertices[Group],MATCH(Edges[[#This Row],[Vertex 2]],GroupVertices[Vertex],0)),1,1,"")</f>
        <v>5</v>
      </c>
      <c r="BD205" s="48"/>
      <c r="BE205" s="49"/>
      <c r="BF205" s="48"/>
      <c r="BG205" s="49"/>
      <c r="BH205" s="48"/>
      <c r="BI205" s="49"/>
      <c r="BJ205" s="48"/>
      <c r="BK205" s="49"/>
      <c r="BL205" s="48"/>
    </row>
    <row r="206" spans="1:64" ht="15">
      <c r="A206" s="64" t="s">
        <v>269</v>
      </c>
      <c r="B206" s="64" t="s">
        <v>266</v>
      </c>
      <c r="C206" s="65" t="s">
        <v>3191</v>
      </c>
      <c r="D206" s="66">
        <v>3.9333333333333336</v>
      </c>
      <c r="E206" s="67" t="s">
        <v>136</v>
      </c>
      <c r="F206" s="68">
        <v>31.933333333333334</v>
      </c>
      <c r="G206" s="65"/>
      <c r="H206" s="69"/>
      <c r="I206" s="70"/>
      <c r="J206" s="70"/>
      <c r="K206" s="34" t="s">
        <v>65</v>
      </c>
      <c r="L206" s="77">
        <v>206</v>
      </c>
      <c r="M206" s="77"/>
      <c r="N206" s="72"/>
      <c r="O206" s="79" t="s">
        <v>339</v>
      </c>
      <c r="P206" s="81">
        <v>43668.41510416667</v>
      </c>
      <c r="Q206" s="79" t="s">
        <v>387</v>
      </c>
      <c r="R206" s="82" t="s">
        <v>535</v>
      </c>
      <c r="S206" s="79" t="s">
        <v>586</v>
      </c>
      <c r="T206" s="79"/>
      <c r="U206" s="79"/>
      <c r="V206" s="82" t="s">
        <v>800</v>
      </c>
      <c r="W206" s="81">
        <v>43668.41510416667</v>
      </c>
      <c r="X206" s="82" t="s">
        <v>886</v>
      </c>
      <c r="Y206" s="79"/>
      <c r="Z206" s="79"/>
      <c r="AA206" s="85" t="s">
        <v>1095</v>
      </c>
      <c r="AB206" s="79"/>
      <c r="AC206" s="79" t="b">
        <v>0</v>
      </c>
      <c r="AD206" s="79">
        <v>0</v>
      </c>
      <c r="AE206" s="85" t="s">
        <v>1231</v>
      </c>
      <c r="AF206" s="79" t="b">
        <v>0</v>
      </c>
      <c r="AG206" s="79" t="s">
        <v>1237</v>
      </c>
      <c r="AH206" s="79"/>
      <c r="AI206" s="85" t="s">
        <v>1231</v>
      </c>
      <c r="AJ206" s="79" t="b">
        <v>0</v>
      </c>
      <c r="AK206" s="79">
        <v>2</v>
      </c>
      <c r="AL206" s="85" t="s">
        <v>1153</v>
      </c>
      <c r="AM206" s="79" t="s">
        <v>1240</v>
      </c>
      <c r="AN206" s="79" t="b">
        <v>0</v>
      </c>
      <c r="AO206" s="85" t="s">
        <v>1153</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2</v>
      </c>
      <c r="BC206" s="78" t="str">
        <f>REPLACE(INDEX(GroupVertices[Group],MATCH(Edges[[#This Row],[Vertex 2]],GroupVertices[Vertex],0)),1,1,"")</f>
        <v>4</v>
      </c>
      <c r="BD206" s="48"/>
      <c r="BE206" s="49"/>
      <c r="BF206" s="48"/>
      <c r="BG206" s="49"/>
      <c r="BH206" s="48"/>
      <c r="BI206" s="49"/>
      <c r="BJ206" s="48"/>
      <c r="BK206" s="49"/>
      <c r="BL206" s="48"/>
    </row>
    <row r="207" spans="1:64" ht="15">
      <c r="A207" s="64" t="s">
        <v>269</v>
      </c>
      <c r="B207" s="64" t="s">
        <v>257</v>
      </c>
      <c r="C207" s="65" t="s">
        <v>3191</v>
      </c>
      <c r="D207" s="66">
        <v>3.9333333333333336</v>
      </c>
      <c r="E207" s="67" t="s">
        <v>136</v>
      </c>
      <c r="F207" s="68">
        <v>31.933333333333334</v>
      </c>
      <c r="G207" s="65"/>
      <c r="H207" s="69"/>
      <c r="I207" s="70"/>
      <c r="J207" s="70"/>
      <c r="K207" s="34" t="s">
        <v>65</v>
      </c>
      <c r="L207" s="77">
        <v>207</v>
      </c>
      <c r="M207" s="77"/>
      <c r="N207" s="72"/>
      <c r="O207" s="79" t="s">
        <v>339</v>
      </c>
      <c r="P207" s="81">
        <v>43668.41510416667</v>
      </c>
      <c r="Q207" s="79" t="s">
        <v>387</v>
      </c>
      <c r="R207" s="82" t="s">
        <v>535</v>
      </c>
      <c r="S207" s="79" t="s">
        <v>586</v>
      </c>
      <c r="T207" s="79"/>
      <c r="U207" s="79"/>
      <c r="V207" s="82" t="s">
        <v>800</v>
      </c>
      <c r="W207" s="81">
        <v>43668.41510416667</v>
      </c>
      <c r="X207" s="82" t="s">
        <v>886</v>
      </c>
      <c r="Y207" s="79"/>
      <c r="Z207" s="79"/>
      <c r="AA207" s="85" t="s">
        <v>1095</v>
      </c>
      <c r="AB207" s="79"/>
      <c r="AC207" s="79" t="b">
        <v>0</v>
      </c>
      <c r="AD207" s="79">
        <v>0</v>
      </c>
      <c r="AE207" s="85" t="s">
        <v>1231</v>
      </c>
      <c r="AF207" s="79" t="b">
        <v>0</v>
      </c>
      <c r="AG207" s="79" t="s">
        <v>1237</v>
      </c>
      <c r="AH207" s="79"/>
      <c r="AI207" s="85" t="s">
        <v>1231</v>
      </c>
      <c r="AJ207" s="79" t="b">
        <v>0</v>
      </c>
      <c r="AK207" s="79">
        <v>2</v>
      </c>
      <c r="AL207" s="85" t="s">
        <v>1153</v>
      </c>
      <c r="AM207" s="79" t="s">
        <v>1240</v>
      </c>
      <c r="AN207" s="79" t="b">
        <v>0</v>
      </c>
      <c r="AO207" s="85" t="s">
        <v>1153</v>
      </c>
      <c r="AP207" s="79" t="s">
        <v>176</v>
      </c>
      <c r="AQ207" s="79">
        <v>0</v>
      </c>
      <c r="AR207" s="79">
        <v>0</v>
      </c>
      <c r="AS207" s="79"/>
      <c r="AT207" s="79"/>
      <c r="AU207" s="79"/>
      <c r="AV207" s="79"/>
      <c r="AW207" s="79"/>
      <c r="AX207" s="79"/>
      <c r="AY207" s="79"/>
      <c r="AZ207" s="79"/>
      <c r="BA207">
        <v>5</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269</v>
      </c>
      <c r="B208" s="64" t="s">
        <v>271</v>
      </c>
      <c r="C208" s="65" t="s">
        <v>3191</v>
      </c>
      <c r="D208" s="66">
        <v>3.9333333333333336</v>
      </c>
      <c r="E208" s="67" t="s">
        <v>136</v>
      </c>
      <c r="F208" s="68">
        <v>31.933333333333334</v>
      </c>
      <c r="G208" s="65"/>
      <c r="H208" s="69"/>
      <c r="I208" s="70"/>
      <c r="J208" s="70"/>
      <c r="K208" s="34" t="s">
        <v>65</v>
      </c>
      <c r="L208" s="77">
        <v>208</v>
      </c>
      <c r="M208" s="77"/>
      <c r="N208" s="72"/>
      <c r="O208" s="79" t="s">
        <v>339</v>
      </c>
      <c r="P208" s="81">
        <v>43668.41510416667</v>
      </c>
      <c r="Q208" s="79" t="s">
        <v>387</v>
      </c>
      <c r="R208" s="82" t="s">
        <v>535</v>
      </c>
      <c r="S208" s="79" t="s">
        <v>586</v>
      </c>
      <c r="T208" s="79"/>
      <c r="U208" s="79"/>
      <c r="V208" s="82" t="s">
        <v>800</v>
      </c>
      <c r="W208" s="81">
        <v>43668.41510416667</v>
      </c>
      <c r="X208" s="82" t="s">
        <v>886</v>
      </c>
      <c r="Y208" s="79"/>
      <c r="Z208" s="79"/>
      <c r="AA208" s="85" t="s">
        <v>1095</v>
      </c>
      <c r="AB208" s="79"/>
      <c r="AC208" s="79" t="b">
        <v>0</v>
      </c>
      <c r="AD208" s="79">
        <v>0</v>
      </c>
      <c r="AE208" s="85" t="s">
        <v>1231</v>
      </c>
      <c r="AF208" s="79" t="b">
        <v>0</v>
      </c>
      <c r="AG208" s="79" t="s">
        <v>1237</v>
      </c>
      <c r="AH208" s="79"/>
      <c r="AI208" s="85" t="s">
        <v>1231</v>
      </c>
      <c r="AJ208" s="79" t="b">
        <v>0</v>
      </c>
      <c r="AK208" s="79">
        <v>2</v>
      </c>
      <c r="AL208" s="85" t="s">
        <v>1153</v>
      </c>
      <c r="AM208" s="79" t="s">
        <v>1240</v>
      </c>
      <c r="AN208" s="79" t="b">
        <v>0</v>
      </c>
      <c r="AO208" s="85" t="s">
        <v>1153</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2</v>
      </c>
      <c r="BC208" s="78" t="str">
        <f>REPLACE(INDEX(GroupVertices[Group],MATCH(Edges[[#This Row],[Vertex 2]],GroupVertices[Vertex],0)),1,1,"")</f>
        <v>1</v>
      </c>
      <c r="BD208" s="48"/>
      <c r="BE208" s="49"/>
      <c r="BF208" s="48"/>
      <c r="BG208" s="49"/>
      <c r="BH208" s="48"/>
      <c r="BI208" s="49"/>
      <c r="BJ208" s="48"/>
      <c r="BK208" s="49"/>
      <c r="BL208" s="48"/>
    </row>
    <row r="209" spans="1:64" ht="15">
      <c r="A209" s="64" t="s">
        <v>269</v>
      </c>
      <c r="B209" s="64" t="s">
        <v>277</v>
      </c>
      <c r="C209" s="65" t="s">
        <v>3191</v>
      </c>
      <c r="D209" s="66">
        <v>3.9333333333333336</v>
      </c>
      <c r="E209" s="67" t="s">
        <v>136</v>
      </c>
      <c r="F209" s="68">
        <v>31.933333333333334</v>
      </c>
      <c r="G209" s="65"/>
      <c r="H209" s="69"/>
      <c r="I209" s="70"/>
      <c r="J209" s="70"/>
      <c r="K209" s="34" t="s">
        <v>65</v>
      </c>
      <c r="L209" s="77">
        <v>209</v>
      </c>
      <c r="M209" s="77"/>
      <c r="N209" s="72"/>
      <c r="O209" s="79" t="s">
        <v>339</v>
      </c>
      <c r="P209" s="81">
        <v>43668.41510416667</v>
      </c>
      <c r="Q209" s="79" t="s">
        <v>387</v>
      </c>
      <c r="R209" s="82" t="s">
        <v>535</v>
      </c>
      <c r="S209" s="79" t="s">
        <v>586</v>
      </c>
      <c r="T209" s="79"/>
      <c r="U209" s="79"/>
      <c r="V209" s="82" t="s">
        <v>800</v>
      </c>
      <c r="W209" s="81">
        <v>43668.41510416667</v>
      </c>
      <c r="X209" s="82" t="s">
        <v>886</v>
      </c>
      <c r="Y209" s="79"/>
      <c r="Z209" s="79"/>
      <c r="AA209" s="85" t="s">
        <v>1095</v>
      </c>
      <c r="AB209" s="79"/>
      <c r="AC209" s="79" t="b">
        <v>0</v>
      </c>
      <c r="AD209" s="79">
        <v>0</v>
      </c>
      <c r="AE209" s="85" t="s">
        <v>1231</v>
      </c>
      <c r="AF209" s="79" t="b">
        <v>0</v>
      </c>
      <c r="AG209" s="79" t="s">
        <v>1237</v>
      </c>
      <c r="AH209" s="79"/>
      <c r="AI209" s="85" t="s">
        <v>1231</v>
      </c>
      <c r="AJ209" s="79" t="b">
        <v>0</v>
      </c>
      <c r="AK209" s="79">
        <v>2</v>
      </c>
      <c r="AL209" s="85" t="s">
        <v>1153</v>
      </c>
      <c r="AM209" s="79" t="s">
        <v>1240</v>
      </c>
      <c r="AN209" s="79" t="b">
        <v>0</v>
      </c>
      <c r="AO209" s="85" t="s">
        <v>1153</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12</v>
      </c>
      <c r="BK209" s="49">
        <v>100</v>
      </c>
      <c r="BL209" s="48">
        <v>12</v>
      </c>
    </row>
    <row r="210" spans="1:64" ht="15">
      <c r="A210" s="64" t="s">
        <v>269</v>
      </c>
      <c r="B210" s="64" t="s">
        <v>281</v>
      </c>
      <c r="C210" s="65" t="s">
        <v>3191</v>
      </c>
      <c r="D210" s="66">
        <v>3.9333333333333336</v>
      </c>
      <c r="E210" s="67" t="s">
        <v>136</v>
      </c>
      <c r="F210" s="68">
        <v>31.933333333333334</v>
      </c>
      <c r="G210" s="65"/>
      <c r="H210" s="69"/>
      <c r="I210" s="70"/>
      <c r="J210" s="70"/>
      <c r="K210" s="34" t="s">
        <v>65</v>
      </c>
      <c r="L210" s="77">
        <v>210</v>
      </c>
      <c r="M210" s="77"/>
      <c r="N210" s="72"/>
      <c r="O210" s="79" t="s">
        <v>339</v>
      </c>
      <c r="P210" s="81">
        <v>43669.96436342593</v>
      </c>
      <c r="Q210" s="79" t="s">
        <v>401</v>
      </c>
      <c r="R210" s="82" t="s">
        <v>539</v>
      </c>
      <c r="S210" s="79" t="s">
        <v>586</v>
      </c>
      <c r="T210" s="79"/>
      <c r="U210" s="79"/>
      <c r="V210" s="82" t="s">
        <v>800</v>
      </c>
      <c r="W210" s="81">
        <v>43669.96436342593</v>
      </c>
      <c r="X210" s="82" t="s">
        <v>887</v>
      </c>
      <c r="Y210" s="79"/>
      <c r="Z210" s="79"/>
      <c r="AA210" s="85" t="s">
        <v>1096</v>
      </c>
      <c r="AB210" s="79"/>
      <c r="AC210" s="79" t="b">
        <v>0</v>
      </c>
      <c r="AD210" s="79">
        <v>0</v>
      </c>
      <c r="AE210" s="85" t="s">
        <v>1231</v>
      </c>
      <c r="AF210" s="79" t="b">
        <v>0</v>
      </c>
      <c r="AG210" s="79" t="s">
        <v>1237</v>
      </c>
      <c r="AH210" s="79"/>
      <c r="AI210" s="85" t="s">
        <v>1231</v>
      </c>
      <c r="AJ210" s="79" t="b">
        <v>0</v>
      </c>
      <c r="AK210" s="79">
        <v>1</v>
      </c>
      <c r="AL210" s="85" t="s">
        <v>1154</v>
      </c>
      <c r="AM210" s="79" t="s">
        <v>1240</v>
      </c>
      <c r="AN210" s="79" t="b">
        <v>0</v>
      </c>
      <c r="AO210" s="85" t="s">
        <v>1154</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269</v>
      </c>
      <c r="B211" s="64" t="s">
        <v>252</v>
      </c>
      <c r="C211" s="65" t="s">
        <v>3191</v>
      </c>
      <c r="D211" s="66">
        <v>3.9333333333333336</v>
      </c>
      <c r="E211" s="67" t="s">
        <v>136</v>
      </c>
      <c r="F211" s="68">
        <v>31.933333333333334</v>
      </c>
      <c r="G211" s="65"/>
      <c r="H211" s="69"/>
      <c r="I211" s="70"/>
      <c r="J211" s="70"/>
      <c r="K211" s="34" t="s">
        <v>65</v>
      </c>
      <c r="L211" s="77">
        <v>211</v>
      </c>
      <c r="M211" s="77"/>
      <c r="N211" s="72"/>
      <c r="O211" s="79" t="s">
        <v>339</v>
      </c>
      <c r="P211" s="81">
        <v>43669.96436342593</v>
      </c>
      <c r="Q211" s="79" t="s">
        <v>401</v>
      </c>
      <c r="R211" s="82" t="s">
        <v>539</v>
      </c>
      <c r="S211" s="79" t="s">
        <v>586</v>
      </c>
      <c r="T211" s="79"/>
      <c r="U211" s="79"/>
      <c r="V211" s="82" t="s">
        <v>800</v>
      </c>
      <c r="W211" s="81">
        <v>43669.96436342593</v>
      </c>
      <c r="X211" s="82" t="s">
        <v>887</v>
      </c>
      <c r="Y211" s="79"/>
      <c r="Z211" s="79"/>
      <c r="AA211" s="85" t="s">
        <v>1096</v>
      </c>
      <c r="AB211" s="79"/>
      <c r="AC211" s="79" t="b">
        <v>0</v>
      </c>
      <c r="AD211" s="79">
        <v>0</v>
      </c>
      <c r="AE211" s="85" t="s">
        <v>1231</v>
      </c>
      <c r="AF211" s="79" t="b">
        <v>0</v>
      </c>
      <c r="AG211" s="79" t="s">
        <v>1237</v>
      </c>
      <c r="AH211" s="79"/>
      <c r="AI211" s="85" t="s">
        <v>1231</v>
      </c>
      <c r="AJ211" s="79" t="b">
        <v>0</v>
      </c>
      <c r="AK211" s="79">
        <v>1</v>
      </c>
      <c r="AL211" s="85" t="s">
        <v>1154</v>
      </c>
      <c r="AM211" s="79" t="s">
        <v>1240</v>
      </c>
      <c r="AN211" s="79" t="b">
        <v>0</v>
      </c>
      <c r="AO211" s="85" t="s">
        <v>1154</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269</v>
      </c>
      <c r="B212" s="64" t="s">
        <v>226</v>
      </c>
      <c r="C212" s="65" t="s">
        <v>3191</v>
      </c>
      <c r="D212" s="66">
        <v>3.9333333333333336</v>
      </c>
      <c r="E212" s="67" t="s">
        <v>136</v>
      </c>
      <c r="F212" s="68">
        <v>31.933333333333334</v>
      </c>
      <c r="G212" s="65"/>
      <c r="H212" s="69"/>
      <c r="I212" s="70"/>
      <c r="J212" s="70"/>
      <c r="K212" s="34" t="s">
        <v>65</v>
      </c>
      <c r="L212" s="77">
        <v>212</v>
      </c>
      <c r="M212" s="77"/>
      <c r="N212" s="72"/>
      <c r="O212" s="79" t="s">
        <v>339</v>
      </c>
      <c r="P212" s="81">
        <v>43669.96436342593</v>
      </c>
      <c r="Q212" s="79" t="s">
        <v>401</v>
      </c>
      <c r="R212" s="82" t="s">
        <v>539</v>
      </c>
      <c r="S212" s="79" t="s">
        <v>586</v>
      </c>
      <c r="T212" s="79"/>
      <c r="U212" s="79"/>
      <c r="V212" s="82" t="s">
        <v>800</v>
      </c>
      <c r="W212" s="81">
        <v>43669.96436342593</v>
      </c>
      <c r="X212" s="82" t="s">
        <v>887</v>
      </c>
      <c r="Y212" s="79"/>
      <c r="Z212" s="79"/>
      <c r="AA212" s="85" t="s">
        <v>1096</v>
      </c>
      <c r="AB212" s="79"/>
      <c r="AC212" s="79" t="b">
        <v>0</v>
      </c>
      <c r="AD212" s="79">
        <v>0</v>
      </c>
      <c r="AE212" s="85" t="s">
        <v>1231</v>
      </c>
      <c r="AF212" s="79" t="b">
        <v>0</v>
      </c>
      <c r="AG212" s="79" t="s">
        <v>1237</v>
      </c>
      <c r="AH212" s="79"/>
      <c r="AI212" s="85" t="s">
        <v>1231</v>
      </c>
      <c r="AJ212" s="79" t="b">
        <v>0</v>
      </c>
      <c r="AK212" s="79">
        <v>1</v>
      </c>
      <c r="AL212" s="85" t="s">
        <v>1154</v>
      </c>
      <c r="AM212" s="79" t="s">
        <v>1240</v>
      </c>
      <c r="AN212" s="79" t="b">
        <v>0</v>
      </c>
      <c r="AO212" s="85" t="s">
        <v>1154</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2</v>
      </c>
      <c r="BC212" s="78" t="str">
        <f>REPLACE(INDEX(GroupVertices[Group],MATCH(Edges[[#This Row],[Vertex 2]],GroupVertices[Vertex],0)),1,1,"")</f>
        <v>5</v>
      </c>
      <c r="BD212" s="48"/>
      <c r="BE212" s="49"/>
      <c r="BF212" s="48"/>
      <c r="BG212" s="49"/>
      <c r="BH212" s="48"/>
      <c r="BI212" s="49"/>
      <c r="BJ212" s="48"/>
      <c r="BK212" s="49"/>
      <c r="BL212" s="48"/>
    </row>
    <row r="213" spans="1:64" ht="15">
      <c r="A213" s="64" t="s">
        <v>269</v>
      </c>
      <c r="B213" s="64" t="s">
        <v>266</v>
      </c>
      <c r="C213" s="65" t="s">
        <v>3191</v>
      </c>
      <c r="D213" s="66">
        <v>3.9333333333333336</v>
      </c>
      <c r="E213" s="67" t="s">
        <v>136</v>
      </c>
      <c r="F213" s="68">
        <v>31.933333333333334</v>
      </c>
      <c r="G213" s="65"/>
      <c r="H213" s="69"/>
      <c r="I213" s="70"/>
      <c r="J213" s="70"/>
      <c r="K213" s="34" t="s">
        <v>65</v>
      </c>
      <c r="L213" s="77">
        <v>213</v>
      </c>
      <c r="M213" s="77"/>
      <c r="N213" s="72"/>
      <c r="O213" s="79" t="s">
        <v>339</v>
      </c>
      <c r="P213" s="81">
        <v>43669.96436342593</v>
      </c>
      <c r="Q213" s="79" t="s">
        <v>401</v>
      </c>
      <c r="R213" s="82" t="s">
        <v>539</v>
      </c>
      <c r="S213" s="79" t="s">
        <v>586</v>
      </c>
      <c r="T213" s="79"/>
      <c r="U213" s="79"/>
      <c r="V213" s="82" t="s">
        <v>800</v>
      </c>
      <c r="W213" s="81">
        <v>43669.96436342593</v>
      </c>
      <c r="X213" s="82" t="s">
        <v>887</v>
      </c>
      <c r="Y213" s="79"/>
      <c r="Z213" s="79"/>
      <c r="AA213" s="85" t="s">
        <v>1096</v>
      </c>
      <c r="AB213" s="79"/>
      <c r="AC213" s="79" t="b">
        <v>0</v>
      </c>
      <c r="AD213" s="79">
        <v>0</v>
      </c>
      <c r="AE213" s="85" t="s">
        <v>1231</v>
      </c>
      <c r="AF213" s="79" t="b">
        <v>0</v>
      </c>
      <c r="AG213" s="79" t="s">
        <v>1237</v>
      </c>
      <c r="AH213" s="79"/>
      <c r="AI213" s="85" t="s">
        <v>1231</v>
      </c>
      <c r="AJ213" s="79" t="b">
        <v>0</v>
      </c>
      <c r="AK213" s="79">
        <v>1</v>
      </c>
      <c r="AL213" s="85" t="s">
        <v>1154</v>
      </c>
      <c r="AM213" s="79" t="s">
        <v>1240</v>
      </c>
      <c r="AN213" s="79" t="b">
        <v>0</v>
      </c>
      <c r="AO213" s="85" t="s">
        <v>1154</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2</v>
      </c>
      <c r="BC213" s="78" t="str">
        <f>REPLACE(INDEX(GroupVertices[Group],MATCH(Edges[[#This Row],[Vertex 2]],GroupVertices[Vertex],0)),1,1,"")</f>
        <v>4</v>
      </c>
      <c r="BD213" s="48"/>
      <c r="BE213" s="49"/>
      <c r="BF213" s="48"/>
      <c r="BG213" s="49"/>
      <c r="BH213" s="48"/>
      <c r="BI213" s="49"/>
      <c r="BJ213" s="48"/>
      <c r="BK213" s="49"/>
      <c r="BL213" s="48"/>
    </row>
    <row r="214" spans="1:64" ht="15">
      <c r="A214" s="64" t="s">
        <v>269</v>
      </c>
      <c r="B214" s="64" t="s">
        <v>257</v>
      </c>
      <c r="C214" s="65" t="s">
        <v>3191</v>
      </c>
      <c r="D214" s="66">
        <v>3.9333333333333336</v>
      </c>
      <c r="E214" s="67" t="s">
        <v>136</v>
      </c>
      <c r="F214" s="68">
        <v>31.933333333333334</v>
      </c>
      <c r="G214" s="65"/>
      <c r="H214" s="69"/>
      <c r="I214" s="70"/>
      <c r="J214" s="70"/>
      <c r="K214" s="34" t="s">
        <v>65</v>
      </c>
      <c r="L214" s="77">
        <v>214</v>
      </c>
      <c r="M214" s="77"/>
      <c r="N214" s="72"/>
      <c r="O214" s="79" t="s">
        <v>339</v>
      </c>
      <c r="P214" s="81">
        <v>43669.96436342593</v>
      </c>
      <c r="Q214" s="79" t="s">
        <v>401</v>
      </c>
      <c r="R214" s="82" t="s">
        <v>539</v>
      </c>
      <c r="S214" s="79" t="s">
        <v>586</v>
      </c>
      <c r="T214" s="79"/>
      <c r="U214" s="79"/>
      <c r="V214" s="82" t="s">
        <v>800</v>
      </c>
      <c r="W214" s="81">
        <v>43669.96436342593</v>
      </c>
      <c r="X214" s="82" t="s">
        <v>887</v>
      </c>
      <c r="Y214" s="79"/>
      <c r="Z214" s="79"/>
      <c r="AA214" s="85" t="s">
        <v>1096</v>
      </c>
      <c r="AB214" s="79"/>
      <c r="AC214" s="79" t="b">
        <v>0</v>
      </c>
      <c r="AD214" s="79">
        <v>0</v>
      </c>
      <c r="AE214" s="85" t="s">
        <v>1231</v>
      </c>
      <c r="AF214" s="79" t="b">
        <v>0</v>
      </c>
      <c r="AG214" s="79" t="s">
        <v>1237</v>
      </c>
      <c r="AH214" s="79"/>
      <c r="AI214" s="85" t="s">
        <v>1231</v>
      </c>
      <c r="AJ214" s="79" t="b">
        <v>0</v>
      </c>
      <c r="AK214" s="79">
        <v>1</v>
      </c>
      <c r="AL214" s="85" t="s">
        <v>1154</v>
      </c>
      <c r="AM214" s="79" t="s">
        <v>1240</v>
      </c>
      <c r="AN214" s="79" t="b">
        <v>0</v>
      </c>
      <c r="AO214" s="85" t="s">
        <v>1154</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2</v>
      </c>
      <c r="BC214" s="78" t="str">
        <f>REPLACE(INDEX(GroupVertices[Group],MATCH(Edges[[#This Row],[Vertex 2]],GroupVertices[Vertex],0)),1,1,"")</f>
        <v>3</v>
      </c>
      <c r="BD214" s="48"/>
      <c r="BE214" s="49"/>
      <c r="BF214" s="48"/>
      <c r="BG214" s="49"/>
      <c r="BH214" s="48"/>
      <c r="BI214" s="49"/>
      <c r="BJ214" s="48"/>
      <c r="BK214" s="49"/>
      <c r="BL214" s="48"/>
    </row>
    <row r="215" spans="1:64" ht="15">
      <c r="A215" s="64" t="s">
        <v>269</v>
      </c>
      <c r="B215" s="64" t="s">
        <v>271</v>
      </c>
      <c r="C215" s="65" t="s">
        <v>3191</v>
      </c>
      <c r="D215" s="66">
        <v>3.9333333333333336</v>
      </c>
      <c r="E215" s="67" t="s">
        <v>136</v>
      </c>
      <c r="F215" s="68">
        <v>31.933333333333334</v>
      </c>
      <c r="G215" s="65"/>
      <c r="H215" s="69"/>
      <c r="I215" s="70"/>
      <c r="J215" s="70"/>
      <c r="K215" s="34" t="s">
        <v>65</v>
      </c>
      <c r="L215" s="77">
        <v>215</v>
      </c>
      <c r="M215" s="77"/>
      <c r="N215" s="72"/>
      <c r="O215" s="79" t="s">
        <v>339</v>
      </c>
      <c r="P215" s="81">
        <v>43669.96436342593</v>
      </c>
      <c r="Q215" s="79" t="s">
        <v>401</v>
      </c>
      <c r="R215" s="82" t="s">
        <v>539</v>
      </c>
      <c r="S215" s="79" t="s">
        <v>586</v>
      </c>
      <c r="T215" s="79"/>
      <c r="U215" s="79"/>
      <c r="V215" s="82" t="s">
        <v>800</v>
      </c>
      <c r="W215" s="81">
        <v>43669.96436342593</v>
      </c>
      <c r="X215" s="82" t="s">
        <v>887</v>
      </c>
      <c r="Y215" s="79"/>
      <c r="Z215" s="79"/>
      <c r="AA215" s="85" t="s">
        <v>1096</v>
      </c>
      <c r="AB215" s="79"/>
      <c r="AC215" s="79" t="b">
        <v>0</v>
      </c>
      <c r="AD215" s="79">
        <v>0</v>
      </c>
      <c r="AE215" s="85" t="s">
        <v>1231</v>
      </c>
      <c r="AF215" s="79" t="b">
        <v>0</v>
      </c>
      <c r="AG215" s="79" t="s">
        <v>1237</v>
      </c>
      <c r="AH215" s="79"/>
      <c r="AI215" s="85" t="s">
        <v>1231</v>
      </c>
      <c r="AJ215" s="79" t="b">
        <v>0</v>
      </c>
      <c r="AK215" s="79">
        <v>1</v>
      </c>
      <c r="AL215" s="85" t="s">
        <v>1154</v>
      </c>
      <c r="AM215" s="79" t="s">
        <v>1240</v>
      </c>
      <c r="AN215" s="79" t="b">
        <v>0</v>
      </c>
      <c r="AO215" s="85" t="s">
        <v>1154</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269</v>
      </c>
      <c r="B216" s="64" t="s">
        <v>277</v>
      </c>
      <c r="C216" s="65" t="s">
        <v>3191</v>
      </c>
      <c r="D216" s="66">
        <v>3.9333333333333336</v>
      </c>
      <c r="E216" s="67" t="s">
        <v>136</v>
      </c>
      <c r="F216" s="68">
        <v>31.933333333333334</v>
      </c>
      <c r="G216" s="65"/>
      <c r="H216" s="69"/>
      <c r="I216" s="70"/>
      <c r="J216" s="70"/>
      <c r="K216" s="34" t="s">
        <v>65</v>
      </c>
      <c r="L216" s="77">
        <v>216</v>
      </c>
      <c r="M216" s="77"/>
      <c r="N216" s="72"/>
      <c r="O216" s="79" t="s">
        <v>339</v>
      </c>
      <c r="P216" s="81">
        <v>43669.96436342593</v>
      </c>
      <c r="Q216" s="79" t="s">
        <v>401</v>
      </c>
      <c r="R216" s="82" t="s">
        <v>539</v>
      </c>
      <c r="S216" s="79" t="s">
        <v>586</v>
      </c>
      <c r="T216" s="79"/>
      <c r="U216" s="79"/>
      <c r="V216" s="82" t="s">
        <v>800</v>
      </c>
      <c r="W216" s="81">
        <v>43669.96436342593</v>
      </c>
      <c r="X216" s="82" t="s">
        <v>887</v>
      </c>
      <c r="Y216" s="79"/>
      <c r="Z216" s="79"/>
      <c r="AA216" s="85" t="s">
        <v>1096</v>
      </c>
      <c r="AB216" s="79"/>
      <c r="AC216" s="79" t="b">
        <v>0</v>
      </c>
      <c r="AD216" s="79">
        <v>0</v>
      </c>
      <c r="AE216" s="85" t="s">
        <v>1231</v>
      </c>
      <c r="AF216" s="79" t="b">
        <v>0</v>
      </c>
      <c r="AG216" s="79" t="s">
        <v>1237</v>
      </c>
      <c r="AH216" s="79"/>
      <c r="AI216" s="85" t="s">
        <v>1231</v>
      </c>
      <c r="AJ216" s="79" t="b">
        <v>0</v>
      </c>
      <c r="AK216" s="79">
        <v>1</v>
      </c>
      <c r="AL216" s="85" t="s">
        <v>1154</v>
      </c>
      <c r="AM216" s="79" t="s">
        <v>1240</v>
      </c>
      <c r="AN216" s="79" t="b">
        <v>0</v>
      </c>
      <c r="AO216" s="85" t="s">
        <v>1154</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2</v>
      </c>
      <c r="BC216" s="78" t="str">
        <f>REPLACE(INDEX(GroupVertices[Group],MATCH(Edges[[#This Row],[Vertex 2]],GroupVertices[Vertex],0)),1,1,"")</f>
        <v>2</v>
      </c>
      <c r="BD216" s="48">
        <v>0</v>
      </c>
      <c r="BE216" s="49">
        <v>0</v>
      </c>
      <c r="BF216" s="48">
        <v>0</v>
      </c>
      <c r="BG216" s="49">
        <v>0</v>
      </c>
      <c r="BH216" s="48">
        <v>0</v>
      </c>
      <c r="BI216" s="49">
        <v>0</v>
      </c>
      <c r="BJ216" s="48">
        <v>12</v>
      </c>
      <c r="BK216" s="49">
        <v>100</v>
      </c>
      <c r="BL216" s="48">
        <v>12</v>
      </c>
    </row>
    <row r="217" spans="1:64" ht="15">
      <c r="A217" s="64" t="s">
        <v>269</v>
      </c>
      <c r="B217" s="64" t="s">
        <v>281</v>
      </c>
      <c r="C217" s="65" t="s">
        <v>3191</v>
      </c>
      <c r="D217" s="66">
        <v>3.9333333333333336</v>
      </c>
      <c r="E217" s="67" t="s">
        <v>136</v>
      </c>
      <c r="F217" s="68">
        <v>31.933333333333334</v>
      </c>
      <c r="G217" s="65"/>
      <c r="H217" s="69"/>
      <c r="I217" s="70"/>
      <c r="J217" s="70"/>
      <c r="K217" s="34" t="s">
        <v>65</v>
      </c>
      <c r="L217" s="77">
        <v>217</v>
      </c>
      <c r="M217" s="77"/>
      <c r="N217" s="72"/>
      <c r="O217" s="79" t="s">
        <v>339</v>
      </c>
      <c r="P217" s="81">
        <v>43670.73689814815</v>
      </c>
      <c r="Q217" s="79" t="s">
        <v>402</v>
      </c>
      <c r="R217" s="82" t="s">
        <v>540</v>
      </c>
      <c r="S217" s="79" t="s">
        <v>586</v>
      </c>
      <c r="T217" s="79"/>
      <c r="U217" s="79"/>
      <c r="V217" s="82" t="s">
        <v>800</v>
      </c>
      <c r="W217" s="81">
        <v>43670.73689814815</v>
      </c>
      <c r="X217" s="82" t="s">
        <v>888</v>
      </c>
      <c r="Y217" s="79"/>
      <c r="Z217" s="79"/>
      <c r="AA217" s="85" t="s">
        <v>1097</v>
      </c>
      <c r="AB217" s="79"/>
      <c r="AC217" s="79" t="b">
        <v>0</v>
      </c>
      <c r="AD217" s="79">
        <v>0</v>
      </c>
      <c r="AE217" s="85" t="s">
        <v>1231</v>
      </c>
      <c r="AF217" s="79" t="b">
        <v>0</v>
      </c>
      <c r="AG217" s="79" t="s">
        <v>1237</v>
      </c>
      <c r="AH217" s="79"/>
      <c r="AI217" s="85" t="s">
        <v>1231</v>
      </c>
      <c r="AJ217" s="79" t="b">
        <v>0</v>
      </c>
      <c r="AK217" s="79">
        <v>2</v>
      </c>
      <c r="AL217" s="85" t="s">
        <v>1155</v>
      </c>
      <c r="AM217" s="79" t="s">
        <v>1240</v>
      </c>
      <c r="AN217" s="79" t="b">
        <v>0</v>
      </c>
      <c r="AO217" s="85" t="s">
        <v>1155</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269</v>
      </c>
      <c r="B218" s="64" t="s">
        <v>252</v>
      </c>
      <c r="C218" s="65" t="s">
        <v>3191</v>
      </c>
      <c r="D218" s="66">
        <v>3.9333333333333336</v>
      </c>
      <c r="E218" s="67" t="s">
        <v>136</v>
      </c>
      <c r="F218" s="68">
        <v>31.933333333333334</v>
      </c>
      <c r="G218" s="65"/>
      <c r="H218" s="69"/>
      <c r="I218" s="70"/>
      <c r="J218" s="70"/>
      <c r="K218" s="34" t="s">
        <v>65</v>
      </c>
      <c r="L218" s="77">
        <v>218</v>
      </c>
      <c r="M218" s="77"/>
      <c r="N218" s="72"/>
      <c r="O218" s="79" t="s">
        <v>339</v>
      </c>
      <c r="P218" s="81">
        <v>43670.73689814815</v>
      </c>
      <c r="Q218" s="79" t="s">
        <v>402</v>
      </c>
      <c r="R218" s="82" t="s">
        <v>540</v>
      </c>
      <c r="S218" s="79" t="s">
        <v>586</v>
      </c>
      <c r="T218" s="79"/>
      <c r="U218" s="79"/>
      <c r="V218" s="82" t="s">
        <v>800</v>
      </c>
      <c r="W218" s="81">
        <v>43670.73689814815</v>
      </c>
      <c r="X218" s="82" t="s">
        <v>888</v>
      </c>
      <c r="Y218" s="79"/>
      <c r="Z218" s="79"/>
      <c r="AA218" s="85" t="s">
        <v>1097</v>
      </c>
      <c r="AB218" s="79"/>
      <c r="AC218" s="79" t="b">
        <v>0</v>
      </c>
      <c r="AD218" s="79">
        <v>0</v>
      </c>
      <c r="AE218" s="85" t="s">
        <v>1231</v>
      </c>
      <c r="AF218" s="79" t="b">
        <v>0</v>
      </c>
      <c r="AG218" s="79" t="s">
        <v>1237</v>
      </c>
      <c r="AH218" s="79"/>
      <c r="AI218" s="85" t="s">
        <v>1231</v>
      </c>
      <c r="AJ218" s="79" t="b">
        <v>0</v>
      </c>
      <c r="AK218" s="79">
        <v>2</v>
      </c>
      <c r="AL218" s="85" t="s">
        <v>1155</v>
      </c>
      <c r="AM218" s="79" t="s">
        <v>1240</v>
      </c>
      <c r="AN218" s="79" t="b">
        <v>0</v>
      </c>
      <c r="AO218" s="85" t="s">
        <v>1155</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269</v>
      </c>
      <c r="B219" s="64" t="s">
        <v>226</v>
      </c>
      <c r="C219" s="65" t="s">
        <v>3191</v>
      </c>
      <c r="D219" s="66">
        <v>3.9333333333333336</v>
      </c>
      <c r="E219" s="67" t="s">
        <v>136</v>
      </c>
      <c r="F219" s="68">
        <v>31.933333333333334</v>
      </c>
      <c r="G219" s="65"/>
      <c r="H219" s="69"/>
      <c r="I219" s="70"/>
      <c r="J219" s="70"/>
      <c r="K219" s="34" t="s">
        <v>65</v>
      </c>
      <c r="L219" s="77">
        <v>219</v>
      </c>
      <c r="M219" s="77"/>
      <c r="N219" s="72"/>
      <c r="O219" s="79" t="s">
        <v>339</v>
      </c>
      <c r="P219" s="81">
        <v>43670.73689814815</v>
      </c>
      <c r="Q219" s="79" t="s">
        <v>402</v>
      </c>
      <c r="R219" s="82" t="s">
        <v>540</v>
      </c>
      <c r="S219" s="79" t="s">
        <v>586</v>
      </c>
      <c r="T219" s="79"/>
      <c r="U219" s="79"/>
      <c r="V219" s="82" t="s">
        <v>800</v>
      </c>
      <c r="W219" s="81">
        <v>43670.73689814815</v>
      </c>
      <c r="X219" s="82" t="s">
        <v>888</v>
      </c>
      <c r="Y219" s="79"/>
      <c r="Z219" s="79"/>
      <c r="AA219" s="85" t="s">
        <v>1097</v>
      </c>
      <c r="AB219" s="79"/>
      <c r="AC219" s="79" t="b">
        <v>0</v>
      </c>
      <c r="AD219" s="79">
        <v>0</v>
      </c>
      <c r="AE219" s="85" t="s">
        <v>1231</v>
      </c>
      <c r="AF219" s="79" t="b">
        <v>0</v>
      </c>
      <c r="AG219" s="79" t="s">
        <v>1237</v>
      </c>
      <c r="AH219" s="79"/>
      <c r="AI219" s="85" t="s">
        <v>1231</v>
      </c>
      <c r="AJ219" s="79" t="b">
        <v>0</v>
      </c>
      <c r="AK219" s="79">
        <v>2</v>
      </c>
      <c r="AL219" s="85" t="s">
        <v>1155</v>
      </c>
      <c r="AM219" s="79" t="s">
        <v>1240</v>
      </c>
      <c r="AN219" s="79" t="b">
        <v>0</v>
      </c>
      <c r="AO219" s="85" t="s">
        <v>1155</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2</v>
      </c>
      <c r="BC219" s="78" t="str">
        <f>REPLACE(INDEX(GroupVertices[Group],MATCH(Edges[[#This Row],[Vertex 2]],GroupVertices[Vertex],0)),1,1,"")</f>
        <v>5</v>
      </c>
      <c r="BD219" s="48"/>
      <c r="BE219" s="49"/>
      <c r="BF219" s="48"/>
      <c r="BG219" s="49"/>
      <c r="BH219" s="48"/>
      <c r="BI219" s="49"/>
      <c r="BJ219" s="48"/>
      <c r="BK219" s="49"/>
      <c r="BL219" s="48"/>
    </row>
    <row r="220" spans="1:64" ht="15">
      <c r="A220" s="64" t="s">
        <v>269</v>
      </c>
      <c r="B220" s="64" t="s">
        <v>266</v>
      </c>
      <c r="C220" s="65" t="s">
        <v>3191</v>
      </c>
      <c r="D220" s="66">
        <v>3.9333333333333336</v>
      </c>
      <c r="E220" s="67" t="s">
        <v>136</v>
      </c>
      <c r="F220" s="68">
        <v>31.933333333333334</v>
      </c>
      <c r="G220" s="65"/>
      <c r="H220" s="69"/>
      <c r="I220" s="70"/>
      <c r="J220" s="70"/>
      <c r="K220" s="34" t="s">
        <v>65</v>
      </c>
      <c r="L220" s="77">
        <v>220</v>
      </c>
      <c r="M220" s="77"/>
      <c r="N220" s="72"/>
      <c r="O220" s="79" t="s">
        <v>339</v>
      </c>
      <c r="P220" s="81">
        <v>43670.73689814815</v>
      </c>
      <c r="Q220" s="79" t="s">
        <v>402</v>
      </c>
      <c r="R220" s="82" t="s">
        <v>540</v>
      </c>
      <c r="S220" s="79" t="s">
        <v>586</v>
      </c>
      <c r="T220" s="79"/>
      <c r="U220" s="79"/>
      <c r="V220" s="82" t="s">
        <v>800</v>
      </c>
      <c r="W220" s="81">
        <v>43670.73689814815</v>
      </c>
      <c r="X220" s="82" t="s">
        <v>888</v>
      </c>
      <c r="Y220" s="79"/>
      <c r="Z220" s="79"/>
      <c r="AA220" s="85" t="s">
        <v>1097</v>
      </c>
      <c r="AB220" s="79"/>
      <c r="AC220" s="79" t="b">
        <v>0</v>
      </c>
      <c r="AD220" s="79">
        <v>0</v>
      </c>
      <c r="AE220" s="85" t="s">
        <v>1231</v>
      </c>
      <c r="AF220" s="79" t="b">
        <v>0</v>
      </c>
      <c r="AG220" s="79" t="s">
        <v>1237</v>
      </c>
      <c r="AH220" s="79"/>
      <c r="AI220" s="85" t="s">
        <v>1231</v>
      </c>
      <c r="AJ220" s="79" t="b">
        <v>0</v>
      </c>
      <c r="AK220" s="79">
        <v>2</v>
      </c>
      <c r="AL220" s="85" t="s">
        <v>1155</v>
      </c>
      <c r="AM220" s="79" t="s">
        <v>1240</v>
      </c>
      <c r="AN220" s="79" t="b">
        <v>0</v>
      </c>
      <c r="AO220" s="85" t="s">
        <v>1155</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2</v>
      </c>
      <c r="BC220" s="78" t="str">
        <f>REPLACE(INDEX(GroupVertices[Group],MATCH(Edges[[#This Row],[Vertex 2]],GroupVertices[Vertex],0)),1,1,"")</f>
        <v>4</v>
      </c>
      <c r="BD220" s="48"/>
      <c r="BE220" s="49"/>
      <c r="BF220" s="48"/>
      <c r="BG220" s="49"/>
      <c r="BH220" s="48"/>
      <c r="BI220" s="49"/>
      <c r="BJ220" s="48"/>
      <c r="BK220" s="49"/>
      <c r="BL220" s="48"/>
    </row>
    <row r="221" spans="1:64" ht="15">
      <c r="A221" s="64" t="s">
        <v>269</v>
      </c>
      <c r="B221" s="64" t="s">
        <v>257</v>
      </c>
      <c r="C221" s="65" t="s">
        <v>3191</v>
      </c>
      <c r="D221" s="66">
        <v>3.9333333333333336</v>
      </c>
      <c r="E221" s="67" t="s">
        <v>136</v>
      </c>
      <c r="F221" s="68">
        <v>31.933333333333334</v>
      </c>
      <c r="G221" s="65"/>
      <c r="H221" s="69"/>
      <c r="I221" s="70"/>
      <c r="J221" s="70"/>
      <c r="K221" s="34" t="s">
        <v>65</v>
      </c>
      <c r="L221" s="77">
        <v>221</v>
      </c>
      <c r="M221" s="77"/>
      <c r="N221" s="72"/>
      <c r="O221" s="79" t="s">
        <v>339</v>
      </c>
      <c r="P221" s="81">
        <v>43670.73689814815</v>
      </c>
      <c r="Q221" s="79" t="s">
        <v>402</v>
      </c>
      <c r="R221" s="82" t="s">
        <v>540</v>
      </c>
      <c r="S221" s="79" t="s">
        <v>586</v>
      </c>
      <c r="T221" s="79"/>
      <c r="U221" s="79"/>
      <c r="V221" s="82" t="s">
        <v>800</v>
      </c>
      <c r="W221" s="81">
        <v>43670.73689814815</v>
      </c>
      <c r="X221" s="82" t="s">
        <v>888</v>
      </c>
      <c r="Y221" s="79"/>
      <c r="Z221" s="79"/>
      <c r="AA221" s="85" t="s">
        <v>1097</v>
      </c>
      <c r="AB221" s="79"/>
      <c r="AC221" s="79" t="b">
        <v>0</v>
      </c>
      <c r="AD221" s="79">
        <v>0</v>
      </c>
      <c r="AE221" s="85" t="s">
        <v>1231</v>
      </c>
      <c r="AF221" s="79" t="b">
        <v>0</v>
      </c>
      <c r="AG221" s="79" t="s">
        <v>1237</v>
      </c>
      <c r="AH221" s="79"/>
      <c r="AI221" s="85" t="s">
        <v>1231</v>
      </c>
      <c r="AJ221" s="79" t="b">
        <v>0</v>
      </c>
      <c r="AK221" s="79">
        <v>2</v>
      </c>
      <c r="AL221" s="85" t="s">
        <v>1155</v>
      </c>
      <c r="AM221" s="79" t="s">
        <v>1240</v>
      </c>
      <c r="AN221" s="79" t="b">
        <v>0</v>
      </c>
      <c r="AO221" s="85" t="s">
        <v>1155</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2</v>
      </c>
      <c r="BC221" s="78" t="str">
        <f>REPLACE(INDEX(GroupVertices[Group],MATCH(Edges[[#This Row],[Vertex 2]],GroupVertices[Vertex],0)),1,1,"")</f>
        <v>3</v>
      </c>
      <c r="BD221" s="48"/>
      <c r="BE221" s="49"/>
      <c r="BF221" s="48"/>
      <c r="BG221" s="49"/>
      <c r="BH221" s="48"/>
      <c r="BI221" s="49"/>
      <c r="BJ221" s="48"/>
      <c r="BK221" s="49"/>
      <c r="BL221" s="48"/>
    </row>
    <row r="222" spans="1:64" ht="15">
      <c r="A222" s="64" t="s">
        <v>269</v>
      </c>
      <c r="B222" s="64" t="s">
        <v>271</v>
      </c>
      <c r="C222" s="65" t="s">
        <v>3191</v>
      </c>
      <c r="D222" s="66">
        <v>3.9333333333333336</v>
      </c>
      <c r="E222" s="67" t="s">
        <v>136</v>
      </c>
      <c r="F222" s="68">
        <v>31.933333333333334</v>
      </c>
      <c r="G222" s="65"/>
      <c r="H222" s="69"/>
      <c r="I222" s="70"/>
      <c r="J222" s="70"/>
      <c r="K222" s="34" t="s">
        <v>65</v>
      </c>
      <c r="L222" s="77">
        <v>222</v>
      </c>
      <c r="M222" s="77"/>
      <c r="N222" s="72"/>
      <c r="O222" s="79" t="s">
        <v>339</v>
      </c>
      <c r="P222" s="81">
        <v>43670.73689814815</v>
      </c>
      <c r="Q222" s="79" t="s">
        <v>402</v>
      </c>
      <c r="R222" s="82" t="s">
        <v>540</v>
      </c>
      <c r="S222" s="79" t="s">
        <v>586</v>
      </c>
      <c r="T222" s="79"/>
      <c r="U222" s="79"/>
      <c r="V222" s="82" t="s">
        <v>800</v>
      </c>
      <c r="W222" s="81">
        <v>43670.73689814815</v>
      </c>
      <c r="X222" s="82" t="s">
        <v>888</v>
      </c>
      <c r="Y222" s="79"/>
      <c r="Z222" s="79"/>
      <c r="AA222" s="85" t="s">
        <v>1097</v>
      </c>
      <c r="AB222" s="79"/>
      <c r="AC222" s="79" t="b">
        <v>0</v>
      </c>
      <c r="AD222" s="79">
        <v>0</v>
      </c>
      <c r="AE222" s="85" t="s">
        <v>1231</v>
      </c>
      <c r="AF222" s="79" t="b">
        <v>0</v>
      </c>
      <c r="AG222" s="79" t="s">
        <v>1237</v>
      </c>
      <c r="AH222" s="79"/>
      <c r="AI222" s="85" t="s">
        <v>1231</v>
      </c>
      <c r="AJ222" s="79" t="b">
        <v>0</v>
      </c>
      <c r="AK222" s="79">
        <v>2</v>
      </c>
      <c r="AL222" s="85" t="s">
        <v>1155</v>
      </c>
      <c r="AM222" s="79" t="s">
        <v>1240</v>
      </c>
      <c r="AN222" s="79" t="b">
        <v>0</v>
      </c>
      <c r="AO222" s="85" t="s">
        <v>1155</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2</v>
      </c>
      <c r="BC222" s="78" t="str">
        <f>REPLACE(INDEX(GroupVertices[Group],MATCH(Edges[[#This Row],[Vertex 2]],GroupVertices[Vertex],0)),1,1,"")</f>
        <v>1</v>
      </c>
      <c r="BD222" s="48"/>
      <c r="BE222" s="49"/>
      <c r="BF222" s="48"/>
      <c r="BG222" s="49"/>
      <c r="BH222" s="48"/>
      <c r="BI222" s="49"/>
      <c r="BJ222" s="48"/>
      <c r="BK222" s="49"/>
      <c r="BL222" s="48"/>
    </row>
    <row r="223" spans="1:64" ht="15">
      <c r="A223" s="64" t="s">
        <v>269</v>
      </c>
      <c r="B223" s="64" t="s">
        <v>277</v>
      </c>
      <c r="C223" s="65" t="s">
        <v>3191</v>
      </c>
      <c r="D223" s="66">
        <v>3.9333333333333336</v>
      </c>
      <c r="E223" s="67" t="s">
        <v>136</v>
      </c>
      <c r="F223" s="68">
        <v>31.933333333333334</v>
      </c>
      <c r="G223" s="65"/>
      <c r="H223" s="69"/>
      <c r="I223" s="70"/>
      <c r="J223" s="70"/>
      <c r="K223" s="34" t="s">
        <v>65</v>
      </c>
      <c r="L223" s="77">
        <v>223</v>
      </c>
      <c r="M223" s="77"/>
      <c r="N223" s="72"/>
      <c r="O223" s="79" t="s">
        <v>339</v>
      </c>
      <c r="P223" s="81">
        <v>43670.73689814815</v>
      </c>
      <c r="Q223" s="79" t="s">
        <v>402</v>
      </c>
      <c r="R223" s="82" t="s">
        <v>540</v>
      </c>
      <c r="S223" s="79" t="s">
        <v>586</v>
      </c>
      <c r="T223" s="79"/>
      <c r="U223" s="79"/>
      <c r="V223" s="82" t="s">
        <v>800</v>
      </c>
      <c r="W223" s="81">
        <v>43670.73689814815</v>
      </c>
      <c r="X223" s="82" t="s">
        <v>888</v>
      </c>
      <c r="Y223" s="79"/>
      <c r="Z223" s="79"/>
      <c r="AA223" s="85" t="s">
        <v>1097</v>
      </c>
      <c r="AB223" s="79"/>
      <c r="AC223" s="79" t="b">
        <v>0</v>
      </c>
      <c r="AD223" s="79">
        <v>0</v>
      </c>
      <c r="AE223" s="85" t="s">
        <v>1231</v>
      </c>
      <c r="AF223" s="79" t="b">
        <v>0</v>
      </c>
      <c r="AG223" s="79" t="s">
        <v>1237</v>
      </c>
      <c r="AH223" s="79"/>
      <c r="AI223" s="85" t="s">
        <v>1231</v>
      </c>
      <c r="AJ223" s="79" t="b">
        <v>0</v>
      </c>
      <c r="AK223" s="79">
        <v>2</v>
      </c>
      <c r="AL223" s="85" t="s">
        <v>1155</v>
      </c>
      <c r="AM223" s="79" t="s">
        <v>1240</v>
      </c>
      <c r="AN223" s="79" t="b">
        <v>0</v>
      </c>
      <c r="AO223" s="85" t="s">
        <v>1155</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12</v>
      </c>
      <c r="BK223" s="49">
        <v>100</v>
      </c>
      <c r="BL223" s="48">
        <v>12</v>
      </c>
    </row>
    <row r="224" spans="1:64" ht="15">
      <c r="A224" s="64" t="s">
        <v>269</v>
      </c>
      <c r="B224" s="64" t="s">
        <v>281</v>
      </c>
      <c r="C224" s="65" t="s">
        <v>3191</v>
      </c>
      <c r="D224" s="66">
        <v>3.9333333333333336</v>
      </c>
      <c r="E224" s="67" t="s">
        <v>136</v>
      </c>
      <c r="F224" s="68">
        <v>31.933333333333334</v>
      </c>
      <c r="G224" s="65"/>
      <c r="H224" s="69"/>
      <c r="I224" s="70"/>
      <c r="J224" s="70"/>
      <c r="K224" s="34" t="s">
        <v>65</v>
      </c>
      <c r="L224" s="77">
        <v>224</v>
      </c>
      <c r="M224" s="77"/>
      <c r="N224" s="72"/>
      <c r="O224" s="79" t="s">
        <v>339</v>
      </c>
      <c r="P224" s="81">
        <v>43671.81611111111</v>
      </c>
      <c r="Q224" s="79" t="s">
        <v>403</v>
      </c>
      <c r="R224" s="82" t="s">
        <v>541</v>
      </c>
      <c r="S224" s="79" t="s">
        <v>586</v>
      </c>
      <c r="T224" s="79"/>
      <c r="U224" s="79"/>
      <c r="V224" s="82" t="s">
        <v>800</v>
      </c>
      <c r="W224" s="81">
        <v>43671.81611111111</v>
      </c>
      <c r="X224" s="82" t="s">
        <v>889</v>
      </c>
      <c r="Y224" s="79"/>
      <c r="Z224" s="79"/>
      <c r="AA224" s="85" t="s">
        <v>1098</v>
      </c>
      <c r="AB224" s="79"/>
      <c r="AC224" s="79" t="b">
        <v>0</v>
      </c>
      <c r="AD224" s="79">
        <v>0</v>
      </c>
      <c r="AE224" s="85" t="s">
        <v>1231</v>
      </c>
      <c r="AF224" s="79" t="b">
        <v>0</v>
      </c>
      <c r="AG224" s="79" t="s">
        <v>1237</v>
      </c>
      <c r="AH224" s="79"/>
      <c r="AI224" s="85" t="s">
        <v>1231</v>
      </c>
      <c r="AJ224" s="79" t="b">
        <v>0</v>
      </c>
      <c r="AK224" s="79">
        <v>1</v>
      </c>
      <c r="AL224" s="85" t="s">
        <v>1156</v>
      </c>
      <c r="AM224" s="79" t="s">
        <v>1240</v>
      </c>
      <c r="AN224" s="79" t="b">
        <v>0</v>
      </c>
      <c r="AO224" s="85" t="s">
        <v>1156</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269</v>
      </c>
      <c r="B225" s="64" t="s">
        <v>252</v>
      </c>
      <c r="C225" s="65" t="s">
        <v>3191</v>
      </c>
      <c r="D225" s="66">
        <v>3.9333333333333336</v>
      </c>
      <c r="E225" s="67" t="s">
        <v>136</v>
      </c>
      <c r="F225" s="68">
        <v>31.933333333333334</v>
      </c>
      <c r="G225" s="65"/>
      <c r="H225" s="69"/>
      <c r="I225" s="70"/>
      <c r="J225" s="70"/>
      <c r="K225" s="34" t="s">
        <v>65</v>
      </c>
      <c r="L225" s="77">
        <v>225</v>
      </c>
      <c r="M225" s="77"/>
      <c r="N225" s="72"/>
      <c r="O225" s="79" t="s">
        <v>339</v>
      </c>
      <c r="P225" s="81">
        <v>43671.81611111111</v>
      </c>
      <c r="Q225" s="79" t="s">
        <v>403</v>
      </c>
      <c r="R225" s="82" t="s">
        <v>541</v>
      </c>
      <c r="S225" s="79" t="s">
        <v>586</v>
      </c>
      <c r="T225" s="79"/>
      <c r="U225" s="79"/>
      <c r="V225" s="82" t="s">
        <v>800</v>
      </c>
      <c r="W225" s="81">
        <v>43671.81611111111</v>
      </c>
      <c r="X225" s="82" t="s">
        <v>889</v>
      </c>
      <c r="Y225" s="79"/>
      <c r="Z225" s="79"/>
      <c r="AA225" s="85" t="s">
        <v>1098</v>
      </c>
      <c r="AB225" s="79"/>
      <c r="AC225" s="79" t="b">
        <v>0</v>
      </c>
      <c r="AD225" s="79">
        <v>0</v>
      </c>
      <c r="AE225" s="85" t="s">
        <v>1231</v>
      </c>
      <c r="AF225" s="79" t="b">
        <v>0</v>
      </c>
      <c r="AG225" s="79" t="s">
        <v>1237</v>
      </c>
      <c r="AH225" s="79"/>
      <c r="AI225" s="85" t="s">
        <v>1231</v>
      </c>
      <c r="AJ225" s="79" t="b">
        <v>0</v>
      </c>
      <c r="AK225" s="79">
        <v>1</v>
      </c>
      <c r="AL225" s="85" t="s">
        <v>1156</v>
      </c>
      <c r="AM225" s="79" t="s">
        <v>1240</v>
      </c>
      <c r="AN225" s="79" t="b">
        <v>0</v>
      </c>
      <c r="AO225" s="85" t="s">
        <v>1156</v>
      </c>
      <c r="AP225" s="79" t="s">
        <v>176</v>
      </c>
      <c r="AQ225" s="79">
        <v>0</v>
      </c>
      <c r="AR225" s="79">
        <v>0</v>
      </c>
      <c r="AS225" s="79"/>
      <c r="AT225" s="79"/>
      <c r="AU225" s="79"/>
      <c r="AV225" s="79"/>
      <c r="AW225" s="79"/>
      <c r="AX225" s="79"/>
      <c r="AY225" s="79"/>
      <c r="AZ225" s="79"/>
      <c r="BA225">
        <v>5</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269</v>
      </c>
      <c r="B226" s="64" t="s">
        <v>226</v>
      </c>
      <c r="C226" s="65" t="s">
        <v>3191</v>
      </c>
      <c r="D226" s="66">
        <v>3.9333333333333336</v>
      </c>
      <c r="E226" s="67" t="s">
        <v>136</v>
      </c>
      <c r="F226" s="68">
        <v>31.933333333333334</v>
      </c>
      <c r="G226" s="65"/>
      <c r="H226" s="69"/>
      <c r="I226" s="70"/>
      <c r="J226" s="70"/>
      <c r="K226" s="34" t="s">
        <v>65</v>
      </c>
      <c r="L226" s="77">
        <v>226</v>
      </c>
      <c r="M226" s="77"/>
      <c r="N226" s="72"/>
      <c r="O226" s="79" t="s">
        <v>339</v>
      </c>
      <c r="P226" s="81">
        <v>43671.81611111111</v>
      </c>
      <c r="Q226" s="79" t="s">
        <v>403</v>
      </c>
      <c r="R226" s="82" t="s">
        <v>541</v>
      </c>
      <c r="S226" s="79" t="s">
        <v>586</v>
      </c>
      <c r="T226" s="79"/>
      <c r="U226" s="79"/>
      <c r="V226" s="82" t="s">
        <v>800</v>
      </c>
      <c r="W226" s="81">
        <v>43671.81611111111</v>
      </c>
      <c r="X226" s="82" t="s">
        <v>889</v>
      </c>
      <c r="Y226" s="79"/>
      <c r="Z226" s="79"/>
      <c r="AA226" s="85" t="s">
        <v>1098</v>
      </c>
      <c r="AB226" s="79"/>
      <c r="AC226" s="79" t="b">
        <v>0</v>
      </c>
      <c r="AD226" s="79">
        <v>0</v>
      </c>
      <c r="AE226" s="85" t="s">
        <v>1231</v>
      </c>
      <c r="AF226" s="79" t="b">
        <v>0</v>
      </c>
      <c r="AG226" s="79" t="s">
        <v>1237</v>
      </c>
      <c r="AH226" s="79"/>
      <c r="AI226" s="85" t="s">
        <v>1231</v>
      </c>
      <c r="AJ226" s="79" t="b">
        <v>0</v>
      </c>
      <c r="AK226" s="79">
        <v>1</v>
      </c>
      <c r="AL226" s="85" t="s">
        <v>1156</v>
      </c>
      <c r="AM226" s="79" t="s">
        <v>1240</v>
      </c>
      <c r="AN226" s="79" t="b">
        <v>0</v>
      </c>
      <c r="AO226" s="85" t="s">
        <v>1156</v>
      </c>
      <c r="AP226" s="79" t="s">
        <v>176</v>
      </c>
      <c r="AQ226" s="79">
        <v>0</v>
      </c>
      <c r="AR226" s="79">
        <v>0</v>
      </c>
      <c r="AS226" s="79"/>
      <c r="AT226" s="79"/>
      <c r="AU226" s="79"/>
      <c r="AV226" s="79"/>
      <c r="AW226" s="79"/>
      <c r="AX226" s="79"/>
      <c r="AY226" s="79"/>
      <c r="AZ226" s="79"/>
      <c r="BA226">
        <v>5</v>
      </c>
      <c r="BB226" s="78" t="str">
        <f>REPLACE(INDEX(GroupVertices[Group],MATCH(Edges[[#This Row],[Vertex 1]],GroupVertices[Vertex],0)),1,1,"")</f>
        <v>2</v>
      </c>
      <c r="BC226" s="78" t="str">
        <f>REPLACE(INDEX(GroupVertices[Group],MATCH(Edges[[#This Row],[Vertex 2]],GroupVertices[Vertex],0)),1,1,"")</f>
        <v>5</v>
      </c>
      <c r="BD226" s="48"/>
      <c r="BE226" s="49"/>
      <c r="BF226" s="48"/>
      <c r="BG226" s="49"/>
      <c r="BH226" s="48"/>
      <c r="BI226" s="49"/>
      <c r="BJ226" s="48"/>
      <c r="BK226" s="49"/>
      <c r="BL226" s="48"/>
    </row>
    <row r="227" spans="1:64" ht="15">
      <c r="A227" s="64" t="s">
        <v>269</v>
      </c>
      <c r="B227" s="64" t="s">
        <v>266</v>
      </c>
      <c r="C227" s="65" t="s">
        <v>3191</v>
      </c>
      <c r="D227" s="66">
        <v>3.9333333333333336</v>
      </c>
      <c r="E227" s="67" t="s">
        <v>136</v>
      </c>
      <c r="F227" s="68">
        <v>31.933333333333334</v>
      </c>
      <c r="G227" s="65"/>
      <c r="H227" s="69"/>
      <c r="I227" s="70"/>
      <c r="J227" s="70"/>
      <c r="K227" s="34" t="s">
        <v>65</v>
      </c>
      <c r="L227" s="77">
        <v>227</v>
      </c>
      <c r="M227" s="77"/>
      <c r="N227" s="72"/>
      <c r="O227" s="79" t="s">
        <v>339</v>
      </c>
      <c r="P227" s="81">
        <v>43671.81611111111</v>
      </c>
      <c r="Q227" s="79" t="s">
        <v>403</v>
      </c>
      <c r="R227" s="82" t="s">
        <v>541</v>
      </c>
      <c r="S227" s="79" t="s">
        <v>586</v>
      </c>
      <c r="T227" s="79"/>
      <c r="U227" s="79"/>
      <c r="V227" s="82" t="s">
        <v>800</v>
      </c>
      <c r="W227" s="81">
        <v>43671.81611111111</v>
      </c>
      <c r="X227" s="82" t="s">
        <v>889</v>
      </c>
      <c r="Y227" s="79"/>
      <c r="Z227" s="79"/>
      <c r="AA227" s="85" t="s">
        <v>1098</v>
      </c>
      <c r="AB227" s="79"/>
      <c r="AC227" s="79" t="b">
        <v>0</v>
      </c>
      <c r="AD227" s="79">
        <v>0</v>
      </c>
      <c r="AE227" s="85" t="s">
        <v>1231</v>
      </c>
      <c r="AF227" s="79" t="b">
        <v>0</v>
      </c>
      <c r="AG227" s="79" t="s">
        <v>1237</v>
      </c>
      <c r="AH227" s="79"/>
      <c r="AI227" s="85" t="s">
        <v>1231</v>
      </c>
      <c r="AJ227" s="79" t="b">
        <v>0</v>
      </c>
      <c r="AK227" s="79">
        <v>1</v>
      </c>
      <c r="AL227" s="85" t="s">
        <v>1156</v>
      </c>
      <c r="AM227" s="79" t="s">
        <v>1240</v>
      </c>
      <c r="AN227" s="79" t="b">
        <v>0</v>
      </c>
      <c r="AO227" s="85" t="s">
        <v>1156</v>
      </c>
      <c r="AP227" s="79" t="s">
        <v>176</v>
      </c>
      <c r="AQ227" s="79">
        <v>0</v>
      </c>
      <c r="AR227" s="79">
        <v>0</v>
      </c>
      <c r="AS227" s="79"/>
      <c r="AT227" s="79"/>
      <c r="AU227" s="79"/>
      <c r="AV227" s="79"/>
      <c r="AW227" s="79"/>
      <c r="AX227" s="79"/>
      <c r="AY227" s="79"/>
      <c r="AZ227" s="79"/>
      <c r="BA227">
        <v>5</v>
      </c>
      <c r="BB227" s="78" t="str">
        <f>REPLACE(INDEX(GroupVertices[Group],MATCH(Edges[[#This Row],[Vertex 1]],GroupVertices[Vertex],0)),1,1,"")</f>
        <v>2</v>
      </c>
      <c r="BC227" s="78" t="str">
        <f>REPLACE(INDEX(GroupVertices[Group],MATCH(Edges[[#This Row],[Vertex 2]],GroupVertices[Vertex],0)),1,1,"")</f>
        <v>4</v>
      </c>
      <c r="BD227" s="48"/>
      <c r="BE227" s="49"/>
      <c r="BF227" s="48"/>
      <c r="BG227" s="49"/>
      <c r="BH227" s="48"/>
      <c r="BI227" s="49"/>
      <c r="BJ227" s="48"/>
      <c r="BK227" s="49"/>
      <c r="BL227" s="48"/>
    </row>
    <row r="228" spans="1:64" ht="15">
      <c r="A228" s="64" t="s">
        <v>269</v>
      </c>
      <c r="B228" s="64" t="s">
        <v>257</v>
      </c>
      <c r="C228" s="65" t="s">
        <v>3191</v>
      </c>
      <c r="D228" s="66">
        <v>3.9333333333333336</v>
      </c>
      <c r="E228" s="67" t="s">
        <v>136</v>
      </c>
      <c r="F228" s="68">
        <v>31.933333333333334</v>
      </c>
      <c r="G228" s="65"/>
      <c r="H228" s="69"/>
      <c r="I228" s="70"/>
      <c r="J228" s="70"/>
      <c r="K228" s="34" t="s">
        <v>65</v>
      </c>
      <c r="L228" s="77">
        <v>228</v>
      </c>
      <c r="M228" s="77"/>
      <c r="N228" s="72"/>
      <c r="O228" s="79" t="s">
        <v>339</v>
      </c>
      <c r="P228" s="81">
        <v>43671.81611111111</v>
      </c>
      <c r="Q228" s="79" t="s">
        <v>403</v>
      </c>
      <c r="R228" s="82" t="s">
        <v>541</v>
      </c>
      <c r="S228" s="79" t="s">
        <v>586</v>
      </c>
      <c r="T228" s="79"/>
      <c r="U228" s="79"/>
      <c r="V228" s="82" t="s">
        <v>800</v>
      </c>
      <c r="W228" s="81">
        <v>43671.81611111111</v>
      </c>
      <c r="X228" s="82" t="s">
        <v>889</v>
      </c>
      <c r="Y228" s="79"/>
      <c r="Z228" s="79"/>
      <c r="AA228" s="85" t="s">
        <v>1098</v>
      </c>
      <c r="AB228" s="79"/>
      <c r="AC228" s="79" t="b">
        <v>0</v>
      </c>
      <c r="AD228" s="79">
        <v>0</v>
      </c>
      <c r="AE228" s="85" t="s">
        <v>1231</v>
      </c>
      <c r="AF228" s="79" t="b">
        <v>0</v>
      </c>
      <c r="AG228" s="79" t="s">
        <v>1237</v>
      </c>
      <c r="AH228" s="79"/>
      <c r="AI228" s="85" t="s">
        <v>1231</v>
      </c>
      <c r="AJ228" s="79" t="b">
        <v>0</v>
      </c>
      <c r="AK228" s="79">
        <v>1</v>
      </c>
      <c r="AL228" s="85" t="s">
        <v>1156</v>
      </c>
      <c r="AM228" s="79" t="s">
        <v>1240</v>
      </c>
      <c r="AN228" s="79" t="b">
        <v>0</v>
      </c>
      <c r="AO228" s="85" t="s">
        <v>1156</v>
      </c>
      <c r="AP228" s="79" t="s">
        <v>176</v>
      </c>
      <c r="AQ228" s="79">
        <v>0</v>
      </c>
      <c r="AR228" s="79">
        <v>0</v>
      </c>
      <c r="AS228" s="79"/>
      <c r="AT228" s="79"/>
      <c r="AU228" s="79"/>
      <c r="AV228" s="79"/>
      <c r="AW228" s="79"/>
      <c r="AX228" s="79"/>
      <c r="AY228" s="79"/>
      <c r="AZ228" s="79"/>
      <c r="BA228">
        <v>5</v>
      </c>
      <c r="BB228" s="78" t="str">
        <f>REPLACE(INDEX(GroupVertices[Group],MATCH(Edges[[#This Row],[Vertex 1]],GroupVertices[Vertex],0)),1,1,"")</f>
        <v>2</v>
      </c>
      <c r="BC228" s="78" t="str">
        <f>REPLACE(INDEX(GroupVertices[Group],MATCH(Edges[[#This Row],[Vertex 2]],GroupVertices[Vertex],0)),1,1,"")</f>
        <v>3</v>
      </c>
      <c r="BD228" s="48"/>
      <c r="BE228" s="49"/>
      <c r="BF228" s="48"/>
      <c r="BG228" s="49"/>
      <c r="BH228" s="48"/>
      <c r="BI228" s="49"/>
      <c r="BJ228" s="48"/>
      <c r="BK228" s="49"/>
      <c r="BL228" s="48"/>
    </row>
    <row r="229" spans="1:64" ht="15">
      <c r="A229" s="64" t="s">
        <v>269</v>
      </c>
      <c r="B229" s="64" t="s">
        <v>271</v>
      </c>
      <c r="C229" s="65" t="s">
        <v>3191</v>
      </c>
      <c r="D229" s="66">
        <v>3.9333333333333336</v>
      </c>
      <c r="E229" s="67" t="s">
        <v>136</v>
      </c>
      <c r="F229" s="68">
        <v>31.933333333333334</v>
      </c>
      <c r="G229" s="65"/>
      <c r="H229" s="69"/>
      <c r="I229" s="70"/>
      <c r="J229" s="70"/>
      <c r="K229" s="34" t="s">
        <v>65</v>
      </c>
      <c r="L229" s="77">
        <v>229</v>
      </c>
      <c r="M229" s="77"/>
      <c r="N229" s="72"/>
      <c r="O229" s="79" t="s">
        <v>339</v>
      </c>
      <c r="P229" s="81">
        <v>43671.81611111111</v>
      </c>
      <c r="Q229" s="79" t="s">
        <v>403</v>
      </c>
      <c r="R229" s="82" t="s">
        <v>541</v>
      </c>
      <c r="S229" s="79" t="s">
        <v>586</v>
      </c>
      <c r="T229" s="79"/>
      <c r="U229" s="79"/>
      <c r="V229" s="82" t="s">
        <v>800</v>
      </c>
      <c r="W229" s="81">
        <v>43671.81611111111</v>
      </c>
      <c r="X229" s="82" t="s">
        <v>889</v>
      </c>
      <c r="Y229" s="79"/>
      <c r="Z229" s="79"/>
      <c r="AA229" s="85" t="s">
        <v>1098</v>
      </c>
      <c r="AB229" s="79"/>
      <c r="AC229" s="79" t="b">
        <v>0</v>
      </c>
      <c r="AD229" s="79">
        <v>0</v>
      </c>
      <c r="AE229" s="85" t="s">
        <v>1231</v>
      </c>
      <c r="AF229" s="79" t="b">
        <v>0</v>
      </c>
      <c r="AG229" s="79" t="s">
        <v>1237</v>
      </c>
      <c r="AH229" s="79"/>
      <c r="AI229" s="85" t="s">
        <v>1231</v>
      </c>
      <c r="AJ229" s="79" t="b">
        <v>0</v>
      </c>
      <c r="AK229" s="79">
        <v>1</v>
      </c>
      <c r="AL229" s="85" t="s">
        <v>1156</v>
      </c>
      <c r="AM229" s="79" t="s">
        <v>1240</v>
      </c>
      <c r="AN229" s="79" t="b">
        <v>0</v>
      </c>
      <c r="AO229" s="85" t="s">
        <v>1156</v>
      </c>
      <c r="AP229" s="79" t="s">
        <v>176</v>
      </c>
      <c r="AQ229" s="79">
        <v>0</v>
      </c>
      <c r="AR229" s="79">
        <v>0</v>
      </c>
      <c r="AS229" s="79"/>
      <c r="AT229" s="79"/>
      <c r="AU229" s="79"/>
      <c r="AV229" s="79"/>
      <c r="AW229" s="79"/>
      <c r="AX229" s="79"/>
      <c r="AY229" s="79"/>
      <c r="AZ229" s="79"/>
      <c r="BA229">
        <v>5</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269</v>
      </c>
      <c r="B230" s="64" t="s">
        <v>277</v>
      </c>
      <c r="C230" s="65" t="s">
        <v>3191</v>
      </c>
      <c r="D230" s="66">
        <v>3.9333333333333336</v>
      </c>
      <c r="E230" s="67" t="s">
        <v>136</v>
      </c>
      <c r="F230" s="68">
        <v>31.933333333333334</v>
      </c>
      <c r="G230" s="65"/>
      <c r="H230" s="69"/>
      <c r="I230" s="70"/>
      <c r="J230" s="70"/>
      <c r="K230" s="34" t="s">
        <v>65</v>
      </c>
      <c r="L230" s="77">
        <v>230</v>
      </c>
      <c r="M230" s="77"/>
      <c r="N230" s="72"/>
      <c r="O230" s="79" t="s">
        <v>339</v>
      </c>
      <c r="P230" s="81">
        <v>43671.81611111111</v>
      </c>
      <c r="Q230" s="79" t="s">
        <v>403</v>
      </c>
      <c r="R230" s="82" t="s">
        <v>541</v>
      </c>
      <c r="S230" s="79" t="s">
        <v>586</v>
      </c>
      <c r="T230" s="79"/>
      <c r="U230" s="79"/>
      <c r="V230" s="82" t="s">
        <v>800</v>
      </c>
      <c r="W230" s="81">
        <v>43671.81611111111</v>
      </c>
      <c r="X230" s="82" t="s">
        <v>889</v>
      </c>
      <c r="Y230" s="79"/>
      <c r="Z230" s="79"/>
      <c r="AA230" s="85" t="s">
        <v>1098</v>
      </c>
      <c r="AB230" s="79"/>
      <c r="AC230" s="79" t="b">
        <v>0</v>
      </c>
      <c r="AD230" s="79">
        <v>0</v>
      </c>
      <c r="AE230" s="85" t="s">
        <v>1231</v>
      </c>
      <c r="AF230" s="79" t="b">
        <v>0</v>
      </c>
      <c r="AG230" s="79" t="s">
        <v>1237</v>
      </c>
      <c r="AH230" s="79"/>
      <c r="AI230" s="85" t="s">
        <v>1231</v>
      </c>
      <c r="AJ230" s="79" t="b">
        <v>0</v>
      </c>
      <c r="AK230" s="79">
        <v>1</v>
      </c>
      <c r="AL230" s="85" t="s">
        <v>1156</v>
      </c>
      <c r="AM230" s="79" t="s">
        <v>1240</v>
      </c>
      <c r="AN230" s="79" t="b">
        <v>0</v>
      </c>
      <c r="AO230" s="85" t="s">
        <v>1156</v>
      </c>
      <c r="AP230" s="79" t="s">
        <v>176</v>
      </c>
      <c r="AQ230" s="79">
        <v>0</v>
      </c>
      <c r="AR230" s="79">
        <v>0</v>
      </c>
      <c r="AS230" s="79"/>
      <c r="AT230" s="79"/>
      <c r="AU230" s="79"/>
      <c r="AV230" s="79"/>
      <c r="AW230" s="79"/>
      <c r="AX230" s="79"/>
      <c r="AY230" s="79"/>
      <c r="AZ230" s="79"/>
      <c r="BA230">
        <v>5</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12</v>
      </c>
      <c r="BK230" s="49">
        <v>100</v>
      </c>
      <c r="BL230" s="48">
        <v>12</v>
      </c>
    </row>
    <row r="231" spans="1:64" ht="15">
      <c r="A231" s="64" t="s">
        <v>270</v>
      </c>
      <c r="B231" s="64" t="s">
        <v>271</v>
      </c>
      <c r="C231" s="65" t="s">
        <v>3188</v>
      </c>
      <c r="D231" s="66">
        <v>3</v>
      </c>
      <c r="E231" s="67" t="s">
        <v>132</v>
      </c>
      <c r="F231" s="68">
        <v>35</v>
      </c>
      <c r="G231" s="65"/>
      <c r="H231" s="69"/>
      <c r="I231" s="70"/>
      <c r="J231" s="70"/>
      <c r="K231" s="34" t="s">
        <v>65</v>
      </c>
      <c r="L231" s="77">
        <v>231</v>
      </c>
      <c r="M231" s="77"/>
      <c r="N231" s="72"/>
      <c r="O231" s="79" t="s">
        <v>339</v>
      </c>
      <c r="P231" s="81">
        <v>43681.70664351852</v>
      </c>
      <c r="Q231" s="79" t="s">
        <v>404</v>
      </c>
      <c r="R231" s="82" t="s">
        <v>542</v>
      </c>
      <c r="S231" s="79" t="s">
        <v>595</v>
      </c>
      <c r="T231" s="79" t="s">
        <v>632</v>
      </c>
      <c r="U231" s="79"/>
      <c r="V231" s="82" t="s">
        <v>801</v>
      </c>
      <c r="W231" s="81">
        <v>43681.70664351852</v>
      </c>
      <c r="X231" s="82" t="s">
        <v>890</v>
      </c>
      <c r="Y231" s="79">
        <v>41.2528</v>
      </c>
      <c r="Z231" s="79">
        <v>-73.2978</v>
      </c>
      <c r="AA231" s="85" t="s">
        <v>1099</v>
      </c>
      <c r="AB231" s="79"/>
      <c r="AC231" s="79" t="b">
        <v>0</v>
      </c>
      <c r="AD231" s="79">
        <v>0</v>
      </c>
      <c r="AE231" s="85" t="s">
        <v>1231</v>
      </c>
      <c r="AF231" s="79" t="b">
        <v>0</v>
      </c>
      <c r="AG231" s="79" t="s">
        <v>1237</v>
      </c>
      <c r="AH231" s="79"/>
      <c r="AI231" s="85" t="s">
        <v>1231</v>
      </c>
      <c r="AJ231" s="79" t="b">
        <v>0</v>
      </c>
      <c r="AK231" s="79">
        <v>0</v>
      </c>
      <c r="AL231" s="85" t="s">
        <v>1231</v>
      </c>
      <c r="AM231" s="79" t="s">
        <v>1250</v>
      </c>
      <c r="AN231" s="79" t="b">
        <v>0</v>
      </c>
      <c r="AO231" s="85" t="s">
        <v>1099</v>
      </c>
      <c r="AP231" s="79" t="s">
        <v>176</v>
      </c>
      <c r="AQ231" s="79">
        <v>0</v>
      </c>
      <c r="AR231" s="79">
        <v>0</v>
      </c>
      <c r="AS231" s="79" t="s">
        <v>1254</v>
      </c>
      <c r="AT231" s="79" t="s">
        <v>1255</v>
      </c>
      <c r="AU231" s="79" t="s">
        <v>1256</v>
      </c>
      <c r="AV231" s="79" t="s">
        <v>1259</v>
      </c>
      <c r="AW231" s="79" t="s">
        <v>1262</v>
      </c>
      <c r="AX231" s="79" t="s">
        <v>1264</v>
      </c>
      <c r="AY231" s="79" t="s">
        <v>1267</v>
      </c>
      <c r="AZ231" s="82" t="s">
        <v>1270</v>
      </c>
      <c r="BA231">
        <v>1</v>
      </c>
      <c r="BB231" s="78" t="str">
        <f>REPLACE(INDEX(GroupVertices[Group],MATCH(Edges[[#This Row],[Vertex 1]],GroupVertices[Vertex],0)),1,1,"")</f>
        <v>1</v>
      </c>
      <c r="BC231" s="78" t="str">
        <f>REPLACE(INDEX(GroupVertices[Group],MATCH(Edges[[#This Row],[Vertex 2]],GroupVertices[Vertex],0)),1,1,"")</f>
        <v>1</v>
      </c>
      <c r="BD231" s="48">
        <v>1</v>
      </c>
      <c r="BE231" s="49">
        <v>3.8461538461538463</v>
      </c>
      <c r="BF231" s="48">
        <v>0</v>
      </c>
      <c r="BG231" s="49">
        <v>0</v>
      </c>
      <c r="BH231" s="48">
        <v>0</v>
      </c>
      <c r="BI231" s="49">
        <v>0</v>
      </c>
      <c r="BJ231" s="48">
        <v>25</v>
      </c>
      <c r="BK231" s="49">
        <v>96.15384615384616</v>
      </c>
      <c r="BL231" s="48">
        <v>26</v>
      </c>
    </row>
    <row r="232" spans="1:64" ht="15">
      <c r="A232" s="64" t="s">
        <v>252</v>
      </c>
      <c r="B232" s="64" t="s">
        <v>330</v>
      </c>
      <c r="C232" s="65" t="s">
        <v>3188</v>
      </c>
      <c r="D232" s="66">
        <v>3</v>
      </c>
      <c r="E232" s="67" t="s">
        <v>132</v>
      </c>
      <c r="F232" s="68">
        <v>35</v>
      </c>
      <c r="G232" s="65"/>
      <c r="H232" s="69"/>
      <c r="I232" s="70"/>
      <c r="J232" s="70"/>
      <c r="K232" s="34" t="s">
        <v>65</v>
      </c>
      <c r="L232" s="77">
        <v>232</v>
      </c>
      <c r="M232" s="77"/>
      <c r="N232" s="72"/>
      <c r="O232" s="79" t="s">
        <v>339</v>
      </c>
      <c r="P232" s="81">
        <v>43641.50303240741</v>
      </c>
      <c r="Q232" s="79" t="s">
        <v>405</v>
      </c>
      <c r="R232" s="79"/>
      <c r="S232" s="79"/>
      <c r="T232" s="79" t="s">
        <v>633</v>
      </c>
      <c r="U232" s="79"/>
      <c r="V232" s="82" t="s">
        <v>788</v>
      </c>
      <c r="W232" s="81">
        <v>43641.50303240741</v>
      </c>
      <c r="X232" s="82" t="s">
        <v>891</v>
      </c>
      <c r="Y232" s="79"/>
      <c r="Z232" s="79"/>
      <c r="AA232" s="85" t="s">
        <v>1100</v>
      </c>
      <c r="AB232" s="85" t="s">
        <v>1101</v>
      </c>
      <c r="AC232" s="79" t="b">
        <v>0</v>
      </c>
      <c r="AD232" s="79">
        <v>0</v>
      </c>
      <c r="AE232" s="85" t="s">
        <v>1232</v>
      </c>
      <c r="AF232" s="79" t="b">
        <v>0</v>
      </c>
      <c r="AG232" s="79" t="s">
        <v>1237</v>
      </c>
      <c r="AH232" s="79"/>
      <c r="AI232" s="85" t="s">
        <v>1231</v>
      </c>
      <c r="AJ232" s="79" t="b">
        <v>0</v>
      </c>
      <c r="AK232" s="79">
        <v>0</v>
      </c>
      <c r="AL232" s="85" t="s">
        <v>1231</v>
      </c>
      <c r="AM232" s="79" t="s">
        <v>1239</v>
      </c>
      <c r="AN232" s="79" t="b">
        <v>0</v>
      </c>
      <c r="AO232" s="85" t="s">
        <v>1101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1</v>
      </c>
      <c r="BD232" s="48">
        <v>1</v>
      </c>
      <c r="BE232" s="49">
        <v>8.333333333333334</v>
      </c>
      <c r="BF232" s="48">
        <v>0</v>
      </c>
      <c r="BG232" s="49">
        <v>0</v>
      </c>
      <c r="BH232" s="48">
        <v>0</v>
      </c>
      <c r="BI232" s="49">
        <v>0</v>
      </c>
      <c r="BJ232" s="48">
        <v>11</v>
      </c>
      <c r="BK232" s="49">
        <v>91.66666666666667</v>
      </c>
      <c r="BL232" s="48">
        <v>12</v>
      </c>
    </row>
    <row r="233" spans="1:64" ht="15">
      <c r="A233" s="64" t="s">
        <v>271</v>
      </c>
      <c r="B233" s="64" t="s">
        <v>330</v>
      </c>
      <c r="C233" s="65" t="s">
        <v>3188</v>
      </c>
      <c r="D233" s="66">
        <v>3</v>
      </c>
      <c r="E233" s="67" t="s">
        <v>132</v>
      </c>
      <c r="F233" s="68">
        <v>35</v>
      </c>
      <c r="G233" s="65"/>
      <c r="H233" s="69"/>
      <c r="I233" s="70"/>
      <c r="J233" s="70"/>
      <c r="K233" s="34" t="s">
        <v>65</v>
      </c>
      <c r="L233" s="77">
        <v>233</v>
      </c>
      <c r="M233" s="77"/>
      <c r="N233" s="72"/>
      <c r="O233" s="79" t="s">
        <v>339</v>
      </c>
      <c r="P233" s="81">
        <v>43640.73546296296</v>
      </c>
      <c r="Q233" s="79" t="s">
        <v>406</v>
      </c>
      <c r="R233" s="82" t="s">
        <v>543</v>
      </c>
      <c r="S233" s="79" t="s">
        <v>596</v>
      </c>
      <c r="T233" s="79" t="s">
        <v>634</v>
      </c>
      <c r="U233" s="79"/>
      <c r="V233" s="82" t="s">
        <v>802</v>
      </c>
      <c r="W233" s="81">
        <v>43640.73546296296</v>
      </c>
      <c r="X233" s="82" t="s">
        <v>892</v>
      </c>
      <c r="Y233" s="79"/>
      <c r="Z233" s="79"/>
      <c r="AA233" s="85" t="s">
        <v>1101</v>
      </c>
      <c r="AB233" s="79"/>
      <c r="AC233" s="79" t="b">
        <v>0</v>
      </c>
      <c r="AD233" s="79">
        <v>4</v>
      </c>
      <c r="AE233" s="85" t="s">
        <v>1231</v>
      </c>
      <c r="AF233" s="79" t="b">
        <v>0</v>
      </c>
      <c r="AG233" s="79" t="s">
        <v>1237</v>
      </c>
      <c r="AH233" s="79"/>
      <c r="AI233" s="85" t="s">
        <v>1231</v>
      </c>
      <c r="AJ233" s="79" t="b">
        <v>0</v>
      </c>
      <c r="AK233" s="79">
        <v>0</v>
      </c>
      <c r="AL233" s="85" t="s">
        <v>1231</v>
      </c>
      <c r="AM233" s="79" t="s">
        <v>1244</v>
      </c>
      <c r="AN233" s="79" t="b">
        <v>0</v>
      </c>
      <c r="AO233" s="85" t="s">
        <v>1101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24</v>
      </c>
      <c r="BK233" s="49">
        <v>100</v>
      </c>
      <c r="BL233" s="48">
        <v>24</v>
      </c>
    </row>
    <row r="234" spans="1:64" ht="15">
      <c r="A234" s="64" t="s">
        <v>271</v>
      </c>
      <c r="B234" s="64" t="s">
        <v>331</v>
      </c>
      <c r="C234" s="65" t="s">
        <v>3188</v>
      </c>
      <c r="D234" s="66">
        <v>3</v>
      </c>
      <c r="E234" s="67" t="s">
        <v>132</v>
      </c>
      <c r="F234" s="68">
        <v>35</v>
      </c>
      <c r="G234" s="65"/>
      <c r="H234" s="69"/>
      <c r="I234" s="70"/>
      <c r="J234" s="70"/>
      <c r="K234" s="34" t="s">
        <v>65</v>
      </c>
      <c r="L234" s="77">
        <v>234</v>
      </c>
      <c r="M234" s="77"/>
      <c r="N234" s="72"/>
      <c r="O234" s="79" t="s">
        <v>339</v>
      </c>
      <c r="P234" s="81">
        <v>43640.74230324074</v>
      </c>
      <c r="Q234" s="79" t="s">
        <v>407</v>
      </c>
      <c r="R234" s="82" t="s">
        <v>544</v>
      </c>
      <c r="S234" s="79" t="s">
        <v>590</v>
      </c>
      <c r="T234" s="79" t="s">
        <v>635</v>
      </c>
      <c r="U234" s="79"/>
      <c r="V234" s="82" t="s">
        <v>802</v>
      </c>
      <c r="W234" s="81">
        <v>43640.74230324074</v>
      </c>
      <c r="X234" s="82" t="s">
        <v>893</v>
      </c>
      <c r="Y234" s="79"/>
      <c r="Z234" s="79"/>
      <c r="AA234" s="85" t="s">
        <v>1102</v>
      </c>
      <c r="AB234" s="79"/>
      <c r="AC234" s="79" t="b">
        <v>0</v>
      </c>
      <c r="AD234" s="79">
        <v>7</v>
      </c>
      <c r="AE234" s="85" t="s">
        <v>1231</v>
      </c>
      <c r="AF234" s="79" t="b">
        <v>1</v>
      </c>
      <c r="AG234" s="79" t="s">
        <v>1237</v>
      </c>
      <c r="AH234" s="79"/>
      <c r="AI234" s="85" t="s">
        <v>1043</v>
      </c>
      <c r="AJ234" s="79" t="b">
        <v>0</v>
      </c>
      <c r="AK234" s="79">
        <v>0</v>
      </c>
      <c r="AL234" s="85" t="s">
        <v>1231</v>
      </c>
      <c r="AM234" s="79" t="s">
        <v>1244</v>
      </c>
      <c r="AN234" s="79" t="b">
        <v>0</v>
      </c>
      <c r="AO234" s="85" t="s">
        <v>1102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2</v>
      </c>
      <c r="BE234" s="49">
        <v>13.333333333333334</v>
      </c>
      <c r="BF234" s="48">
        <v>0</v>
      </c>
      <c r="BG234" s="49">
        <v>0</v>
      </c>
      <c r="BH234" s="48">
        <v>0</v>
      </c>
      <c r="BI234" s="49">
        <v>0</v>
      </c>
      <c r="BJ234" s="48">
        <v>13</v>
      </c>
      <c r="BK234" s="49">
        <v>86.66666666666667</v>
      </c>
      <c r="BL234" s="48">
        <v>15</v>
      </c>
    </row>
    <row r="235" spans="1:64" ht="15">
      <c r="A235" s="64" t="s">
        <v>271</v>
      </c>
      <c r="B235" s="64" t="s">
        <v>332</v>
      </c>
      <c r="C235" s="65" t="s">
        <v>3188</v>
      </c>
      <c r="D235" s="66">
        <v>3</v>
      </c>
      <c r="E235" s="67" t="s">
        <v>132</v>
      </c>
      <c r="F235" s="68">
        <v>35</v>
      </c>
      <c r="G235" s="65"/>
      <c r="H235" s="69"/>
      <c r="I235" s="70"/>
      <c r="J235" s="70"/>
      <c r="K235" s="34" t="s">
        <v>65</v>
      </c>
      <c r="L235" s="77">
        <v>235</v>
      </c>
      <c r="M235" s="77"/>
      <c r="N235" s="72"/>
      <c r="O235" s="79" t="s">
        <v>339</v>
      </c>
      <c r="P235" s="81">
        <v>43680.61181712963</v>
      </c>
      <c r="Q235" s="79" t="s">
        <v>408</v>
      </c>
      <c r="R235" s="79"/>
      <c r="S235" s="79"/>
      <c r="T235" s="79" t="s">
        <v>636</v>
      </c>
      <c r="U235" s="82" t="s">
        <v>709</v>
      </c>
      <c r="V235" s="82" t="s">
        <v>709</v>
      </c>
      <c r="W235" s="81">
        <v>43680.61181712963</v>
      </c>
      <c r="X235" s="82" t="s">
        <v>894</v>
      </c>
      <c r="Y235" s="79"/>
      <c r="Z235" s="79"/>
      <c r="AA235" s="85" t="s">
        <v>1103</v>
      </c>
      <c r="AB235" s="79"/>
      <c r="AC235" s="79" t="b">
        <v>0</v>
      </c>
      <c r="AD235" s="79">
        <v>2</v>
      </c>
      <c r="AE235" s="85" t="s">
        <v>1231</v>
      </c>
      <c r="AF235" s="79" t="b">
        <v>0</v>
      </c>
      <c r="AG235" s="79" t="s">
        <v>1237</v>
      </c>
      <c r="AH235" s="79"/>
      <c r="AI235" s="85" t="s">
        <v>1231</v>
      </c>
      <c r="AJ235" s="79" t="b">
        <v>0</v>
      </c>
      <c r="AK235" s="79">
        <v>0</v>
      </c>
      <c r="AL235" s="85" t="s">
        <v>1231</v>
      </c>
      <c r="AM235" s="79" t="s">
        <v>1246</v>
      </c>
      <c r="AN235" s="79" t="b">
        <v>0</v>
      </c>
      <c r="AO235" s="85" t="s">
        <v>1103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4</v>
      </c>
      <c r="BE235" s="49">
        <v>10.256410256410257</v>
      </c>
      <c r="BF235" s="48">
        <v>0</v>
      </c>
      <c r="BG235" s="49">
        <v>0</v>
      </c>
      <c r="BH235" s="48">
        <v>0</v>
      </c>
      <c r="BI235" s="49">
        <v>0</v>
      </c>
      <c r="BJ235" s="48">
        <v>35</v>
      </c>
      <c r="BK235" s="49">
        <v>89.74358974358974</v>
      </c>
      <c r="BL235" s="48">
        <v>39</v>
      </c>
    </row>
    <row r="236" spans="1:64" ht="15">
      <c r="A236" s="64" t="s">
        <v>252</v>
      </c>
      <c r="B236" s="64" t="s">
        <v>279</v>
      </c>
      <c r="C236" s="65" t="s">
        <v>3188</v>
      </c>
      <c r="D236" s="66">
        <v>3</v>
      </c>
      <c r="E236" s="67" t="s">
        <v>132</v>
      </c>
      <c r="F236" s="68">
        <v>35</v>
      </c>
      <c r="G236" s="65"/>
      <c r="H236" s="69"/>
      <c r="I236" s="70"/>
      <c r="J236" s="70"/>
      <c r="K236" s="34" t="s">
        <v>65</v>
      </c>
      <c r="L236" s="77">
        <v>236</v>
      </c>
      <c r="M236" s="77"/>
      <c r="N236" s="72"/>
      <c r="O236" s="79" t="s">
        <v>339</v>
      </c>
      <c r="P236" s="81">
        <v>43651.76232638889</v>
      </c>
      <c r="Q236" s="79" t="s">
        <v>409</v>
      </c>
      <c r="R236" s="79"/>
      <c r="S236" s="79"/>
      <c r="T236" s="79" t="s">
        <v>637</v>
      </c>
      <c r="U236" s="82" t="s">
        <v>710</v>
      </c>
      <c r="V236" s="82" t="s">
        <v>710</v>
      </c>
      <c r="W236" s="81">
        <v>43651.76232638889</v>
      </c>
      <c r="X236" s="82" t="s">
        <v>895</v>
      </c>
      <c r="Y236" s="79"/>
      <c r="Z236" s="79"/>
      <c r="AA236" s="85" t="s">
        <v>1104</v>
      </c>
      <c r="AB236" s="79"/>
      <c r="AC236" s="79" t="b">
        <v>0</v>
      </c>
      <c r="AD236" s="79">
        <v>0</v>
      </c>
      <c r="AE236" s="85" t="s">
        <v>1231</v>
      </c>
      <c r="AF236" s="79" t="b">
        <v>0</v>
      </c>
      <c r="AG236" s="79" t="s">
        <v>1237</v>
      </c>
      <c r="AH236" s="79"/>
      <c r="AI236" s="85" t="s">
        <v>1231</v>
      </c>
      <c r="AJ236" s="79" t="b">
        <v>0</v>
      </c>
      <c r="AK236" s="79">
        <v>0</v>
      </c>
      <c r="AL236" s="85" t="s">
        <v>1231</v>
      </c>
      <c r="AM236" s="79" t="s">
        <v>1239</v>
      </c>
      <c r="AN236" s="79" t="b">
        <v>0</v>
      </c>
      <c r="AO236" s="85" t="s">
        <v>1104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272</v>
      </c>
      <c r="B237" s="64" t="s">
        <v>279</v>
      </c>
      <c r="C237" s="65" t="s">
        <v>3188</v>
      </c>
      <c r="D237" s="66">
        <v>3</v>
      </c>
      <c r="E237" s="67" t="s">
        <v>132</v>
      </c>
      <c r="F237" s="68">
        <v>35</v>
      </c>
      <c r="G237" s="65"/>
      <c r="H237" s="69"/>
      <c r="I237" s="70"/>
      <c r="J237" s="70"/>
      <c r="K237" s="34" t="s">
        <v>65</v>
      </c>
      <c r="L237" s="77">
        <v>237</v>
      </c>
      <c r="M237" s="77"/>
      <c r="N237" s="72"/>
      <c r="O237" s="79" t="s">
        <v>339</v>
      </c>
      <c r="P237" s="81">
        <v>43652.06423611111</v>
      </c>
      <c r="Q237" s="79" t="s">
        <v>410</v>
      </c>
      <c r="R237" s="79"/>
      <c r="S237" s="79"/>
      <c r="T237" s="79"/>
      <c r="U237" s="82" t="s">
        <v>711</v>
      </c>
      <c r="V237" s="82" t="s">
        <v>711</v>
      </c>
      <c r="W237" s="81">
        <v>43652.06423611111</v>
      </c>
      <c r="X237" s="82" t="s">
        <v>896</v>
      </c>
      <c r="Y237" s="79"/>
      <c r="Z237" s="79"/>
      <c r="AA237" s="85" t="s">
        <v>1105</v>
      </c>
      <c r="AB237" s="85" t="s">
        <v>1104</v>
      </c>
      <c r="AC237" s="79" t="b">
        <v>0</v>
      </c>
      <c r="AD237" s="79">
        <v>1</v>
      </c>
      <c r="AE237" s="85" t="s">
        <v>1236</v>
      </c>
      <c r="AF237" s="79" t="b">
        <v>0</v>
      </c>
      <c r="AG237" s="79" t="s">
        <v>1238</v>
      </c>
      <c r="AH237" s="79"/>
      <c r="AI237" s="85" t="s">
        <v>1231</v>
      </c>
      <c r="AJ237" s="79" t="b">
        <v>0</v>
      </c>
      <c r="AK237" s="79">
        <v>0</v>
      </c>
      <c r="AL237" s="85" t="s">
        <v>1231</v>
      </c>
      <c r="AM237" s="79" t="s">
        <v>1240</v>
      </c>
      <c r="AN237" s="79" t="b">
        <v>0</v>
      </c>
      <c r="AO237" s="85" t="s">
        <v>1104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252</v>
      </c>
      <c r="B238" s="64" t="s">
        <v>333</v>
      </c>
      <c r="C238" s="65" t="s">
        <v>3188</v>
      </c>
      <c r="D238" s="66">
        <v>3</v>
      </c>
      <c r="E238" s="67" t="s">
        <v>132</v>
      </c>
      <c r="F238" s="68">
        <v>35</v>
      </c>
      <c r="G238" s="65"/>
      <c r="H238" s="69"/>
      <c r="I238" s="70"/>
      <c r="J238" s="70"/>
      <c r="K238" s="34" t="s">
        <v>65</v>
      </c>
      <c r="L238" s="77">
        <v>238</v>
      </c>
      <c r="M238" s="77"/>
      <c r="N238" s="72"/>
      <c r="O238" s="79" t="s">
        <v>339</v>
      </c>
      <c r="P238" s="81">
        <v>43651.76232638889</v>
      </c>
      <c r="Q238" s="79" t="s">
        <v>409</v>
      </c>
      <c r="R238" s="79"/>
      <c r="S238" s="79"/>
      <c r="T238" s="79" t="s">
        <v>637</v>
      </c>
      <c r="U238" s="82" t="s">
        <v>710</v>
      </c>
      <c r="V238" s="82" t="s">
        <v>710</v>
      </c>
      <c r="W238" s="81">
        <v>43651.76232638889</v>
      </c>
      <c r="X238" s="82" t="s">
        <v>895</v>
      </c>
      <c r="Y238" s="79"/>
      <c r="Z238" s="79"/>
      <c r="AA238" s="85" t="s">
        <v>1104</v>
      </c>
      <c r="AB238" s="79"/>
      <c r="AC238" s="79" t="b">
        <v>0</v>
      </c>
      <c r="AD238" s="79">
        <v>0</v>
      </c>
      <c r="AE238" s="85" t="s">
        <v>1231</v>
      </c>
      <c r="AF238" s="79" t="b">
        <v>0</v>
      </c>
      <c r="AG238" s="79" t="s">
        <v>1237</v>
      </c>
      <c r="AH238" s="79"/>
      <c r="AI238" s="85" t="s">
        <v>1231</v>
      </c>
      <c r="AJ238" s="79" t="b">
        <v>0</v>
      </c>
      <c r="AK238" s="79">
        <v>0</v>
      </c>
      <c r="AL238" s="85" t="s">
        <v>1231</v>
      </c>
      <c r="AM238" s="79" t="s">
        <v>1239</v>
      </c>
      <c r="AN238" s="79" t="b">
        <v>0</v>
      </c>
      <c r="AO238" s="85" t="s">
        <v>1104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272</v>
      </c>
      <c r="B239" s="64" t="s">
        <v>333</v>
      </c>
      <c r="C239" s="65" t="s">
        <v>3188</v>
      </c>
      <c r="D239" s="66">
        <v>3</v>
      </c>
      <c r="E239" s="67" t="s">
        <v>132</v>
      </c>
      <c r="F239" s="68">
        <v>35</v>
      </c>
      <c r="G239" s="65"/>
      <c r="H239" s="69"/>
      <c r="I239" s="70"/>
      <c r="J239" s="70"/>
      <c r="K239" s="34" t="s">
        <v>65</v>
      </c>
      <c r="L239" s="77">
        <v>239</v>
      </c>
      <c r="M239" s="77"/>
      <c r="N239" s="72"/>
      <c r="O239" s="79" t="s">
        <v>339</v>
      </c>
      <c r="P239" s="81">
        <v>43652.06423611111</v>
      </c>
      <c r="Q239" s="79" t="s">
        <v>410</v>
      </c>
      <c r="R239" s="79"/>
      <c r="S239" s="79"/>
      <c r="T239" s="79"/>
      <c r="U239" s="82" t="s">
        <v>711</v>
      </c>
      <c r="V239" s="82" t="s">
        <v>711</v>
      </c>
      <c r="W239" s="81">
        <v>43652.06423611111</v>
      </c>
      <c r="X239" s="82" t="s">
        <v>896</v>
      </c>
      <c r="Y239" s="79"/>
      <c r="Z239" s="79"/>
      <c r="AA239" s="85" t="s">
        <v>1105</v>
      </c>
      <c r="AB239" s="85" t="s">
        <v>1104</v>
      </c>
      <c r="AC239" s="79" t="b">
        <v>0</v>
      </c>
      <c r="AD239" s="79">
        <v>1</v>
      </c>
      <c r="AE239" s="85" t="s">
        <v>1236</v>
      </c>
      <c r="AF239" s="79" t="b">
        <v>0</v>
      </c>
      <c r="AG239" s="79" t="s">
        <v>1238</v>
      </c>
      <c r="AH239" s="79"/>
      <c r="AI239" s="85" t="s">
        <v>1231</v>
      </c>
      <c r="AJ239" s="79" t="b">
        <v>0</v>
      </c>
      <c r="AK239" s="79">
        <v>0</v>
      </c>
      <c r="AL239" s="85" t="s">
        <v>1231</v>
      </c>
      <c r="AM239" s="79" t="s">
        <v>1240</v>
      </c>
      <c r="AN239" s="79" t="b">
        <v>0</v>
      </c>
      <c r="AO239" s="85" t="s">
        <v>1104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252</v>
      </c>
      <c r="B240" s="64" t="s">
        <v>273</v>
      </c>
      <c r="C240" s="65" t="s">
        <v>3188</v>
      </c>
      <c r="D240" s="66">
        <v>3</v>
      </c>
      <c r="E240" s="67" t="s">
        <v>132</v>
      </c>
      <c r="F240" s="68">
        <v>35</v>
      </c>
      <c r="G240" s="65"/>
      <c r="H240" s="69"/>
      <c r="I240" s="70"/>
      <c r="J240" s="70"/>
      <c r="K240" s="34" t="s">
        <v>65</v>
      </c>
      <c r="L240" s="77">
        <v>240</v>
      </c>
      <c r="M240" s="77"/>
      <c r="N240" s="72"/>
      <c r="O240" s="79" t="s">
        <v>339</v>
      </c>
      <c r="P240" s="81">
        <v>43651.76232638889</v>
      </c>
      <c r="Q240" s="79" t="s">
        <v>409</v>
      </c>
      <c r="R240" s="79"/>
      <c r="S240" s="79"/>
      <c r="T240" s="79" t="s">
        <v>637</v>
      </c>
      <c r="U240" s="82" t="s">
        <v>710</v>
      </c>
      <c r="V240" s="82" t="s">
        <v>710</v>
      </c>
      <c r="W240" s="81">
        <v>43651.76232638889</v>
      </c>
      <c r="X240" s="82" t="s">
        <v>895</v>
      </c>
      <c r="Y240" s="79"/>
      <c r="Z240" s="79"/>
      <c r="AA240" s="85" t="s">
        <v>1104</v>
      </c>
      <c r="AB240" s="79"/>
      <c r="AC240" s="79" t="b">
        <v>0</v>
      </c>
      <c r="AD240" s="79">
        <v>0</v>
      </c>
      <c r="AE240" s="85" t="s">
        <v>1231</v>
      </c>
      <c r="AF240" s="79" t="b">
        <v>0</v>
      </c>
      <c r="AG240" s="79" t="s">
        <v>1237</v>
      </c>
      <c r="AH240" s="79"/>
      <c r="AI240" s="85" t="s">
        <v>1231</v>
      </c>
      <c r="AJ240" s="79" t="b">
        <v>0</v>
      </c>
      <c r="AK240" s="79">
        <v>0</v>
      </c>
      <c r="AL240" s="85" t="s">
        <v>1231</v>
      </c>
      <c r="AM240" s="79" t="s">
        <v>1239</v>
      </c>
      <c r="AN240" s="79" t="b">
        <v>0</v>
      </c>
      <c r="AO240" s="85" t="s">
        <v>1104</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273</v>
      </c>
      <c r="B241" s="64" t="s">
        <v>271</v>
      </c>
      <c r="C241" s="65" t="s">
        <v>3189</v>
      </c>
      <c r="D241" s="66">
        <v>3.2333333333333334</v>
      </c>
      <c r="E241" s="67" t="s">
        <v>136</v>
      </c>
      <c r="F241" s="68">
        <v>34.233333333333334</v>
      </c>
      <c r="G241" s="65"/>
      <c r="H241" s="69"/>
      <c r="I241" s="70"/>
      <c r="J241" s="70"/>
      <c r="K241" s="34" t="s">
        <v>65</v>
      </c>
      <c r="L241" s="77">
        <v>241</v>
      </c>
      <c r="M241" s="77"/>
      <c r="N241" s="72"/>
      <c r="O241" s="79" t="s">
        <v>339</v>
      </c>
      <c r="P241" s="81">
        <v>43667.58253472222</v>
      </c>
      <c r="Q241" s="79" t="s">
        <v>383</v>
      </c>
      <c r="R241" s="79"/>
      <c r="S241" s="79"/>
      <c r="T241" s="79" t="s">
        <v>627</v>
      </c>
      <c r="U241" s="79"/>
      <c r="V241" s="82" t="s">
        <v>803</v>
      </c>
      <c r="W241" s="81">
        <v>43667.58253472222</v>
      </c>
      <c r="X241" s="82" t="s">
        <v>897</v>
      </c>
      <c r="Y241" s="79"/>
      <c r="Z241" s="79"/>
      <c r="AA241" s="85" t="s">
        <v>1106</v>
      </c>
      <c r="AB241" s="79"/>
      <c r="AC241" s="79" t="b">
        <v>0</v>
      </c>
      <c r="AD241" s="79">
        <v>0</v>
      </c>
      <c r="AE241" s="85" t="s">
        <v>1231</v>
      </c>
      <c r="AF241" s="79" t="b">
        <v>0</v>
      </c>
      <c r="AG241" s="79" t="s">
        <v>1237</v>
      </c>
      <c r="AH241" s="79"/>
      <c r="AI241" s="85" t="s">
        <v>1231</v>
      </c>
      <c r="AJ241" s="79" t="b">
        <v>0</v>
      </c>
      <c r="AK241" s="79">
        <v>2</v>
      </c>
      <c r="AL241" s="85" t="s">
        <v>1219</v>
      </c>
      <c r="AM241" s="79" t="s">
        <v>1240</v>
      </c>
      <c r="AN241" s="79" t="b">
        <v>0</v>
      </c>
      <c r="AO241" s="85" t="s">
        <v>1219</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1</v>
      </c>
      <c r="BD241" s="48">
        <v>2</v>
      </c>
      <c r="BE241" s="49">
        <v>9.523809523809524</v>
      </c>
      <c r="BF241" s="48">
        <v>0</v>
      </c>
      <c r="BG241" s="49">
        <v>0</v>
      </c>
      <c r="BH241" s="48">
        <v>0</v>
      </c>
      <c r="BI241" s="49">
        <v>0</v>
      </c>
      <c r="BJ241" s="48">
        <v>19</v>
      </c>
      <c r="BK241" s="49">
        <v>90.47619047619048</v>
      </c>
      <c r="BL241" s="48">
        <v>21</v>
      </c>
    </row>
    <row r="242" spans="1:64" ht="15">
      <c r="A242" s="64" t="s">
        <v>273</v>
      </c>
      <c r="B242" s="64" t="s">
        <v>271</v>
      </c>
      <c r="C242" s="65" t="s">
        <v>3189</v>
      </c>
      <c r="D242" s="66">
        <v>3.2333333333333334</v>
      </c>
      <c r="E242" s="67" t="s">
        <v>136</v>
      </c>
      <c r="F242" s="68">
        <v>34.233333333333334</v>
      </c>
      <c r="G242" s="65"/>
      <c r="H242" s="69"/>
      <c r="I242" s="70"/>
      <c r="J242" s="70"/>
      <c r="K242" s="34" t="s">
        <v>65</v>
      </c>
      <c r="L242" s="77">
        <v>242</v>
      </c>
      <c r="M242" s="77"/>
      <c r="N242" s="72"/>
      <c r="O242" s="79" t="s">
        <v>339</v>
      </c>
      <c r="P242" s="81">
        <v>43677.71487268519</v>
      </c>
      <c r="Q242" s="79" t="s">
        <v>411</v>
      </c>
      <c r="R242" s="79"/>
      <c r="S242" s="79"/>
      <c r="T242" s="79"/>
      <c r="U242" s="79"/>
      <c r="V242" s="82" t="s">
        <v>803</v>
      </c>
      <c r="W242" s="81">
        <v>43677.71487268519</v>
      </c>
      <c r="X242" s="82" t="s">
        <v>898</v>
      </c>
      <c r="Y242" s="79"/>
      <c r="Z242" s="79"/>
      <c r="AA242" s="85" t="s">
        <v>1107</v>
      </c>
      <c r="AB242" s="79"/>
      <c r="AC242" s="79" t="b">
        <v>0</v>
      </c>
      <c r="AD242" s="79">
        <v>0</v>
      </c>
      <c r="AE242" s="85" t="s">
        <v>1231</v>
      </c>
      <c r="AF242" s="79" t="b">
        <v>0</v>
      </c>
      <c r="AG242" s="79" t="s">
        <v>1237</v>
      </c>
      <c r="AH242" s="79"/>
      <c r="AI242" s="85" t="s">
        <v>1231</v>
      </c>
      <c r="AJ242" s="79" t="b">
        <v>0</v>
      </c>
      <c r="AK242" s="79">
        <v>2</v>
      </c>
      <c r="AL242" s="85" t="s">
        <v>1225</v>
      </c>
      <c r="AM242" s="79" t="s">
        <v>1240</v>
      </c>
      <c r="AN242" s="79" t="b">
        <v>0</v>
      </c>
      <c r="AO242" s="85" t="s">
        <v>1225</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1</v>
      </c>
      <c r="BD242" s="48">
        <v>0</v>
      </c>
      <c r="BE242" s="49">
        <v>0</v>
      </c>
      <c r="BF242" s="48">
        <v>0</v>
      </c>
      <c r="BG242" s="49">
        <v>0</v>
      </c>
      <c r="BH242" s="48">
        <v>0</v>
      </c>
      <c r="BI242" s="49">
        <v>0</v>
      </c>
      <c r="BJ242" s="48">
        <v>24</v>
      </c>
      <c r="BK242" s="49">
        <v>100</v>
      </c>
      <c r="BL242" s="48">
        <v>24</v>
      </c>
    </row>
    <row r="243" spans="1:64" ht="15">
      <c r="A243" s="64" t="s">
        <v>272</v>
      </c>
      <c r="B243" s="64" t="s">
        <v>273</v>
      </c>
      <c r="C243" s="65" t="s">
        <v>3188</v>
      </c>
      <c r="D243" s="66">
        <v>3</v>
      </c>
      <c r="E243" s="67" t="s">
        <v>132</v>
      </c>
      <c r="F243" s="68">
        <v>35</v>
      </c>
      <c r="G243" s="65"/>
      <c r="H243" s="69"/>
      <c r="I243" s="70"/>
      <c r="J243" s="70"/>
      <c r="K243" s="34" t="s">
        <v>65</v>
      </c>
      <c r="L243" s="77">
        <v>243</v>
      </c>
      <c r="M243" s="77"/>
      <c r="N243" s="72"/>
      <c r="O243" s="79" t="s">
        <v>339</v>
      </c>
      <c r="P243" s="81">
        <v>43652.06423611111</v>
      </c>
      <c r="Q243" s="79" t="s">
        <v>410</v>
      </c>
      <c r="R243" s="79"/>
      <c r="S243" s="79"/>
      <c r="T243" s="79"/>
      <c r="U243" s="82" t="s">
        <v>711</v>
      </c>
      <c r="V243" s="82" t="s">
        <v>711</v>
      </c>
      <c r="W243" s="81">
        <v>43652.06423611111</v>
      </c>
      <c r="X243" s="82" t="s">
        <v>896</v>
      </c>
      <c r="Y243" s="79"/>
      <c r="Z243" s="79"/>
      <c r="AA243" s="85" t="s">
        <v>1105</v>
      </c>
      <c r="AB243" s="85" t="s">
        <v>1104</v>
      </c>
      <c r="AC243" s="79" t="b">
        <v>0</v>
      </c>
      <c r="AD243" s="79">
        <v>1</v>
      </c>
      <c r="AE243" s="85" t="s">
        <v>1236</v>
      </c>
      <c r="AF243" s="79" t="b">
        <v>0</v>
      </c>
      <c r="AG243" s="79" t="s">
        <v>1238</v>
      </c>
      <c r="AH243" s="79"/>
      <c r="AI243" s="85" t="s">
        <v>1231</v>
      </c>
      <c r="AJ243" s="79" t="b">
        <v>0</v>
      </c>
      <c r="AK243" s="79">
        <v>0</v>
      </c>
      <c r="AL243" s="85" t="s">
        <v>1231</v>
      </c>
      <c r="AM243" s="79" t="s">
        <v>1240</v>
      </c>
      <c r="AN243" s="79" t="b">
        <v>0</v>
      </c>
      <c r="AO243" s="85" t="s">
        <v>1104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252</v>
      </c>
      <c r="B244" s="64" t="s">
        <v>334</v>
      </c>
      <c r="C244" s="65" t="s">
        <v>3188</v>
      </c>
      <c r="D244" s="66">
        <v>3</v>
      </c>
      <c r="E244" s="67" t="s">
        <v>132</v>
      </c>
      <c r="F244" s="68">
        <v>35</v>
      </c>
      <c r="G244" s="65"/>
      <c r="H244" s="69"/>
      <c r="I244" s="70"/>
      <c r="J244" s="70"/>
      <c r="K244" s="34" t="s">
        <v>65</v>
      </c>
      <c r="L244" s="77">
        <v>244</v>
      </c>
      <c r="M244" s="77"/>
      <c r="N244" s="72"/>
      <c r="O244" s="79" t="s">
        <v>339</v>
      </c>
      <c r="P244" s="81">
        <v>43651.76232638889</v>
      </c>
      <c r="Q244" s="79" t="s">
        <v>409</v>
      </c>
      <c r="R244" s="79"/>
      <c r="S244" s="79"/>
      <c r="T244" s="79" t="s">
        <v>637</v>
      </c>
      <c r="U244" s="82" t="s">
        <v>710</v>
      </c>
      <c r="V244" s="82" t="s">
        <v>710</v>
      </c>
      <c r="W244" s="81">
        <v>43651.76232638889</v>
      </c>
      <c r="X244" s="82" t="s">
        <v>895</v>
      </c>
      <c r="Y244" s="79"/>
      <c r="Z244" s="79"/>
      <c r="AA244" s="85" t="s">
        <v>1104</v>
      </c>
      <c r="AB244" s="79"/>
      <c r="AC244" s="79" t="b">
        <v>0</v>
      </c>
      <c r="AD244" s="79">
        <v>0</v>
      </c>
      <c r="AE244" s="85" t="s">
        <v>1231</v>
      </c>
      <c r="AF244" s="79" t="b">
        <v>0</v>
      </c>
      <c r="AG244" s="79" t="s">
        <v>1237</v>
      </c>
      <c r="AH244" s="79"/>
      <c r="AI244" s="85" t="s">
        <v>1231</v>
      </c>
      <c r="AJ244" s="79" t="b">
        <v>0</v>
      </c>
      <c r="AK244" s="79">
        <v>0</v>
      </c>
      <c r="AL244" s="85" t="s">
        <v>1231</v>
      </c>
      <c r="AM244" s="79" t="s">
        <v>1239</v>
      </c>
      <c r="AN244" s="79" t="b">
        <v>0</v>
      </c>
      <c r="AO244" s="85" t="s">
        <v>1104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272</v>
      </c>
      <c r="B245" s="64" t="s">
        <v>334</v>
      </c>
      <c r="C245" s="65" t="s">
        <v>3188</v>
      </c>
      <c r="D245" s="66">
        <v>3</v>
      </c>
      <c r="E245" s="67" t="s">
        <v>132</v>
      </c>
      <c r="F245" s="68">
        <v>35</v>
      </c>
      <c r="G245" s="65"/>
      <c r="H245" s="69"/>
      <c r="I245" s="70"/>
      <c r="J245" s="70"/>
      <c r="K245" s="34" t="s">
        <v>65</v>
      </c>
      <c r="L245" s="77">
        <v>245</v>
      </c>
      <c r="M245" s="77"/>
      <c r="N245" s="72"/>
      <c r="O245" s="79" t="s">
        <v>339</v>
      </c>
      <c r="P245" s="81">
        <v>43652.06423611111</v>
      </c>
      <c r="Q245" s="79" t="s">
        <v>410</v>
      </c>
      <c r="R245" s="79"/>
      <c r="S245" s="79"/>
      <c r="T245" s="79"/>
      <c r="U245" s="82" t="s">
        <v>711</v>
      </c>
      <c r="V245" s="82" t="s">
        <v>711</v>
      </c>
      <c r="W245" s="81">
        <v>43652.06423611111</v>
      </c>
      <c r="X245" s="82" t="s">
        <v>896</v>
      </c>
      <c r="Y245" s="79"/>
      <c r="Z245" s="79"/>
      <c r="AA245" s="85" t="s">
        <v>1105</v>
      </c>
      <c r="AB245" s="85" t="s">
        <v>1104</v>
      </c>
      <c r="AC245" s="79" t="b">
        <v>0</v>
      </c>
      <c r="AD245" s="79">
        <v>1</v>
      </c>
      <c r="AE245" s="85" t="s">
        <v>1236</v>
      </c>
      <c r="AF245" s="79" t="b">
        <v>0</v>
      </c>
      <c r="AG245" s="79" t="s">
        <v>1238</v>
      </c>
      <c r="AH245" s="79"/>
      <c r="AI245" s="85" t="s">
        <v>1231</v>
      </c>
      <c r="AJ245" s="79" t="b">
        <v>0</v>
      </c>
      <c r="AK245" s="79">
        <v>0</v>
      </c>
      <c r="AL245" s="85" t="s">
        <v>1231</v>
      </c>
      <c r="AM245" s="79" t="s">
        <v>1240</v>
      </c>
      <c r="AN245" s="79" t="b">
        <v>0</v>
      </c>
      <c r="AO245" s="85" t="s">
        <v>1104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252</v>
      </c>
      <c r="B246" s="64" t="s">
        <v>335</v>
      </c>
      <c r="C246" s="65" t="s">
        <v>3188</v>
      </c>
      <c r="D246" s="66">
        <v>3</v>
      </c>
      <c r="E246" s="67" t="s">
        <v>132</v>
      </c>
      <c r="F246" s="68">
        <v>35</v>
      </c>
      <c r="G246" s="65"/>
      <c r="H246" s="69"/>
      <c r="I246" s="70"/>
      <c r="J246" s="70"/>
      <c r="K246" s="34" t="s">
        <v>65</v>
      </c>
      <c r="L246" s="77">
        <v>246</v>
      </c>
      <c r="M246" s="77"/>
      <c r="N246" s="72"/>
      <c r="O246" s="79" t="s">
        <v>339</v>
      </c>
      <c r="P246" s="81">
        <v>43651.76232638889</v>
      </c>
      <c r="Q246" s="79" t="s">
        <v>409</v>
      </c>
      <c r="R246" s="79"/>
      <c r="S246" s="79"/>
      <c r="T246" s="79" t="s">
        <v>637</v>
      </c>
      <c r="U246" s="82" t="s">
        <v>710</v>
      </c>
      <c r="V246" s="82" t="s">
        <v>710</v>
      </c>
      <c r="W246" s="81">
        <v>43651.76232638889</v>
      </c>
      <c r="X246" s="82" t="s">
        <v>895</v>
      </c>
      <c r="Y246" s="79"/>
      <c r="Z246" s="79"/>
      <c r="AA246" s="85" t="s">
        <v>1104</v>
      </c>
      <c r="AB246" s="79"/>
      <c r="AC246" s="79" t="b">
        <v>0</v>
      </c>
      <c r="AD246" s="79">
        <v>0</v>
      </c>
      <c r="AE246" s="85" t="s">
        <v>1231</v>
      </c>
      <c r="AF246" s="79" t="b">
        <v>0</v>
      </c>
      <c r="AG246" s="79" t="s">
        <v>1237</v>
      </c>
      <c r="AH246" s="79"/>
      <c r="AI246" s="85" t="s">
        <v>1231</v>
      </c>
      <c r="AJ246" s="79" t="b">
        <v>0</v>
      </c>
      <c r="AK246" s="79">
        <v>0</v>
      </c>
      <c r="AL246" s="85" t="s">
        <v>1231</v>
      </c>
      <c r="AM246" s="79" t="s">
        <v>1239</v>
      </c>
      <c r="AN246" s="79" t="b">
        <v>0</v>
      </c>
      <c r="AO246" s="85" t="s">
        <v>1104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272</v>
      </c>
      <c r="B247" s="64" t="s">
        <v>335</v>
      </c>
      <c r="C247" s="65" t="s">
        <v>3188</v>
      </c>
      <c r="D247" s="66">
        <v>3</v>
      </c>
      <c r="E247" s="67" t="s">
        <v>132</v>
      </c>
      <c r="F247" s="68">
        <v>35</v>
      </c>
      <c r="G247" s="65"/>
      <c r="H247" s="69"/>
      <c r="I247" s="70"/>
      <c r="J247" s="70"/>
      <c r="K247" s="34" t="s">
        <v>65</v>
      </c>
      <c r="L247" s="77">
        <v>247</v>
      </c>
      <c r="M247" s="77"/>
      <c r="N247" s="72"/>
      <c r="O247" s="79" t="s">
        <v>339</v>
      </c>
      <c r="P247" s="81">
        <v>43652.06423611111</v>
      </c>
      <c r="Q247" s="79" t="s">
        <v>410</v>
      </c>
      <c r="R247" s="79"/>
      <c r="S247" s="79"/>
      <c r="T247" s="79"/>
      <c r="U247" s="82" t="s">
        <v>711</v>
      </c>
      <c r="V247" s="82" t="s">
        <v>711</v>
      </c>
      <c r="W247" s="81">
        <v>43652.06423611111</v>
      </c>
      <c r="X247" s="82" t="s">
        <v>896</v>
      </c>
      <c r="Y247" s="79"/>
      <c r="Z247" s="79"/>
      <c r="AA247" s="85" t="s">
        <v>1105</v>
      </c>
      <c r="AB247" s="85" t="s">
        <v>1104</v>
      </c>
      <c r="AC247" s="79" t="b">
        <v>0</v>
      </c>
      <c r="AD247" s="79">
        <v>1</v>
      </c>
      <c r="AE247" s="85" t="s">
        <v>1236</v>
      </c>
      <c r="AF247" s="79" t="b">
        <v>0</v>
      </c>
      <c r="AG247" s="79" t="s">
        <v>1238</v>
      </c>
      <c r="AH247" s="79"/>
      <c r="AI247" s="85" t="s">
        <v>1231</v>
      </c>
      <c r="AJ247" s="79" t="b">
        <v>0</v>
      </c>
      <c r="AK247" s="79">
        <v>0</v>
      </c>
      <c r="AL247" s="85" t="s">
        <v>1231</v>
      </c>
      <c r="AM247" s="79" t="s">
        <v>1240</v>
      </c>
      <c r="AN247" s="79" t="b">
        <v>0</v>
      </c>
      <c r="AO247" s="85" t="s">
        <v>1104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252</v>
      </c>
      <c r="B248" s="64" t="s">
        <v>336</v>
      </c>
      <c r="C248" s="65" t="s">
        <v>3188</v>
      </c>
      <c r="D248" s="66">
        <v>3</v>
      </c>
      <c r="E248" s="67" t="s">
        <v>132</v>
      </c>
      <c r="F248" s="68">
        <v>35</v>
      </c>
      <c r="G248" s="65"/>
      <c r="H248" s="69"/>
      <c r="I248" s="70"/>
      <c r="J248" s="70"/>
      <c r="K248" s="34" t="s">
        <v>65</v>
      </c>
      <c r="L248" s="77">
        <v>248</v>
      </c>
      <c r="M248" s="77"/>
      <c r="N248" s="72"/>
      <c r="O248" s="79" t="s">
        <v>339</v>
      </c>
      <c r="P248" s="81">
        <v>43651.76232638889</v>
      </c>
      <c r="Q248" s="79" t="s">
        <v>409</v>
      </c>
      <c r="R248" s="79"/>
      <c r="S248" s="79"/>
      <c r="T248" s="79" t="s">
        <v>637</v>
      </c>
      <c r="U248" s="82" t="s">
        <v>710</v>
      </c>
      <c r="V248" s="82" t="s">
        <v>710</v>
      </c>
      <c r="W248" s="81">
        <v>43651.76232638889</v>
      </c>
      <c r="X248" s="82" t="s">
        <v>895</v>
      </c>
      <c r="Y248" s="79"/>
      <c r="Z248" s="79"/>
      <c r="AA248" s="85" t="s">
        <v>1104</v>
      </c>
      <c r="AB248" s="79"/>
      <c r="AC248" s="79" t="b">
        <v>0</v>
      </c>
      <c r="AD248" s="79">
        <v>0</v>
      </c>
      <c r="AE248" s="85" t="s">
        <v>1231</v>
      </c>
      <c r="AF248" s="79" t="b">
        <v>0</v>
      </c>
      <c r="AG248" s="79" t="s">
        <v>1237</v>
      </c>
      <c r="AH248" s="79"/>
      <c r="AI248" s="85" t="s">
        <v>1231</v>
      </c>
      <c r="AJ248" s="79" t="b">
        <v>0</v>
      </c>
      <c r="AK248" s="79">
        <v>0</v>
      </c>
      <c r="AL248" s="85" t="s">
        <v>1231</v>
      </c>
      <c r="AM248" s="79" t="s">
        <v>1239</v>
      </c>
      <c r="AN248" s="79" t="b">
        <v>0</v>
      </c>
      <c r="AO248" s="85" t="s">
        <v>1104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272</v>
      </c>
      <c r="B249" s="64" t="s">
        <v>336</v>
      </c>
      <c r="C249" s="65" t="s">
        <v>3188</v>
      </c>
      <c r="D249" s="66">
        <v>3</v>
      </c>
      <c r="E249" s="67" t="s">
        <v>132</v>
      </c>
      <c r="F249" s="68">
        <v>35</v>
      </c>
      <c r="G249" s="65"/>
      <c r="H249" s="69"/>
      <c r="I249" s="70"/>
      <c r="J249" s="70"/>
      <c r="K249" s="34" t="s">
        <v>65</v>
      </c>
      <c r="L249" s="77">
        <v>249</v>
      </c>
      <c r="M249" s="77"/>
      <c r="N249" s="72"/>
      <c r="O249" s="79" t="s">
        <v>339</v>
      </c>
      <c r="P249" s="81">
        <v>43652.06423611111</v>
      </c>
      <c r="Q249" s="79" t="s">
        <v>410</v>
      </c>
      <c r="R249" s="79"/>
      <c r="S249" s="79"/>
      <c r="T249" s="79"/>
      <c r="U249" s="82" t="s">
        <v>711</v>
      </c>
      <c r="V249" s="82" t="s">
        <v>711</v>
      </c>
      <c r="W249" s="81">
        <v>43652.06423611111</v>
      </c>
      <c r="X249" s="82" t="s">
        <v>896</v>
      </c>
      <c r="Y249" s="79"/>
      <c r="Z249" s="79"/>
      <c r="AA249" s="85" t="s">
        <v>1105</v>
      </c>
      <c r="AB249" s="85" t="s">
        <v>1104</v>
      </c>
      <c r="AC249" s="79" t="b">
        <v>0</v>
      </c>
      <c r="AD249" s="79">
        <v>1</v>
      </c>
      <c r="AE249" s="85" t="s">
        <v>1236</v>
      </c>
      <c r="AF249" s="79" t="b">
        <v>0</v>
      </c>
      <c r="AG249" s="79" t="s">
        <v>1238</v>
      </c>
      <c r="AH249" s="79"/>
      <c r="AI249" s="85" t="s">
        <v>1231</v>
      </c>
      <c r="AJ249" s="79" t="b">
        <v>0</v>
      </c>
      <c r="AK249" s="79">
        <v>0</v>
      </c>
      <c r="AL249" s="85" t="s">
        <v>1231</v>
      </c>
      <c r="AM249" s="79" t="s">
        <v>1240</v>
      </c>
      <c r="AN249" s="79" t="b">
        <v>0</v>
      </c>
      <c r="AO249" s="85" t="s">
        <v>1104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252</v>
      </c>
      <c r="B250" s="64" t="s">
        <v>272</v>
      </c>
      <c r="C250" s="65" t="s">
        <v>3188</v>
      </c>
      <c r="D250" s="66">
        <v>3</v>
      </c>
      <c r="E250" s="67" t="s">
        <v>132</v>
      </c>
      <c r="F250" s="68">
        <v>35</v>
      </c>
      <c r="G250" s="65"/>
      <c r="H250" s="69"/>
      <c r="I250" s="70"/>
      <c r="J250" s="70"/>
      <c r="K250" s="34" t="s">
        <v>66</v>
      </c>
      <c r="L250" s="77">
        <v>250</v>
      </c>
      <c r="M250" s="77"/>
      <c r="N250" s="72"/>
      <c r="O250" s="79" t="s">
        <v>339</v>
      </c>
      <c r="P250" s="81">
        <v>43651.76232638889</v>
      </c>
      <c r="Q250" s="79" t="s">
        <v>409</v>
      </c>
      <c r="R250" s="79"/>
      <c r="S250" s="79"/>
      <c r="T250" s="79" t="s">
        <v>637</v>
      </c>
      <c r="U250" s="82" t="s">
        <v>710</v>
      </c>
      <c r="V250" s="82" t="s">
        <v>710</v>
      </c>
      <c r="W250" s="81">
        <v>43651.76232638889</v>
      </c>
      <c r="X250" s="82" t="s">
        <v>895</v>
      </c>
      <c r="Y250" s="79"/>
      <c r="Z250" s="79"/>
      <c r="AA250" s="85" t="s">
        <v>1104</v>
      </c>
      <c r="AB250" s="79"/>
      <c r="AC250" s="79" t="b">
        <v>0</v>
      </c>
      <c r="AD250" s="79">
        <v>0</v>
      </c>
      <c r="AE250" s="85" t="s">
        <v>1231</v>
      </c>
      <c r="AF250" s="79" t="b">
        <v>0</v>
      </c>
      <c r="AG250" s="79" t="s">
        <v>1237</v>
      </c>
      <c r="AH250" s="79"/>
      <c r="AI250" s="85" t="s">
        <v>1231</v>
      </c>
      <c r="AJ250" s="79" t="b">
        <v>0</v>
      </c>
      <c r="AK250" s="79">
        <v>0</v>
      </c>
      <c r="AL250" s="85" t="s">
        <v>1231</v>
      </c>
      <c r="AM250" s="79" t="s">
        <v>1239</v>
      </c>
      <c r="AN250" s="79" t="b">
        <v>0</v>
      </c>
      <c r="AO250" s="85" t="s">
        <v>1104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272</v>
      </c>
      <c r="B251" s="64" t="s">
        <v>275</v>
      </c>
      <c r="C251" s="65" t="s">
        <v>3188</v>
      </c>
      <c r="D251" s="66">
        <v>3</v>
      </c>
      <c r="E251" s="67" t="s">
        <v>132</v>
      </c>
      <c r="F251" s="68">
        <v>35</v>
      </c>
      <c r="G251" s="65"/>
      <c r="H251" s="69"/>
      <c r="I251" s="70"/>
      <c r="J251" s="70"/>
      <c r="K251" s="34" t="s">
        <v>65</v>
      </c>
      <c r="L251" s="77">
        <v>251</v>
      </c>
      <c r="M251" s="77"/>
      <c r="N251" s="72"/>
      <c r="O251" s="79" t="s">
        <v>339</v>
      </c>
      <c r="P251" s="81">
        <v>43652.06423611111</v>
      </c>
      <c r="Q251" s="79" t="s">
        <v>410</v>
      </c>
      <c r="R251" s="79"/>
      <c r="S251" s="79"/>
      <c r="T251" s="79"/>
      <c r="U251" s="82" t="s">
        <v>711</v>
      </c>
      <c r="V251" s="82" t="s">
        <v>711</v>
      </c>
      <c r="W251" s="81">
        <v>43652.06423611111</v>
      </c>
      <c r="X251" s="82" t="s">
        <v>896</v>
      </c>
      <c r="Y251" s="79"/>
      <c r="Z251" s="79"/>
      <c r="AA251" s="85" t="s">
        <v>1105</v>
      </c>
      <c r="AB251" s="85" t="s">
        <v>1104</v>
      </c>
      <c r="AC251" s="79" t="b">
        <v>0</v>
      </c>
      <c r="AD251" s="79">
        <v>1</v>
      </c>
      <c r="AE251" s="85" t="s">
        <v>1236</v>
      </c>
      <c r="AF251" s="79" t="b">
        <v>0</v>
      </c>
      <c r="AG251" s="79" t="s">
        <v>1238</v>
      </c>
      <c r="AH251" s="79"/>
      <c r="AI251" s="85" t="s">
        <v>1231</v>
      </c>
      <c r="AJ251" s="79" t="b">
        <v>0</v>
      </c>
      <c r="AK251" s="79">
        <v>0</v>
      </c>
      <c r="AL251" s="85" t="s">
        <v>1231</v>
      </c>
      <c r="AM251" s="79" t="s">
        <v>1240</v>
      </c>
      <c r="AN251" s="79" t="b">
        <v>0</v>
      </c>
      <c r="AO251" s="85" t="s">
        <v>1104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9</v>
      </c>
      <c r="BK251" s="49">
        <v>100</v>
      </c>
      <c r="BL251" s="48">
        <v>9</v>
      </c>
    </row>
    <row r="252" spans="1:64" ht="15">
      <c r="A252" s="64" t="s">
        <v>272</v>
      </c>
      <c r="B252" s="64" t="s">
        <v>271</v>
      </c>
      <c r="C252" s="65" t="s">
        <v>3190</v>
      </c>
      <c r="D252" s="66">
        <v>3.466666666666667</v>
      </c>
      <c r="E252" s="67" t="s">
        <v>136</v>
      </c>
      <c r="F252" s="68">
        <v>33.46666666666667</v>
      </c>
      <c r="G252" s="65"/>
      <c r="H252" s="69"/>
      <c r="I252" s="70"/>
      <c r="J252" s="70"/>
      <c r="K252" s="34" t="s">
        <v>65</v>
      </c>
      <c r="L252" s="77">
        <v>252</v>
      </c>
      <c r="M252" s="77"/>
      <c r="N252" s="72"/>
      <c r="O252" s="79" t="s">
        <v>339</v>
      </c>
      <c r="P252" s="81">
        <v>43652.06423611111</v>
      </c>
      <c r="Q252" s="79" t="s">
        <v>410</v>
      </c>
      <c r="R252" s="79"/>
      <c r="S252" s="79"/>
      <c r="T252" s="79"/>
      <c r="U252" s="82" t="s">
        <v>711</v>
      </c>
      <c r="V252" s="82" t="s">
        <v>711</v>
      </c>
      <c r="W252" s="81">
        <v>43652.06423611111</v>
      </c>
      <c r="X252" s="82" t="s">
        <v>896</v>
      </c>
      <c r="Y252" s="79"/>
      <c r="Z252" s="79"/>
      <c r="AA252" s="85" t="s">
        <v>1105</v>
      </c>
      <c r="AB252" s="85" t="s">
        <v>1104</v>
      </c>
      <c r="AC252" s="79" t="b">
        <v>0</v>
      </c>
      <c r="AD252" s="79">
        <v>1</v>
      </c>
      <c r="AE252" s="85" t="s">
        <v>1236</v>
      </c>
      <c r="AF252" s="79" t="b">
        <v>0</v>
      </c>
      <c r="AG252" s="79" t="s">
        <v>1238</v>
      </c>
      <c r="AH252" s="79"/>
      <c r="AI252" s="85" t="s">
        <v>1231</v>
      </c>
      <c r="AJ252" s="79" t="b">
        <v>0</v>
      </c>
      <c r="AK252" s="79">
        <v>0</v>
      </c>
      <c r="AL252" s="85" t="s">
        <v>1231</v>
      </c>
      <c r="AM252" s="79" t="s">
        <v>1240</v>
      </c>
      <c r="AN252" s="79" t="b">
        <v>0</v>
      </c>
      <c r="AO252" s="85" t="s">
        <v>1104</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2</v>
      </c>
      <c r="BC252" s="78" t="str">
        <f>REPLACE(INDEX(GroupVertices[Group],MATCH(Edges[[#This Row],[Vertex 2]],GroupVertices[Vertex],0)),1,1,"")</f>
        <v>1</v>
      </c>
      <c r="BD252" s="48"/>
      <c r="BE252" s="49"/>
      <c r="BF252" s="48"/>
      <c r="BG252" s="49"/>
      <c r="BH252" s="48"/>
      <c r="BI252" s="49"/>
      <c r="BJ252" s="48"/>
      <c r="BK252" s="49"/>
      <c r="BL252" s="48"/>
    </row>
    <row r="253" spans="1:64" ht="15">
      <c r="A253" s="64" t="s">
        <v>272</v>
      </c>
      <c r="B253" s="64" t="s">
        <v>252</v>
      </c>
      <c r="C253" s="65" t="s">
        <v>3188</v>
      </c>
      <c r="D253" s="66">
        <v>3</v>
      </c>
      <c r="E253" s="67" t="s">
        <v>132</v>
      </c>
      <c r="F253" s="68">
        <v>35</v>
      </c>
      <c r="G253" s="65"/>
      <c r="H253" s="69"/>
      <c r="I253" s="70"/>
      <c r="J253" s="70"/>
      <c r="K253" s="34" t="s">
        <v>66</v>
      </c>
      <c r="L253" s="77">
        <v>253</v>
      </c>
      <c r="M253" s="77"/>
      <c r="N253" s="72"/>
      <c r="O253" s="79" t="s">
        <v>340</v>
      </c>
      <c r="P253" s="81">
        <v>43652.06423611111</v>
      </c>
      <c r="Q253" s="79" t="s">
        <v>410</v>
      </c>
      <c r="R253" s="79"/>
      <c r="S253" s="79"/>
      <c r="T253" s="79"/>
      <c r="U253" s="82" t="s">
        <v>711</v>
      </c>
      <c r="V253" s="82" t="s">
        <v>711</v>
      </c>
      <c r="W253" s="81">
        <v>43652.06423611111</v>
      </c>
      <c r="X253" s="82" t="s">
        <v>896</v>
      </c>
      <c r="Y253" s="79"/>
      <c r="Z253" s="79"/>
      <c r="AA253" s="85" t="s">
        <v>1105</v>
      </c>
      <c r="AB253" s="85" t="s">
        <v>1104</v>
      </c>
      <c r="AC253" s="79" t="b">
        <v>0</v>
      </c>
      <c r="AD253" s="79">
        <v>1</v>
      </c>
      <c r="AE253" s="85" t="s">
        <v>1236</v>
      </c>
      <c r="AF253" s="79" t="b">
        <v>0</v>
      </c>
      <c r="AG253" s="79" t="s">
        <v>1238</v>
      </c>
      <c r="AH253" s="79"/>
      <c r="AI253" s="85" t="s">
        <v>1231</v>
      </c>
      <c r="AJ253" s="79" t="b">
        <v>0</v>
      </c>
      <c r="AK253" s="79">
        <v>0</v>
      </c>
      <c r="AL253" s="85" t="s">
        <v>1231</v>
      </c>
      <c r="AM253" s="79" t="s">
        <v>1240</v>
      </c>
      <c r="AN253" s="79" t="b">
        <v>0</v>
      </c>
      <c r="AO253" s="85" t="s">
        <v>1104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272</v>
      </c>
      <c r="B254" s="64" t="s">
        <v>271</v>
      </c>
      <c r="C254" s="65" t="s">
        <v>3190</v>
      </c>
      <c r="D254" s="66">
        <v>3.466666666666667</v>
      </c>
      <c r="E254" s="67" t="s">
        <v>136</v>
      </c>
      <c r="F254" s="68">
        <v>33.46666666666667</v>
      </c>
      <c r="G254" s="65"/>
      <c r="H254" s="69"/>
      <c r="I254" s="70"/>
      <c r="J254" s="70"/>
      <c r="K254" s="34" t="s">
        <v>65</v>
      </c>
      <c r="L254" s="77">
        <v>254</v>
      </c>
      <c r="M254" s="77"/>
      <c r="N254" s="72"/>
      <c r="O254" s="79" t="s">
        <v>339</v>
      </c>
      <c r="P254" s="81">
        <v>43677.62097222222</v>
      </c>
      <c r="Q254" s="79" t="s">
        <v>411</v>
      </c>
      <c r="R254" s="79"/>
      <c r="S254" s="79"/>
      <c r="T254" s="79"/>
      <c r="U254" s="79"/>
      <c r="V254" s="82" t="s">
        <v>804</v>
      </c>
      <c r="W254" s="81">
        <v>43677.62097222222</v>
      </c>
      <c r="X254" s="82" t="s">
        <v>899</v>
      </c>
      <c r="Y254" s="79"/>
      <c r="Z254" s="79"/>
      <c r="AA254" s="85" t="s">
        <v>1108</v>
      </c>
      <c r="AB254" s="79"/>
      <c r="AC254" s="79" t="b">
        <v>0</v>
      </c>
      <c r="AD254" s="79">
        <v>0</v>
      </c>
      <c r="AE254" s="85" t="s">
        <v>1231</v>
      </c>
      <c r="AF254" s="79" t="b">
        <v>0</v>
      </c>
      <c r="AG254" s="79" t="s">
        <v>1237</v>
      </c>
      <c r="AH254" s="79"/>
      <c r="AI254" s="85" t="s">
        <v>1231</v>
      </c>
      <c r="AJ254" s="79" t="b">
        <v>0</v>
      </c>
      <c r="AK254" s="79">
        <v>2</v>
      </c>
      <c r="AL254" s="85" t="s">
        <v>1225</v>
      </c>
      <c r="AM254" s="79" t="s">
        <v>1251</v>
      </c>
      <c r="AN254" s="79" t="b">
        <v>0</v>
      </c>
      <c r="AO254" s="85" t="s">
        <v>1225</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1</v>
      </c>
      <c r="BD254" s="48">
        <v>0</v>
      </c>
      <c r="BE254" s="49">
        <v>0</v>
      </c>
      <c r="BF254" s="48">
        <v>0</v>
      </c>
      <c r="BG254" s="49">
        <v>0</v>
      </c>
      <c r="BH254" s="48">
        <v>0</v>
      </c>
      <c r="BI254" s="49">
        <v>0</v>
      </c>
      <c r="BJ254" s="48">
        <v>24</v>
      </c>
      <c r="BK254" s="49">
        <v>100</v>
      </c>
      <c r="BL254" s="48">
        <v>24</v>
      </c>
    </row>
    <row r="255" spans="1:64" ht="15">
      <c r="A255" s="64" t="s">
        <v>272</v>
      </c>
      <c r="B255" s="64" t="s">
        <v>271</v>
      </c>
      <c r="C255" s="65" t="s">
        <v>3190</v>
      </c>
      <c r="D255" s="66">
        <v>3.466666666666667</v>
      </c>
      <c r="E255" s="67" t="s">
        <v>136</v>
      </c>
      <c r="F255" s="68">
        <v>33.46666666666667</v>
      </c>
      <c r="G255" s="65"/>
      <c r="H255" s="69"/>
      <c r="I255" s="70"/>
      <c r="J255" s="70"/>
      <c r="K255" s="34" t="s">
        <v>65</v>
      </c>
      <c r="L255" s="77">
        <v>255</v>
      </c>
      <c r="M255" s="77"/>
      <c r="N255" s="72"/>
      <c r="O255" s="79" t="s">
        <v>339</v>
      </c>
      <c r="P255" s="81">
        <v>43682.60799768518</v>
      </c>
      <c r="Q255" s="79" t="s">
        <v>412</v>
      </c>
      <c r="R255" s="79"/>
      <c r="S255" s="79"/>
      <c r="T255" s="79"/>
      <c r="U255" s="79"/>
      <c r="V255" s="82" t="s">
        <v>804</v>
      </c>
      <c r="W255" s="81">
        <v>43682.60799768518</v>
      </c>
      <c r="X255" s="82" t="s">
        <v>900</v>
      </c>
      <c r="Y255" s="79"/>
      <c r="Z255" s="79"/>
      <c r="AA255" s="85" t="s">
        <v>1109</v>
      </c>
      <c r="AB255" s="79"/>
      <c r="AC255" s="79" t="b">
        <v>0</v>
      </c>
      <c r="AD255" s="79">
        <v>0</v>
      </c>
      <c r="AE255" s="85" t="s">
        <v>1231</v>
      </c>
      <c r="AF255" s="79" t="b">
        <v>0</v>
      </c>
      <c r="AG255" s="79" t="s">
        <v>1237</v>
      </c>
      <c r="AH255" s="79"/>
      <c r="AI255" s="85" t="s">
        <v>1231</v>
      </c>
      <c r="AJ255" s="79" t="b">
        <v>0</v>
      </c>
      <c r="AK255" s="79">
        <v>3</v>
      </c>
      <c r="AL255" s="85" t="s">
        <v>1228</v>
      </c>
      <c r="AM255" s="79" t="s">
        <v>1251</v>
      </c>
      <c r="AN255" s="79" t="b">
        <v>0</v>
      </c>
      <c r="AO255" s="85" t="s">
        <v>1228</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2</v>
      </c>
      <c r="BC255" s="78" t="str">
        <f>REPLACE(INDEX(GroupVertices[Group],MATCH(Edges[[#This Row],[Vertex 2]],GroupVertices[Vertex],0)),1,1,"")</f>
        <v>1</v>
      </c>
      <c r="BD255" s="48">
        <v>2</v>
      </c>
      <c r="BE255" s="49">
        <v>8.333333333333334</v>
      </c>
      <c r="BF255" s="48">
        <v>0</v>
      </c>
      <c r="BG255" s="49">
        <v>0</v>
      </c>
      <c r="BH255" s="48">
        <v>0</v>
      </c>
      <c r="BI255" s="49">
        <v>0</v>
      </c>
      <c r="BJ255" s="48">
        <v>22</v>
      </c>
      <c r="BK255" s="49">
        <v>91.66666666666667</v>
      </c>
      <c r="BL255" s="48">
        <v>24</v>
      </c>
    </row>
    <row r="256" spans="1:64" ht="15">
      <c r="A256" s="64" t="s">
        <v>252</v>
      </c>
      <c r="B256" s="64" t="s">
        <v>274</v>
      </c>
      <c r="C256" s="65" t="s">
        <v>3189</v>
      </c>
      <c r="D256" s="66">
        <v>3.2333333333333334</v>
      </c>
      <c r="E256" s="67" t="s">
        <v>136</v>
      </c>
      <c r="F256" s="68">
        <v>34.233333333333334</v>
      </c>
      <c r="G256" s="65"/>
      <c r="H256" s="69"/>
      <c r="I256" s="70"/>
      <c r="J256" s="70"/>
      <c r="K256" s="34" t="s">
        <v>66</v>
      </c>
      <c r="L256" s="77">
        <v>256</v>
      </c>
      <c r="M256" s="77"/>
      <c r="N256" s="72"/>
      <c r="O256" s="79" t="s">
        <v>339</v>
      </c>
      <c r="P256" s="81">
        <v>43660.950011574074</v>
      </c>
      <c r="Q256" s="79" t="s">
        <v>413</v>
      </c>
      <c r="R256" s="82" t="s">
        <v>545</v>
      </c>
      <c r="S256" s="79" t="s">
        <v>590</v>
      </c>
      <c r="T256" s="79"/>
      <c r="U256" s="79"/>
      <c r="V256" s="82" t="s">
        <v>788</v>
      </c>
      <c r="W256" s="81">
        <v>43660.950011574074</v>
      </c>
      <c r="X256" s="82" t="s">
        <v>901</v>
      </c>
      <c r="Y256" s="79"/>
      <c r="Z256" s="79"/>
      <c r="AA256" s="85" t="s">
        <v>1110</v>
      </c>
      <c r="AB256" s="79"/>
      <c r="AC256" s="79" t="b">
        <v>0</v>
      </c>
      <c r="AD256" s="79">
        <v>0</v>
      </c>
      <c r="AE256" s="85" t="s">
        <v>1231</v>
      </c>
      <c r="AF256" s="79" t="b">
        <v>1</v>
      </c>
      <c r="AG256" s="79" t="s">
        <v>1237</v>
      </c>
      <c r="AH256" s="79"/>
      <c r="AI256" s="85" t="s">
        <v>1204</v>
      </c>
      <c r="AJ256" s="79" t="b">
        <v>0</v>
      </c>
      <c r="AK256" s="79">
        <v>1</v>
      </c>
      <c r="AL256" s="85" t="s">
        <v>1113</v>
      </c>
      <c r="AM256" s="79" t="s">
        <v>1239</v>
      </c>
      <c r="AN256" s="79" t="b">
        <v>0</v>
      </c>
      <c r="AO256" s="85" t="s">
        <v>1113</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1</v>
      </c>
      <c r="BD256" s="48">
        <v>0</v>
      </c>
      <c r="BE256" s="49">
        <v>0</v>
      </c>
      <c r="BF256" s="48">
        <v>0</v>
      </c>
      <c r="BG256" s="49">
        <v>0</v>
      </c>
      <c r="BH256" s="48">
        <v>0</v>
      </c>
      <c r="BI256" s="49">
        <v>0</v>
      </c>
      <c r="BJ256" s="48">
        <v>7</v>
      </c>
      <c r="BK256" s="49">
        <v>100</v>
      </c>
      <c r="BL256" s="48">
        <v>7</v>
      </c>
    </row>
    <row r="257" spans="1:64" ht="15">
      <c r="A257" s="64" t="s">
        <v>252</v>
      </c>
      <c r="B257" s="64" t="s">
        <v>274</v>
      </c>
      <c r="C257" s="65" t="s">
        <v>3189</v>
      </c>
      <c r="D257" s="66">
        <v>3.2333333333333334</v>
      </c>
      <c r="E257" s="67" t="s">
        <v>136</v>
      </c>
      <c r="F257" s="68">
        <v>34.233333333333334</v>
      </c>
      <c r="G257" s="65"/>
      <c r="H257" s="69"/>
      <c r="I257" s="70"/>
      <c r="J257" s="70"/>
      <c r="K257" s="34" t="s">
        <v>66</v>
      </c>
      <c r="L257" s="77">
        <v>257</v>
      </c>
      <c r="M257" s="77"/>
      <c r="N257" s="72"/>
      <c r="O257" s="79" t="s">
        <v>339</v>
      </c>
      <c r="P257" s="81">
        <v>43664.61783564815</v>
      </c>
      <c r="Q257" s="79" t="s">
        <v>414</v>
      </c>
      <c r="R257" s="79"/>
      <c r="S257" s="79"/>
      <c r="T257" s="79" t="s">
        <v>638</v>
      </c>
      <c r="U257" s="82" t="s">
        <v>712</v>
      </c>
      <c r="V257" s="82" t="s">
        <v>712</v>
      </c>
      <c r="W257" s="81">
        <v>43664.61783564815</v>
      </c>
      <c r="X257" s="82" t="s">
        <v>902</v>
      </c>
      <c r="Y257" s="79"/>
      <c r="Z257" s="79"/>
      <c r="AA257" s="85" t="s">
        <v>1111</v>
      </c>
      <c r="AB257" s="79"/>
      <c r="AC257" s="79" t="b">
        <v>0</v>
      </c>
      <c r="AD257" s="79">
        <v>0</v>
      </c>
      <c r="AE257" s="85" t="s">
        <v>1231</v>
      </c>
      <c r="AF257" s="79" t="b">
        <v>0</v>
      </c>
      <c r="AG257" s="79" t="s">
        <v>1237</v>
      </c>
      <c r="AH257" s="79"/>
      <c r="AI257" s="85" t="s">
        <v>1231</v>
      </c>
      <c r="AJ257" s="79" t="b">
        <v>0</v>
      </c>
      <c r="AK257" s="79">
        <v>0</v>
      </c>
      <c r="AL257" s="85" t="s">
        <v>1231</v>
      </c>
      <c r="AM257" s="79" t="s">
        <v>1239</v>
      </c>
      <c r="AN257" s="79" t="b">
        <v>0</v>
      </c>
      <c r="AO257" s="85" t="s">
        <v>1111</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2</v>
      </c>
      <c r="BC257" s="78" t="str">
        <f>REPLACE(INDEX(GroupVertices[Group],MATCH(Edges[[#This Row],[Vertex 2]],GroupVertices[Vertex],0)),1,1,"")</f>
        <v>1</v>
      </c>
      <c r="BD257" s="48">
        <v>2</v>
      </c>
      <c r="BE257" s="49">
        <v>10</v>
      </c>
      <c r="BF257" s="48">
        <v>0</v>
      </c>
      <c r="BG257" s="49">
        <v>0</v>
      </c>
      <c r="BH257" s="48">
        <v>0</v>
      </c>
      <c r="BI257" s="49">
        <v>0</v>
      </c>
      <c r="BJ257" s="48">
        <v>18</v>
      </c>
      <c r="BK257" s="49">
        <v>90</v>
      </c>
      <c r="BL257" s="48">
        <v>20</v>
      </c>
    </row>
    <row r="258" spans="1:64" ht="15">
      <c r="A258" s="64" t="s">
        <v>274</v>
      </c>
      <c r="B258" s="64" t="s">
        <v>271</v>
      </c>
      <c r="C258" s="65" t="s">
        <v>3189</v>
      </c>
      <c r="D258" s="66">
        <v>3.2333333333333334</v>
      </c>
      <c r="E258" s="67" t="s">
        <v>136</v>
      </c>
      <c r="F258" s="68">
        <v>34.233333333333334</v>
      </c>
      <c r="G258" s="65"/>
      <c r="H258" s="69"/>
      <c r="I258" s="70"/>
      <c r="J258" s="70"/>
      <c r="K258" s="34" t="s">
        <v>65</v>
      </c>
      <c r="L258" s="77">
        <v>258</v>
      </c>
      <c r="M258" s="77"/>
      <c r="N258" s="72"/>
      <c r="O258" s="79" t="s">
        <v>339</v>
      </c>
      <c r="P258" s="81">
        <v>43637.61914351852</v>
      </c>
      <c r="Q258" s="79" t="s">
        <v>415</v>
      </c>
      <c r="R258" s="79"/>
      <c r="S258" s="79"/>
      <c r="T258" s="79" t="s">
        <v>639</v>
      </c>
      <c r="U258" s="79"/>
      <c r="V258" s="82" t="s">
        <v>805</v>
      </c>
      <c r="W258" s="81">
        <v>43637.61914351852</v>
      </c>
      <c r="X258" s="82" t="s">
        <v>903</v>
      </c>
      <c r="Y258" s="79"/>
      <c r="Z258" s="79"/>
      <c r="AA258" s="85" t="s">
        <v>1112</v>
      </c>
      <c r="AB258" s="79"/>
      <c r="AC258" s="79" t="b">
        <v>0</v>
      </c>
      <c r="AD258" s="79">
        <v>0</v>
      </c>
      <c r="AE258" s="85" t="s">
        <v>1231</v>
      </c>
      <c r="AF258" s="79" t="b">
        <v>0</v>
      </c>
      <c r="AG258" s="79" t="s">
        <v>1237</v>
      </c>
      <c r="AH258" s="79"/>
      <c r="AI258" s="85" t="s">
        <v>1231</v>
      </c>
      <c r="AJ258" s="79" t="b">
        <v>0</v>
      </c>
      <c r="AK258" s="79">
        <v>2</v>
      </c>
      <c r="AL258" s="85" t="s">
        <v>1190</v>
      </c>
      <c r="AM258" s="79" t="s">
        <v>1239</v>
      </c>
      <c r="AN258" s="79" t="b">
        <v>0</v>
      </c>
      <c r="AO258" s="85" t="s">
        <v>1190</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v>1</v>
      </c>
      <c r="BE258" s="49">
        <v>4.761904761904762</v>
      </c>
      <c r="BF258" s="48">
        <v>0</v>
      </c>
      <c r="BG258" s="49">
        <v>0</v>
      </c>
      <c r="BH258" s="48">
        <v>0</v>
      </c>
      <c r="BI258" s="49">
        <v>0</v>
      </c>
      <c r="BJ258" s="48">
        <v>20</v>
      </c>
      <c r="BK258" s="49">
        <v>95.23809523809524</v>
      </c>
      <c r="BL258" s="48">
        <v>21</v>
      </c>
    </row>
    <row r="259" spans="1:64" ht="15">
      <c r="A259" s="64" t="s">
        <v>274</v>
      </c>
      <c r="B259" s="64" t="s">
        <v>252</v>
      </c>
      <c r="C259" s="65" t="s">
        <v>3188</v>
      </c>
      <c r="D259" s="66">
        <v>3</v>
      </c>
      <c r="E259" s="67" t="s">
        <v>132</v>
      </c>
      <c r="F259" s="68">
        <v>35</v>
      </c>
      <c r="G259" s="65"/>
      <c r="H259" s="69"/>
      <c r="I259" s="70"/>
      <c r="J259" s="70"/>
      <c r="K259" s="34" t="s">
        <v>66</v>
      </c>
      <c r="L259" s="77">
        <v>259</v>
      </c>
      <c r="M259" s="77"/>
      <c r="N259" s="72"/>
      <c r="O259" s="79" t="s">
        <v>339</v>
      </c>
      <c r="P259" s="81">
        <v>43660.94951388889</v>
      </c>
      <c r="Q259" s="79" t="s">
        <v>416</v>
      </c>
      <c r="R259" s="82" t="s">
        <v>545</v>
      </c>
      <c r="S259" s="79" t="s">
        <v>590</v>
      </c>
      <c r="T259" s="79"/>
      <c r="U259" s="79"/>
      <c r="V259" s="82" t="s">
        <v>805</v>
      </c>
      <c r="W259" s="81">
        <v>43660.94951388889</v>
      </c>
      <c r="X259" s="82" t="s">
        <v>904</v>
      </c>
      <c r="Y259" s="79"/>
      <c r="Z259" s="79"/>
      <c r="AA259" s="85" t="s">
        <v>1113</v>
      </c>
      <c r="AB259" s="79"/>
      <c r="AC259" s="79" t="b">
        <v>0</v>
      </c>
      <c r="AD259" s="79">
        <v>1</v>
      </c>
      <c r="AE259" s="85" t="s">
        <v>1231</v>
      </c>
      <c r="AF259" s="79" t="b">
        <v>1</v>
      </c>
      <c r="AG259" s="79" t="s">
        <v>1237</v>
      </c>
      <c r="AH259" s="79"/>
      <c r="AI259" s="85" t="s">
        <v>1204</v>
      </c>
      <c r="AJ259" s="79" t="b">
        <v>0</v>
      </c>
      <c r="AK259" s="79">
        <v>1</v>
      </c>
      <c r="AL259" s="85" t="s">
        <v>1231</v>
      </c>
      <c r="AM259" s="79" t="s">
        <v>1239</v>
      </c>
      <c r="AN259" s="79" t="b">
        <v>0</v>
      </c>
      <c r="AO259" s="85" t="s">
        <v>1113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2</v>
      </c>
      <c r="BD259" s="48">
        <v>0</v>
      </c>
      <c r="BE259" s="49">
        <v>0</v>
      </c>
      <c r="BF259" s="48">
        <v>0</v>
      </c>
      <c r="BG259" s="49">
        <v>0</v>
      </c>
      <c r="BH259" s="48">
        <v>0</v>
      </c>
      <c r="BI259" s="49">
        <v>0</v>
      </c>
      <c r="BJ259" s="48">
        <v>5</v>
      </c>
      <c r="BK259" s="49">
        <v>100</v>
      </c>
      <c r="BL259" s="48">
        <v>5</v>
      </c>
    </row>
    <row r="260" spans="1:64" ht="15">
      <c r="A260" s="64" t="s">
        <v>274</v>
      </c>
      <c r="B260" s="64" t="s">
        <v>271</v>
      </c>
      <c r="C260" s="65" t="s">
        <v>3189</v>
      </c>
      <c r="D260" s="66">
        <v>3.2333333333333334</v>
      </c>
      <c r="E260" s="67" t="s">
        <v>136</v>
      </c>
      <c r="F260" s="68">
        <v>34.233333333333334</v>
      </c>
      <c r="G260" s="65"/>
      <c r="H260" s="69"/>
      <c r="I260" s="70"/>
      <c r="J260" s="70"/>
      <c r="K260" s="34" t="s">
        <v>65</v>
      </c>
      <c r="L260" s="77">
        <v>260</v>
      </c>
      <c r="M260" s="77"/>
      <c r="N260" s="72"/>
      <c r="O260" s="79" t="s">
        <v>339</v>
      </c>
      <c r="P260" s="81">
        <v>43682.80173611111</v>
      </c>
      <c r="Q260" s="79" t="s">
        <v>412</v>
      </c>
      <c r="R260" s="79"/>
      <c r="S260" s="79"/>
      <c r="T260" s="79"/>
      <c r="U260" s="79"/>
      <c r="V260" s="82" t="s">
        <v>805</v>
      </c>
      <c r="W260" s="81">
        <v>43682.80173611111</v>
      </c>
      <c r="X260" s="82" t="s">
        <v>905</v>
      </c>
      <c r="Y260" s="79"/>
      <c r="Z260" s="79"/>
      <c r="AA260" s="85" t="s">
        <v>1114</v>
      </c>
      <c r="AB260" s="79"/>
      <c r="AC260" s="79" t="b">
        <v>0</v>
      </c>
      <c r="AD260" s="79">
        <v>0</v>
      </c>
      <c r="AE260" s="85" t="s">
        <v>1231</v>
      </c>
      <c r="AF260" s="79" t="b">
        <v>0</v>
      </c>
      <c r="AG260" s="79" t="s">
        <v>1237</v>
      </c>
      <c r="AH260" s="79"/>
      <c r="AI260" s="85" t="s">
        <v>1231</v>
      </c>
      <c r="AJ260" s="79" t="b">
        <v>0</v>
      </c>
      <c r="AK260" s="79">
        <v>3</v>
      </c>
      <c r="AL260" s="85" t="s">
        <v>1228</v>
      </c>
      <c r="AM260" s="79" t="s">
        <v>1239</v>
      </c>
      <c r="AN260" s="79" t="b">
        <v>0</v>
      </c>
      <c r="AO260" s="85" t="s">
        <v>1228</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v>2</v>
      </c>
      <c r="BE260" s="49">
        <v>8.333333333333334</v>
      </c>
      <c r="BF260" s="48">
        <v>0</v>
      </c>
      <c r="BG260" s="49">
        <v>0</v>
      </c>
      <c r="BH260" s="48">
        <v>0</v>
      </c>
      <c r="BI260" s="49">
        <v>0</v>
      </c>
      <c r="BJ260" s="48">
        <v>22</v>
      </c>
      <c r="BK260" s="49">
        <v>91.66666666666667</v>
      </c>
      <c r="BL260" s="48">
        <v>24</v>
      </c>
    </row>
    <row r="261" spans="1:64" ht="15">
      <c r="A261" s="64" t="s">
        <v>252</v>
      </c>
      <c r="B261" s="64" t="s">
        <v>275</v>
      </c>
      <c r="C261" s="65" t="s">
        <v>3188</v>
      </c>
      <c r="D261" s="66">
        <v>3</v>
      </c>
      <c r="E261" s="67" t="s">
        <v>132</v>
      </c>
      <c r="F261" s="68">
        <v>35</v>
      </c>
      <c r="G261" s="65"/>
      <c r="H261" s="69"/>
      <c r="I261" s="70"/>
      <c r="J261" s="70"/>
      <c r="K261" s="34" t="s">
        <v>65</v>
      </c>
      <c r="L261" s="77">
        <v>261</v>
      </c>
      <c r="M261" s="77"/>
      <c r="N261" s="72"/>
      <c r="O261" s="79" t="s">
        <v>339</v>
      </c>
      <c r="P261" s="81">
        <v>43651.76232638889</v>
      </c>
      <c r="Q261" s="79" t="s">
        <v>409</v>
      </c>
      <c r="R261" s="79"/>
      <c r="S261" s="79"/>
      <c r="T261" s="79" t="s">
        <v>637</v>
      </c>
      <c r="U261" s="82" t="s">
        <v>710</v>
      </c>
      <c r="V261" s="82" t="s">
        <v>710</v>
      </c>
      <c r="W261" s="81">
        <v>43651.76232638889</v>
      </c>
      <c r="X261" s="82" t="s">
        <v>895</v>
      </c>
      <c r="Y261" s="79"/>
      <c r="Z261" s="79"/>
      <c r="AA261" s="85" t="s">
        <v>1104</v>
      </c>
      <c r="AB261" s="79"/>
      <c r="AC261" s="79" t="b">
        <v>0</v>
      </c>
      <c r="AD261" s="79">
        <v>0</v>
      </c>
      <c r="AE261" s="85" t="s">
        <v>1231</v>
      </c>
      <c r="AF261" s="79" t="b">
        <v>0</v>
      </c>
      <c r="AG261" s="79" t="s">
        <v>1237</v>
      </c>
      <c r="AH261" s="79"/>
      <c r="AI261" s="85" t="s">
        <v>1231</v>
      </c>
      <c r="AJ261" s="79" t="b">
        <v>0</v>
      </c>
      <c r="AK261" s="79">
        <v>0</v>
      </c>
      <c r="AL261" s="85" t="s">
        <v>1231</v>
      </c>
      <c r="AM261" s="79" t="s">
        <v>1239</v>
      </c>
      <c r="AN261" s="79" t="b">
        <v>0</v>
      </c>
      <c r="AO261" s="85" t="s">
        <v>1104</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0</v>
      </c>
      <c r="BE261" s="49">
        <v>0</v>
      </c>
      <c r="BF261" s="48">
        <v>0</v>
      </c>
      <c r="BG261" s="49">
        <v>0</v>
      </c>
      <c r="BH261" s="48">
        <v>0</v>
      </c>
      <c r="BI261" s="49">
        <v>0</v>
      </c>
      <c r="BJ261" s="48">
        <v>26</v>
      </c>
      <c r="BK261" s="49">
        <v>100</v>
      </c>
      <c r="BL261" s="48">
        <v>26</v>
      </c>
    </row>
    <row r="262" spans="1:64" ht="15">
      <c r="A262" s="64" t="s">
        <v>275</v>
      </c>
      <c r="B262" s="64" t="s">
        <v>271</v>
      </c>
      <c r="C262" s="65" t="s">
        <v>3192</v>
      </c>
      <c r="D262" s="66">
        <v>5.566666666666666</v>
      </c>
      <c r="E262" s="67" t="s">
        <v>136</v>
      </c>
      <c r="F262" s="68">
        <v>26.566666666666666</v>
      </c>
      <c r="G262" s="65"/>
      <c r="H262" s="69"/>
      <c r="I262" s="70"/>
      <c r="J262" s="70"/>
      <c r="K262" s="34" t="s">
        <v>65</v>
      </c>
      <c r="L262" s="77">
        <v>262</v>
      </c>
      <c r="M262" s="77"/>
      <c r="N262" s="72"/>
      <c r="O262" s="79" t="s">
        <v>339</v>
      </c>
      <c r="P262" s="81">
        <v>43617.63905092593</v>
      </c>
      <c r="Q262" s="79" t="s">
        <v>417</v>
      </c>
      <c r="R262" s="79"/>
      <c r="S262" s="79"/>
      <c r="T262" s="79" t="s">
        <v>640</v>
      </c>
      <c r="U262" s="79"/>
      <c r="V262" s="82" t="s">
        <v>806</v>
      </c>
      <c r="W262" s="81">
        <v>43617.63905092593</v>
      </c>
      <c r="X262" s="82" t="s">
        <v>906</v>
      </c>
      <c r="Y262" s="79"/>
      <c r="Z262" s="79"/>
      <c r="AA262" s="85" t="s">
        <v>1115</v>
      </c>
      <c r="AB262" s="79"/>
      <c r="AC262" s="79" t="b">
        <v>0</v>
      </c>
      <c r="AD262" s="79">
        <v>0</v>
      </c>
      <c r="AE262" s="85" t="s">
        <v>1231</v>
      </c>
      <c r="AF262" s="79" t="b">
        <v>0</v>
      </c>
      <c r="AG262" s="79" t="s">
        <v>1237</v>
      </c>
      <c r="AH262" s="79"/>
      <c r="AI262" s="85" t="s">
        <v>1231</v>
      </c>
      <c r="AJ262" s="79" t="b">
        <v>0</v>
      </c>
      <c r="AK262" s="79">
        <v>2</v>
      </c>
      <c r="AL262" s="85" t="s">
        <v>1172</v>
      </c>
      <c r="AM262" s="79" t="s">
        <v>1239</v>
      </c>
      <c r="AN262" s="79" t="b">
        <v>0</v>
      </c>
      <c r="AO262" s="85" t="s">
        <v>1172</v>
      </c>
      <c r="AP262" s="79" t="s">
        <v>176</v>
      </c>
      <c r="AQ262" s="79">
        <v>0</v>
      </c>
      <c r="AR262" s="79">
        <v>0</v>
      </c>
      <c r="AS262" s="79"/>
      <c r="AT262" s="79"/>
      <c r="AU262" s="79"/>
      <c r="AV262" s="79"/>
      <c r="AW262" s="79"/>
      <c r="AX262" s="79"/>
      <c r="AY262" s="79"/>
      <c r="AZ262" s="79"/>
      <c r="BA262">
        <v>12</v>
      </c>
      <c r="BB262" s="78" t="str">
        <f>REPLACE(INDEX(GroupVertices[Group],MATCH(Edges[[#This Row],[Vertex 1]],GroupVertices[Vertex],0)),1,1,"")</f>
        <v>2</v>
      </c>
      <c r="BC262" s="78" t="str">
        <f>REPLACE(INDEX(GroupVertices[Group],MATCH(Edges[[#This Row],[Vertex 2]],GroupVertices[Vertex],0)),1,1,"")</f>
        <v>1</v>
      </c>
      <c r="BD262" s="48">
        <v>0</v>
      </c>
      <c r="BE262" s="49">
        <v>0</v>
      </c>
      <c r="BF262" s="48">
        <v>0</v>
      </c>
      <c r="BG262" s="49">
        <v>0</v>
      </c>
      <c r="BH262" s="48">
        <v>0</v>
      </c>
      <c r="BI262" s="49">
        <v>0</v>
      </c>
      <c r="BJ262" s="48">
        <v>21</v>
      </c>
      <c r="BK262" s="49">
        <v>100</v>
      </c>
      <c r="BL262" s="48">
        <v>21</v>
      </c>
    </row>
    <row r="263" spans="1:64" ht="15">
      <c r="A263" s="64" t="s">
        <v>275</v>
      </c>
      <c r="B263" s="64" t="s">
        <v>271</v>
      </c>
      <c r="C263" s="65" t="s">
        <v>3192</v>
      </c>
      <c r="D263" s="66">
        <v>5.566666666666666</v>
      </c>
      <c r="E263" s="67" t="s">
        <v>136</v>
      </c>
      <c r="F263" s="68">
        <v>26.566666666666666</v>
      </c>
      <c r="G263" s="65"/>
      <c r="H263" s="69"/>
      <c r="I263" s="70"/>
      <c r="J263" s="70"/>
      <c r="K263" s="34" t="s">
        <v>65</v>
      </c>
      <c r="L263" s="77">
        <v>263</v>
      </c>
      <c r="M263" s="77"/>
      <c r="N263" s="72"/>
      <c r="O263" s="79" t="s">
        <v>339</v>
      </c>
      <c r="P263" s="81">
        <v>43622.577361111114</v>
      </c>
      <c r="Q263" s="79" t="s">
        <v>418</v>
      </c>
      <c r="R263" s="79"/>
      <c r="S263" s="79"/>
      <c r="T263" s="79"/>
      <c r="U263" s="79"/>
      <c r="V263" s="82" t="s">
        <v>806</v>
      </c>
      <c r="W263" s="81">
        <v>43622.577361111114</v>
      </c>
      <c r="X263" s="82" t="s">
        <v>907</v>
      </c>
      <c r="Y263" s="79"/>
      <c r="Z263" s="79"/>
      <c r="AA263" s="85" t="s">
        <v>1116</v>
      </c>
      <c r="AB263" s="79"/>
      <c r="AC263" s="79" t="b">
        <v>0</v>
      </c>
      <c r="AD263" s="79">
        <v>0</v>
      </c>
      <c r="AE263" s="85" t="s">
        <v>1231</v>
      </c>
      <c r="AF263" s="79" t="b">
        <v>0</v>
      </c>
      <c r="AG263" s="79" t="s">
        <v>1237</v>
      </c>
      <c r="AH263" s="79"/>
      <c r="AI263" s="85" t="s">
        <v>1231</v>
      </c>
      <c r="AJ263" s="79" t="b">
        <v>0</v>
      </c>
      <c r="AK263" s="79">
        <v>2</v>
      </c>
      <c r="AL263" s="85" t="s">
        <v>1174</v>
      </c>
      <c r="AM263" s="79" t="s">
        <v>1239</v>
      </c>
      <c r="AN263" s="79" t="b">
        <v>0</v>
      </c>
      <c r="AO263" s="85" t="s">
        <v>1174</v>
      </c>
      <c r="AP263" s="79" t="s">
        <v>176</v>
      </c>
      <c r="AQ263" s="79">
        <v>0</v>
      </c>
      <c r="AR263" s="79">
        <v>0</v>
      </c>
      <c r="AS263" s="79"/>
      <c r="AT263" s="79"/>
      <c r="AU263" s="79"/>
      <c r="AV263" s="79"/>
      <c r="AW263" s="79"/>
      <c r="AX263" s="79"/>
      <c r="AY263" s="79"/>
      <c r="AZ263" s="79"/>
      <c r="BA263">
        <v>12</v>
      </c>
      <c r="BB263" s="78" t="str">
        <f>REPLACE(INDEX(GroupVertices[Group],MATCH(Edges[[#This Row],[Vertex 1]],GroupVertices[Vertex],0)),1,1,"")</f>
        <v>2</v>
      </c>
      <c r="BC263" s="78" t="str">
        <f>REPLACE(INDEX(GroupVertices[Group],MATCH(Edges[[#This Row],[Vertex 2]],GroupVertices[Vertex],0)),1,1,"")</f>
        <v>1</v>
      </c>
      <c r="BD263" s="48">
        <v>1</v>
      </c>
      <c r="BE263" s="49">
        <v>4.545454545454546</v>
      </c>
      <c r="BF263" s="48">
        <v>1</v>
      </c>
      <c r="BG263" s="49">
        <v>4.545454545454546</v>
      </c>
      <c r="BH263" s="48">
        <v>0</v>
      </c>
      <c r="BI263" s="49">
        <v>0</v>
      </c>
      <c r="BJ263" s="48">
        <v>20</v>
      </c>
      <c r="BK263" s="49">
        <v>90.9090909090909</v>
      </c>
      <c r="BL263" s="48">
        <v>22</v>
      </c>
    </row>
    <row r="264" spans="1:64" ht="15">
      <c r="A264" s="64" t="s">
        <v>275</v>
      </c>
      <c r="B264" s="64" t="s">
        <v>271</v>
      </c>
      <c r="C264" s="65" t="s">
        <v>3192</v>
      </c>
      <c r="D264" s="66">
        <v>5.566666666666666</v>
      </c>
      <c r="E264" s="67" t="s">
        <v>136</v>
      </c>
      <c r="F264" s="68">
        <v>26.566666666666666</v>
      </c>
      <c r="G264" s="65"/>
      <c r="H264" s="69"/>
      <c r="I264" s="70"/>
      <c r="J264" s="70"/>
      <c r="K264" s="34" t="s">
        <v>65</v>
      </c>
      <c r="L264" s="77">
        <v>264</v>
      </c>
      <c r="M264" s="77"/>
      <c r="N264" s="72"/>
      <c r="O264" s="79" t="s">
        <v>339</v>
      </c>
      <c r="P264" s="81">
        <v>43622.741574074076</v>
      </c>
      <c r="Q264" s="79" t="s">
        <v>419</v>
      </c>
      <c r="R264" s="79"/>
      <c r="S264" s="79"/>
      <c r="T264" s="79" t="s">
        <v>641</v>
      </c>
      <c r="U264" s="79"/>
      <c r="V264" s="82" t="s">
        <v>806</v>
      </c>
      <c r="W264" s="81">
        <v>43622.741574074076</v>
      </c>
      <c r="X264" s="82" t="s">
        <v>908</v>
      </c>
      <c r="Y264" s="79"/>
      <c r="Z264" s="79"/>
      <c r="AA264" s="85" t="s">
        <v>1117</v>
      </c>
      <c r="AB264" s="79"/>
      <c r="AC264" s="79" t="b">
        <v>0</v>
      </c>
      <c r="AD264" s="79">
        <v>0</v>
      </c>
      <c r="AE264" s="85" t="s">
        <v>1231</v>
      </c>
      <c r="AF264" s="79" t="b">
        <v>0</v>
      </c>
      <c r="AG264" s="79" t="s">
        <v>1237</v>
      </c>
      <c r="AH264" s="79"/>
      <c r="AI264" s="85" t="s">
        <v>1231</v>
      </c>
      <c r="AJ264" s="79" t="b">
        <v>0</v>
      </c>
      <c r="AK264" s="79">
        <v>1</v>
      </c>
      <c r="AL264" s="85" t="s">
        <v>1175</v>
      </c>
      <c r="AM264" s="79" t="s">
        <v>1248</v>
      </c>
      <c r="AN264" s="79" t="b">
        <v>0</v>
      </c>
      <c r="AO264" s="85" t="s">
        <v>1175</v>
      </c>
      <c r="AP264" s="79" t="s">
        <v>176</v>
      </c>
      <c r="AQ264" s="79">
        <v>0</v>
      </c>
      <c r="AR264" s="79">
        <v>0</v>
      </c>
      <c r="AS264" s="79"/>
      <c r="AT264" s="79"/>
      <c r="AU264" s="79"/>
      <c r="AV264" s="79"/>
      <c r="AW264" s="79"/>
      <c r="AX264" s="79"/>
      <c r="AY264" s="79"/>
      <c r="AZ264" s="79"/>
      <c r="BA264">
        <v>12</v>
      </c>
      <c r="BB264" s="78" t="str">
        <f>REPLACE(INDEX(GroupVertices[Group],MATCH(Edges[[#This Row],[Vertex 1]],GroupVertices[Vertex],0)),1,1,"")</f>
        <v>2</v>
      </c>
      <c r="BC264" s="78" t="str">
        <f>REPLACE(INDEX(GroupVertices[Group],MATCH(Edges[[#This Row],[Vertex 2]],GroupVertices[Vertex],0)),1,1,"")</f>
        <v>1</v>
      </c>
      <c r="BD264" s="48">
        <v>0</v>
      </c>
      <c r="BE264" s="49">
        <v>0</v>
      </c>
      <c r="BF264" s="48">
        <v>0</v>
      </c>
      <c r="BG264" s="49">
        <v>0</v>
      </c>
      <c r="BH264" s="48">
        <v>0</v>
      </c>
      <c r="BI264" s="49">
        <v>0</v>
      </c>
      <c r="BJ264" s="48">
        <v>21</v>
      </c>
      <c r="BK264" s="49">
        <v>100</v>
      </c>
      <c r="BL264" s="48">
        <v>21</v>
      </c>
    </row>
    <row r="265" spans="1:64" ht="15">
      <c r="A265" s="64" t="s">
        <v>275</v>
      </c>
      <c r="B265" s="64" t="s">
        <v>271</v>
      </c>
      <c r="C265" s="65" t="s">
        <v>3192</v>
      </c>
      <c r="D265" s="66">
        <v>5.566666666666666</v>
      </c>
      <c r="E265" s="67" t="s">
        <v>136</v>
      </c>
      <c r="F265" s="68">
        <v>26.566666666666666</v>
      </c>
      <c r="G265" s="65"/>
      <c r="H265" s="69"/>
      <c r="I265" s="70"/>
      <c r="J265" s="70"/>
      <c r="K265" s="34" t="s">
        <v>65</v>
      </c>
      <c r="L265" s="77">
        <v>265</v>
      </c>
      <c r="M265" s="77"/>
      <c r="N265" s="72"/>
      <c r="O265" s="79" t="s">
        <v>339</v>
      </c>
      <c r="P265" s="81">
        <v>43632.57064814815</v>
      </c>
      <c r="Q265" s="79" t="s">
        <v>420</v>
      </c>
      <c r="R265" s="79"/>
      <c r="S265" s="79"/>
      <c r="T265" s="79"/>
      <c r="U265" s="79"/>
      <c r="V265" s="82" t="s">
        <v>806</v>
      </c>
      <c r="W265" s="81">
        <v>43632.57064814815</v>
      </c>
      <c r="X265" s="82" t="s">
        <v>909</v>
      </c>
      <c r="Y265" s="79"/>
      <c r="Z265" s="79"/>
      <c r="AA265" s="85" t="s">
        <v>1118</v>
      </c>
      <c r="AB265" s="79"/>
      <c r="AC265" s="79" t="b">
        <v>0</v>
      </c>
      <c r="AD265" s="79">
        <v>0</v>
      </c>
      <c r="AE265" s="85" t="s">
        <v>1231</v>
      </c>
      <c r="AF265" s="79" t="b">
        <v>0</v>
      </c>
      <c r="AG265" s="79" t="s">
        <v>1237</v>
      </c>
      <c r="AH265" s="79"/>
      <c r="AI265" s="85" t="s">
        <v>1231</v>
      </c>
      <c r="AJ265" s="79" t="b">
        <v>0</v>
      </c>
      <c r="AK265" s="79">
        <v>1</v>
      </c>
      <c r="AL265" s="85" t="s">
        <v>1186</v>
      </c>
      <c r="AM265" s="79" t="s">
        <v>1242</v>
      </c>
      <c r="AN265" s="79" t="b">
        <v>0</v>
      </c>
      <c r="AO265" s="85" t="s">
        <v>1186</v>
      </c>
      <c r="AP265" s="79" t="s">
        <v>176</v>
      </c>
      <c r="AQ265" s="79">
        <v>0</v>
      </c>
      <c r="AR265" s="79">
        <v>0</v>
      </c>
      <c r="AS265" s="79"/>
      <c r="AT265" s="79"/>
      <c r="AU265" s="79"/>
      <c r="AV265" s="79"/>
      <c r="AW265" s="79"/>
      <c r="AX265" s="79"/>
      <c r="AY265" s="79"/>
      <c r="AZ265" s="79"/>
      <c r="BA265">
        <v>12</v>
      </c>
      <c r="BB265" s="78" t="str">
        <f>REPLACE(INDEX(GroupVertices[Group],MATCH(Edges[[#This Row],[Vertex 1]],GroupVertices[Vertex],0)),1,1,"")</f>
        <v>2</v>
      </c>
      <c r="BC265" s="78" t="str">
        <f>REPLACE(INDEX(GroupVertices[Group],MATCH(Edges[[#This Row],[Vertex 2]],GroupVertices[Vertex],0)),1,1,"")</f>
        <v>1</v>
      </c>
      <c r="BD265" s="48">
        <v>1</v>
      </c>
      <c r="BE265" s="49">
        <v>3.4482758620689653</v>
      </c>
      <c r="BF265" s="48">
        <v>0</v>
      </c>
      <c r="BG265" s="49">
        <v>0</v>
      </c>
      <c r="BH265" s="48">
        <v>0</v>
      </c>
      <c r="BI265" s="49">
        <v>0</v>
      </c>
      <c r="BJ265" s="48">
        <v>28</v>
      </c>
      <c r="BK265" s="49">
        <v>96.55172413793103</v>
      </c>
      <c r="BL265" s="48">
        <v>29</v>
      </c>
    </row>
    <row r="266" spans="1:64" ht="15">
      <c r="A266" s="64" t="s">
        <v>275</v>
      </c>
      <c r="B266" s="64" t="s">
        <v>271</v>
      </c>
      <c r="C266" s="65" t="s">
        <v>3192</v>
      </c>
      <c r="D266" s="66">
        <v>5.566666666666666</v>
      </c>
      <c r="E266" s="67" t="s">
        <v>136</v>
      </c>
      <c r="F266" s="68">
        <v>26.566666666666666</v>
      </c>
      <c r="G266" s="65"/>
      <c r="H266" s="69"/>
      <c r="I266" s="70"/>
      <c r="J266" s="70"/>
      <c r="K266" s="34" t="s">
        <v>65</v>
      </c>
      <c r="L266" s="77">
        <v>266</v>
      </c>
      <c r="M266" s="77"/>
      <c r="N266" s="72"/>
      <c r="O266" s="79" t="s">
        <v>339</v>
      </c>
      <c r="P266" s="81">
        <v>43636.7062037037</v>
      </c>
      <c r="Q266" s="79" t="s">
        <v>356</v>
      </c>
      <c r="R266" s="79"/>
      <c r="S266" s="79"/>
      <c r="T266" s="79" t="s">
        <v>615</v>
      </c>
      <c r="U266" s="79"/>
      <c r="V266" s="82" t="s">
        <v>806</v>
      </c>
      <c r="W266" s="81">
        <v>43636.7062037037</v>
      </c>
      <c r="X266" s="82" t="s">
        <v>910</v>
      </c>
      <c r="Y266" s="79"/>
      <c r="Z266" s="79"/>
      <c r="AA266" s="85" t="s">
        <v>1119</v>
      </c>
      <c r="AB266" s="79"/>
      <c r="AC266" s="79" t="b">
        <v>0</v>
      </c>
      <c r="AD266" s="79">
        <v>0</v>
      </c>
      <c r="AE266" s="85" t="s">
        <v>1231</v>
      </c>
      <c r="AF266" s="79" t="b">
        <v>0</v>
      </c>
      <c r="AG266" s="79" t="s">
        <v>1237</v>
      </c>
      <c r="AH266" s="79"/>
      <c r="AI266" s="85" t="s">
        <v>1231</v>
      </c>
      <c r="AJ266" s="79" t="b">
        <v>0</v>
      </c>
      <c r="AK266" s="79">
        <v>2</v>
      </c>
      <c r="AL266" s="85" t="s">
        <v>1189</v>
      </c>
      <c r="AM266" s="79" t="s">
        <v>1248</v>
      </c>
      <c r="AN266" s="79" t="b">
        <v>0</v>
      </c>
      <c r="AO266" s="85" t="s">
        <v>1189</v>
      </c>
      <c r="AP266" s="79" t="s">
        <v>176</v>
      </c>
      <c r="AQ266" s="79">
        <v>0</v>
      </c>
      <c r="AR266" s="79">
        <v>0</v>
      </c>
      <c r="AS266" s="79"/>
      <c r="AT266" s="79"/>
      <c r="AU266" s="79"/>
      <c r="AV266" s="79"/>
      <c r="AW266" s="79"/>
      <c r="AX266" s="79"/>
      <c r="AY266" s="79"/>
      <c r="AZ266" s="79"/>
      <c r="BA266">
        <v>12</v>
      </c>
      <c r="BB266" s="78" t="str">
        <f>REPLACE(INDEX(GroupVertices[Group],MATCH(Edges[[#This Row],[Vertex 1]],GroupVertices[Vertex],0)),1,1,"")</f>
        <v>2</v>
      </c>
      <c r="BC266" s="78" t="str">
        <f>REPLACE(INDEX(GroupVertices[Group],MATCH(Edges[[#This Row],[Vertex 2]],GroupVertices[Vertex],0)),1,1,"")</f>
        <v>1</v>
      </c>
      <c r="BD266" s="48">
        <v>1</v>
      </c>
      <c r="BE266" s="49">
        <v>5</v>
      </c>
      <c r="BF266" s="48">
        <v>0</v>
      </c>
      <c r="BG266" s="49">
        <v>0</v>
      </c>
      <c r="BH266" s="48">
        <v>0</v>
      </c>
      <c r="BI266" s="49">
        <v>0</v>
      </c>
      <c r="BJ266" s="48">
        <v>19</v>
      </c>
      <c r="BK266" s="49">
        <v>95</v>
      </c>
      <c r="BL266" s="48">
        <v>20</v>
      </c>
    </row>
    <row r="267" spans="1:64" ht="15">
      <c r="A267" s="64" t="s">
        <v>275</v>
      </c>
      <c r="B267" s="64" t="s">
        <v>271</v>
      </c>
      <c r="C267" s="65" t="s">
        <v>3192</v>
      </c>
      <c r="D267" s="66">
        <v>5.566666666666666</v>
      </c>
      <c r="E267" s="67" t="s">
        <v>136</v>
      </c>
      <c r="F267" s="68">
        <v>26.566666666666666</v>
      </c>
      <c r="G267" s="65"/>
      <c r="H267" s="69"/>
      <c r="I267" s="70"/>
      <c r="J267" s="70"/>
      <c r="K267" s="34" t="s">
        <v>65</v>
      </c>
      <c r="L267" s="77">
        <v>267</v>
      </c>
      <c r="M267" s="77"/>
      <c r="N267" s="72"/>
      <c r="O267" s="79" t="s">
        <v>339</v>
      </c>
      <c r="P267" s="81">
        <v>43637.62137731481</v>
      </c>
      <c r="Q267" s="79" t="s">
        <v>415</v>
      </c>
      <c r="R267" s="79"/>
      <c r="S267" s="79"/>
      <c r="T267" s="79" t="s">
        <v>639</v>
      </c>
      <c r="U267" s="79"/>
      <c r="V267" s="82" t="s">
        <v>806</v>
      </c>
      <c r="W267" s="81">
        <v>43637.62137731481</v>
      </c>
      <c r="X267" s="82" t="s">
        <v>911</v>
      </c>
      <c r="Y267" s="79"/>
      <c r="Z267" s="79"/>
      <c r="AA267" s="85" t="s">
        <v>1120</v>
      </c>
      <c r="AB267" s="79"/>
      <c r="AC267" s="79" t="b">
        <v>0</v>
      </c>
      <c r="AD267" s="79">
        <v>0</v>
      </c>
      <c r="AE267" s="85" t="s">
        <v>1231</v>
      </c>
      <c r="AF267" s="79" t="b">
        <v>0</v>
      </c>
      <c r="AG267" s="79" t="s">
        <v>1237</v>
      </c>
      <c r="AH267" s="79"/>
      <c r="AI267" s="85" t="s">
        <v>1231</v>
      </c>
      <c r="AJ267" s="79" t="b">
        <v>0</v>
      </c>
      <c r="AK267" s="79">
        <v>2</v>
      </c>
      <c r="AL267" s="85" t="s">
        <v>1190</v>
      </c>
      <c r="AM267" s="79" t="s">
        <v>1248</v>
      </c>
      <c r="AN267" s="79" t="b">
        <v>0</v>
      </c>
      <c r="AO267" s="85" t="s">
        <v>1190</v>
      </c>
      <c r="AP267" s="79" t="s">
        <v>176</v>
      </c>
      <c r="AQ267" s="79">
        <v>0</v>
      </c>
      <c r="AR267" s="79">
        <v>0</v>
      </c>
      <c r="AS267" s="79"/>
      <c r="AT267" s="79"/>
      <c r="AU267" s="79"/>
      <c r="AV267" s="79"/>
      <c r="AW267" s="79"/>
      <c r="AX267" s="79"/>
      <c r="AY267" s="79"/>
      <c r="AZ267" s="79"/>
      <c r="BA267">
        <v>12</v>
      </c>
      <c r="BB267" s="78" t="str">
        <f>REPLACE(INDEX(GroupVertices[Group],MATCH(Edges[[#This Row],[Vertex 1]],GroupVertices[Vertex],0)),1,1,"")</f>
        <v>2</v>
      </c>
      <c r="BC267" s="78" t="str">
        <f>REPLACE(INDEX(GroupVertices[Group],MATCH(Edges[[#This Row],[Vertex 2]],GroupVertices[Vertex],0)),1,1,"")</f>
        <v>1</v>
      </c>
      <c r="BD267" s="48">
        <v>1</v>
      </c>
      <c r="BE267" s="49">
        <v>4.761904761904762</v>
      </c>
      <c r="BF267" s="48">
        <v>0</v>
      </c>
      <c r="BG267" s="49">
        <v>0</v>
      </c>
      <c r="BH267" s="48">
        <v>0</v>
      </c>
      <c r="BI267" s="49">
        <v>0</v>
      </c>
      <c r="BJ267" s="48">
        <v>20</v>
      </c>
      <c r="BK267" s="49">
        <v>95.23809523809524</v>
      </c>
      <c r="BL267" s="48">
        <v>21</v>
      </c>
    </row>
    <row r="268" spans="1:64" ht="15">
      <c r="A268" s="64" t="s">
        <v>275</v>
      </c>
      <c r="B268" s="64" t="s">
        <v>271</v>
      </c>
      <c r="C268" s="65" t="s">
        <v>3192</v>
      </c>
      <c r="D268" s="66">
        <v>5.566666666666666</v>
      </c>
      <c r="E268" s="67" t="s">
        <v>136</v>
      </c>
      <c r="F268" s="68">
        <v>26.566666666666666</v>
      </c>
      <c r="G268" s="65"/>
      <c r="H268" s="69"/>
      <c r="I268" s="70"/>
      <c r="J268" s="70"/>
      <c r="K268" s="34" t="s">
        <v>65</v>
      </c>
      <c r="L268" s="77">
        <v>268</v>
      </c>
      <c r="M268" s="77"/>
      <c r="N268" s="72"/>
      <c r="O268" s="79" t="s">
        <v>339</v>
      </c>
      <c r="P268" s="81">
        <v>43643.86678240741</v>
      </c>
      <c r="Q268" s="79" t="s">
        <v>421</v>
      </c>
      <c r="R268" s="79"/>
      <c r="S268" s="79"/>
      <c r="T268" s="79"/>
      <c r="U268" s="79"/>
      <c r="V268" s="82" t="s">
        <v>806</v>
      </c>
      <c r="W268" s="81">
        <v>43643.86678240741</v>
      </c>
      <c r="X268" s="82" t="s">
        <v>912</v>
      </c>
      <c r="Y268" s="79"/>
      <c r="Z268" s="79"/>
      <c r="AA268" s="85" t="s">
        <v>1121</v>
      </c>
      <c r="AB268" s="79"/>
      <c r="AC268" s="79" t="b">
        <v>0</v>
      </c>
      <c r="AD268" s="79">
        <v>0</v>
      </c>
      <c r="AE268" s="85" t="s">
        <v>1231</v>
      </c>
      <c r="AF268" s="79" t="b">
        <v>0</v>
      </c>
      <c r="AG268" s="79" t="s">
        <v>1237</v>
      </c>
      <c r="AH268" s="79"/>
      <c r="AI268" s="85" t="s">
        <v>1231</v>
      </c>
      <c r="AJ268" s="79" t="b">
        <v>0</v>
      </c>
      <c r="AK268" s="79">
        <v>1</v>
      </c>
      <c r="AL268" s="85" t="s">
        <v>1192</v>
      </c>
      <c r="AM268" s="79" t="s">
        <v>1239</v>
      </c>
      <c r="AN268" s="79" t="b">
        <v>0</v>
      </c>
      <c r="AO268" s="85" t="s">
        <v>1192</v>
      </c>
      <c r="AP268" s="79" t="s">
        <v>176</v>
      </c>
      <c r="AQ268" s="79">
        <v>0</v>
      </c>
      <c r="AR268" s="79">
        <v>0</v>
      </c>
      <c r="AS268" s="79"/>
      <c r="AT268" s="79"/>
      <c r="AU268" s="79"/>
      <c r="AV268" s="79"/>
      <c r="AW268" s="79"/>
      <c r="AX268" s="79"/>
      <c r="AY268" s="79"/>
      <c r="AZ268" s="79"/>
      <c r="BA268">
        <v>12</v>
      </c>
      <c r="BB268" s="78" t="str">
        <f>REPLACE(INDEX(GroupVertices[Group],MATCH(Edges[[#This Row],[Vertex 1]],GroupVertices[Vertex],0)),1,1,"")</f>
        <v>2</v>
      </c>
      <c r="BC268" s="78" t="str">
        <f>REPLACE(INDEX(GroupVertices[Group],MATCH(Edges[[#This Row],[Vertex 2]],GroupVertices[Vertex],0)),1,1,"")</f>
        <v>1</v>
      </c>
      <c r="BD268" s="48">
        <v>1</v>
      </c>
      <c r="BE268" s="49">
        <v>4</v>
      </c>
      <c r="BF268" s="48">
        <v>0</v>
      </c>
      <c r="BG268" s="49">
        <v>0</v>
      </c>
      <c r="BH268" s="48">
        <v>0</v>
      </c>
      <c r="BI268" s="49">
        <v>0</v>
      </c>
      <c r="BJ268" s="48">
        <v>24</v>
      </c>
      <c r="BK268" s="49">
        <v>96</v>
      </c>
      <c r="BL268" s="48">
        <v>25</v>
      </c>
    </row>
    <row r="269" spans="1:64" ht="15">
      <c r="A269" s="64" t="s">
        <v>275</v>
      </c>
      <c r="B269" s="64" t="s">
        <v>271</v>
      </c>
      <c r="C269" s="65" t="s">
        <v>3192</v>
      </c>
      <c r="D269" s="66">
        <v>5.566666666666666</v>
      </c>
      <c r="E269" s="67" t="s">
        <v>136</v>
      </c>
      <c r="F269" s="68">
        <v>26.566666666666666</v>
      </c>
      <c r="G269" s="65"/>
      <c r="H269" s="69"/>
      <c r="I269" s="70"/>
      <c r="J269" s="70"/>
      <c r="K269" s="34" t="s">
        <v>65</v>
      </c>
      <c r="L269" s="77">
        <v>269</v>
      </c>
      <c r="M269" s="77"/>
      <c r="N269" s="72"/>
      <c r="O269" s="79" t="s">
        <v>339</v>
      </c>
      <c r="P269" s="81">
        <v>43644.77296296296</v>
      </c>
      <c r="Q269" s="79" t="s">
        <v>422</v>
      </c>
      <c r="R269" s="82" t="s">
        <v>546</v>
      </c>
      <c r="S269" s="79" t="s">
        <v>597</v>
      </c>
      <c r="T269" s="79" t="s">
        <v>642</v>
      </c>
      <c r="U269" s="82" t="s">
        <v>713</v>
      </c>
      <c r="V269" s="82" t="s">
        <v>713</v>
      </c>
      <c r="W269" s="81">
        <v>43644.77296296296</v>
      </c>
      <c r="X269" s="82" t="s">
        <v>913</v>
      </c>
      <c r="Y269" s="79"/>
      <c r="Z269" s="79"/>
      <c r="AA269" s="85" t="s">
        <v>1122</v>
      </c>
      <c r="AB269" s="79"/>
      <c r="AC269" s="79" t="b">
        <v>0</v>
      </c>
      <c r="AD269" s="79">
        <v>0</v>
      </c>
      <c r="AE269" s="85" t="s">
        <v>1231</v>
      </c>
      <c r="AF269" s="79" t="b">
        <v>0</v>
      </c>
      <c r="AG269" s="79" t="s">
        <v>1237</v>
      </c>
      <c r="AH269" s="79"/>
      <c r="AI269" s="85" t="s">
        <v>1231</v>
      </c>
      <c r="AJ269" s="79" t="b">
        <v>0</v>
      </c>
      <c r="AK269" s="79">
        <v>1</v>
      </c>
      <c r="AL269" s="85" t="s">
        <v>1194</v>
      </c>
      <c r="AM269" s="79" t="s">
        <v>1239</v>
      </c>
      <c r="AN269" s="79" t="b">
        <v>0</v>
      </c>
      <c r="AO269" s="85" t="s">
        <v>1194</v>
      </c>
      <c r="AP269" s="79" t="s">
        <v>176</v>
      </c>
      <c r="AQ269" s="79">
        <v>0</v>
      </c>
      <c r="AR269" s="79">
        <v>0</v>
      </c>
      <c r="AS269" s="79"/>
      <c r="AT269" s="79"/>
      <c r="AU269" s="79"/>
      <c r="AV269" s="79"/>
      <c r="AW269" s="79"/>
      <c r="AX269" s="79"/>
      <c r="AY269" s="79"/>
      <c r="AZ269" s="79"/>
      <c r="BA269">
        <v>12</v>
      </c>
      <c r="BB269" s="78" t="str">
        <f>REPLACE(INDEX(GroupVertices[Group],MATCH(Edges[[#This Row],[Vertex 1]],GroupVertices[Vertex],0)),1,1,"")</f>
        <v>2</v>
      </c>
      <c r="BC269" s="78" t="str">
        <f>REPLACE(INDEX(GroupVertices[Group],MATCH(Edges[[#This Row],[Vertex 2]],GroupVertices[Vertex],0)),1,1,"")</f>
        <v>1</v>
      </c>
      <c r="BD269" s="48">
        <v>1</v>
      </c>
      <c r="BE269" s="49">
        <v>8.333333333333334</v>
      </c>
      <c r="BF269" s="48">
        <v>0</v>
      </c>
      <c r="BG269" s="49">
        <v>0</v>
      </c>
      <c r="BH269" s="48">
        <v>0</v>
      </c>
      <c r="BI269" s="49">
        <v>0</v>
      </c>
      <c r="BJ269" s="48">
        <v>11</v>
      </c>
      <c r="BK269" s="49">
        <v>91.66666666666667</v>
      </c>
      <c r="BL269" s="48">
        <v>12</v>
      </c>
    </row>
    <row r="270" spans="1:64" ht="15">
      <c r="A270" s="64" t="s">
        <v>275</v>
      </c>
      <c r="B270" s="64" t="s">
        <v>271</v>
      </c>
      <c r="C270" s="65" t="s">
        <v>3192</v>
      </c>
      <c r="D270" s="66">
        <v>5.566666666666666</v>
      </c>
      <c r="E270" s="67" t="s">
        <v>136</v>
      </c>
      <c r="F270" s="68">
        <v>26.566666666666666</v>
      </c>
      <c r="G270" s="65"/>
      <c r="H270" s="69"/>
      <c r="I270" s="70"/>
      <c r="J270" s="70"/>
      <c r="K270" s="34" t="s">
        <v>65</v>
      </c>
      <c r="L270" s="77">
        <v>270</v>
      </c>
      <c r="M270" s="77"/>
      <c r="N270" s="72"/>
      <c r="O270" s="79" t="s">
        <v>339</v>
      </c>
      <c r="P270" s="81">
        <v>43650.80650462963</v>
      </c>
      <c r="Q270" s="79" t="s">
        <v>423</v>
      </c>
      <c r="R270" s="79"/>
      <c r="S270" s="79"/>
      <c r="T270" s="79" t="s">
        <v>643</v>
      </c>
      <c r="U270" s="79"/>
      <c r="V270" s="82" t="s">
        <v>806</v>
      </c>
      <c r="W270" s="81">
        <v>43650.80650462963</v>
      </c>
      <c r="X270" s="82" t="s">
        <v>914</v>
      </c>
      <c r="Y270" s="79"/>
      <c r="Z270" s="79"/>
      <c r="AA270" s="85" t="s">
        <v>1123</v>
      </c>
      <c r="AB270" s="79"/>
      <c r="AC270" s="79" t="b">
        <v>0</v>
      </c>
      <c r="AD270" s="79">
        <v>0</v>
      </c>
      <c r="AE270" s="85" t="s">
        <v>1231</v>
      </c>
      <c r="AF270" s="79" t="b">
        <v>0</v>
      </c>
      <c r="AG270" s="79" t="s">
        <v>1237</v>
      </c>
      <c r="AH270" s="79"/>
      <c r="AI270" s="85" t="s">
        <v>1231</v>
      </c>
      <c r="AJ270" s="79" t="b">
        <v>0</v>
      </c>
      <c r="AK270" s="79">
        <v>1</v>
      </c>
      <c r="AL270" s="85" t="s">
        <v>1199</v>
      </c>
      <c r="AM270" s="79" t="s">
        <v>1239</v>
      </c>
      <c r="AN270" s="79" t="b">
        <v>0</v>
      </c>
      <c r="AO270" s="85" t="s">
        <v>1199</v>
      </c>
      <c r="AP270" s="79" t="s">
        <v>176</v>
      </c>
      <c r="AQ270" s="79">
        <v>0</v>
      </c>
      <c r="AR270" s="79">
        <v>0</v>
      </c>
      <c r="AS270" s="79"/>
      <c r="AT270" s="79"/>
      <c r="AU270" s="79"/>
      <c r="AV270" s="79"/>
      <c r="AW270" s="79"/>
      <c r="AX270" s="79"/>
      <c r="AY270" s="79"/>
      <c r="AZ270" s="79"/>
      <c r="BA270">
        <v>12</v>
      </c>
      <c r="BB270" s="78" t="str">
        <f>REPLACE(INDEX(GroupVertices[Group],MATCH(Edges[[#This Row],[Vertex 1]],GroupVertices[Vertex],0)),1,1,"")</f>
        <v>2</v>
      </c>
      <c r="BC270" s="78" t="str">
        <f>REPLACE(INDEX(GroupVertices[Group],MATCH(Edges[[#This Row],[Vertex 2]],GroupVertices[Vertex],0)),1,1,"")</f>
        <v>1</v>
      </c>
      <c r="BD270" s="48">
        <v>3</v>
      </c>
      <c r="BE270" s="49">
        <v>15.789473684210526</v>
      </c>
      <c r="BF270" s="48">
        <v>0</v>
      </c>
      <c r="BG270" s="49">
        <v>0</v>
      </c>
      <c r="BH270" s="48">
        <v>0</v>
      </c>
      <c r="BI270" s="49">
        <v>0</v>
      </c>
      <c r="BJ270" s="48">
        <v>16</v>
      </c>
      <c r="BK270" s="49">
        <v>84.21052631578948</v>
      </c>
      <c r="BL270" s="48">
        <v>19</v>
      </c>
    </row>
    <row r="271" spans="1:64" ht="15">
      <c r="A271" s="64" t="s">
        <v>275</v>
      </c>
      <c r="B271" s="64" t="s">
        <v>271</v>
      </c>
      <c r="C271" s="65" t="s">
        <v>3192</v>
      </c>
      <c r="D271" s="66">
        <v>5.566666666666666</v>
      </c>
      <c r="E271" s="67" t="s">
        <v>136</v>
      </c>
      <c r="F271" s="68">
        <v>26.566666666666666</v>
      </c>
      <c r="G271" s="65"/>
      <c r="H271" s="69"/>
      <c r="I271" s="70"/>
      <c r="J271" s="70"/>
      <c r="K271" s="34" t="s">
        <v>65</v>
      </c>
      <c r="L271" s="77">
        <v>271</v>
      </c>
      <c r="M271" s="77"/>
      <c r="N271" s="72"/>
      <c r="O271" s="79" t="s">
        <v>339</v>
      </c>
      <c r="P271" s="81">
        <v>43665.76699074074</v>
      </c>
      <c r="Q271" s="79" t="s">
        <v>424</v>
      </c>
      <c r="R271" s="79"/>
      <c r="S271" s="79"/>
      <c r="T271" s="79"/>
      <c r="U271" s="79"/>
      <c r="V271" s="82" t="s">
        <v>806</v>
      </c>
      <c r="W271" s="81">
        <v>43665.76699074074</v>
      </c>
      <c r="X271" s="82" t="s">
        <v>915</v>
      </c>
      <c r="Y271" s="79"/>
      <c r="Z271" s="79"/>
      <c r="AA271" s="85" t="s">
        <v>1124</v>
      </c>
      <c r="AB271" s="79"/>
      <c r="AC271" s="79" t="b">
        <v>0</v>
      </c>
      <c r="AD271" s="79">
        <v>0</v>
      </c>
      <c r="AE271" s="85" t="s">
        <v>1231</v>
      </c>
      <c r="AF271" s="79" t="b">
        <v>0</v>
      </c>
      <c r="AG271" s="79" t="s">
        <v>1237</v>
      </c>
      <c r="AH271" s="79"/>
      <c r="AI271" s="85" t="s">
        <v>1231</v>
      </c>
      <c r="AJ271" s="79" t="b">
        <v>0</v>
      </c>
      <c r="AK271" s="79">
        <v>1</v>
      </c>
      <c r="AL271" s="85" t="s">
        <v>1215</v>
      </c>
      <c r="AM271" s="79" t="s">
        <v>1248</v>
      </c>
      <c r="AN271" s="79" t="b">
        <v>0</v>
      </c>
      <c r="AO271" s="85" t="s">
        <v>1215</v>
      </c>
      <c r="AP271" s="79" t="s">
        <v>176</v>
      </c>
      <c r="AQ271" s="79">
        <v>0</v>
      </c>
      <c r="AR271" s="79">
        <v>0</v>
      </c>
      <c r="AS271" s="79"/>
      <c r="AT271" s="79"/>
      <c r="AU271" s="79"/>
      <c r="AV271" s="79"/>
      <c r="AW271" s="79"/>
      <c r="AX271" s="79"/>
      <c r="AY271" s="79"/>
      <c r="AZ271" s="79"/>
      <c r="BA271">
        <v>12</v>
      </c>
      <c r="BB271" s="78" t="str">
        <f>REPLACE(INDEX(GroupVertices[Group],MATCH(Edges[[#This Row],[Vertex 1]],GroupVertices[Vertex],0)),1,1,"")</f>
        <v>2</v>
      </c>
      <c r="BC271" s="78" t="str">
        <f>REPLACE(INDEX(GroupVertices[Group],MATCH(Edges[[#This Row],[Vertex 2]],GroupVertices[Vertex],0)),1,1,"")</f>
        <v>1</v>
      </c>
      <c r="BD271" s="48">
        <v>1</v>
      </c>
      <c r="BE271" s="49">
        <v>5.555555555555555</v>
      </c>
      <c r="BF271" s="48">
        <v>0</v>
      </c>
      <c r="BG271" s="49">
        <v>0</v>
      </c>
      <c r="BH271" s="48">
        <v>0</v>
      </c>
      <c r="BI271" s="49">
        <v>0</v>
      </c>
      <c r="BJ271" s="48">
        <v>17</v>
      </c>
      <c r="BK271" s="49">
        <v>94.44444444444444</v>
      </c>
      <c r="BL271" s="48">
        <v>18</v>
      </c>
    </row>
    <row r="272" spans="1:64" ht="15">
      <c r="A272" s="64" t="s">
        <v>275</v>
      </c>
      <c r="B272" s="64" t="s">
        <v>271</v>
      </c>
      <c r="C272" s="65" t="s">
        <v>3192</v>
      </c>
      <c r="D272" s="66">
        <v>5.566666666666666</v>
      </c>
      <c r="E272" s="67" t="s">
        <v>136</v>
      </c>
      <c r="F272" s="68">
        <v>26.566666666666666</v>
      </c>
      <c r="G272" s="65"/>
      <c r="H272" s="69"/>
      <c r="I272" s="70"/>
      <c r="J272" s="70"/>
      <c r="K272" s="34" t="s">
        <v>65</v>
      </c>
      <c r="L272" s="77">
        <v>272</v>
      </c>
      <c r="M272" s="77"/>
      <c r="N272" s="72"/>
      <c r="O272" s="79" t="s">
        <v>339</v>
      </c>
      <c r="P272" s="81">
        <v>43668.638969907406</v>
      </c>
      <c r="Q272" s="79" t="s">
        <v>385</v>
      </c>
      <c r="R272" s="79"/>
      <c r="S272" s="79"/>
      <c r="T272" s="79"/>
      <c r="U272" s="79"/>
      <c r="V272" s="82" t="s">
        <v>806</v>
      </c>
      <c r="W272" s="81">
        <v>43668.638969907406</v>
      </c>
      <c r="X272" s="82" t="s">
        <v>916</v>
      </c>
      <c r="Y272" s="79"/>
      <c r="Z272" s="79"/>
      <c r="AA272" s="85" t="s">
        <v>1125</v>
      </c>
      <c r="AB272" s="79"/>
      <c r="AC272" s="79" t="b">
        <v>0</v>
      </c>
      <c r="AD272" s="79">
        <v>0</v>
      </c>
      <c r="AE272" s="85" t="s">
        <v>1231</v>
      </c>
      <c r="AF272" s="79" t="b">
        <v>0</v>
      </c>
      <c r="AG272" s="79" t="s">
        <v>1237</v>
      </c>
      <c r="AH272" s="79"/>
      <c r="AI272" s="85" t="s">
        <v>1231</v>
      </c>
      <c r="AJ272" s="79" t="b">
        <v>0</v>
      </c>
      <c r="AK272" s="79">
        <v>5</v>
      </c>
      <c r="AL272" s="85" t="s">
        <v>1222</v>
      </c>
      <c r="AM272" s="79" t="s">
        <v>1248</v>
      </c>
      <c r="AN272" s="79" t="b">
        <v>0</v>
      </c>
      <c r="AO272" s="85" t="s">
        <v>1222</v>
      </c>
      <c r="AP272" s="79" t="s">
        <v>176</v>
      </c>
      <c r="AQ272" s="79">
        <v>0</v>
      </c>
      <c r="AR272" s="79">
        <v>0</v>
      </c>
      <c r="AS272" s="79"/>
      <c r="AT272" s="79"/>
      <c r="AU272" s="79"/>
      <c r="AV272" s="79"/>
      <c r="AW272" s="79"/>
      <c r="AX272" s="79"/>
      <c r="AY272" s="79"/>
      <c r="AZ272" s="79"/>
      <c r="BA272">
        <v>12</v>
      </c>
      <c r="BB272" s="78" t="str">
        <f>REPLACE(INDEX(GroupVertices[Group],MATCH(Edges[[#This Row],[Vertex 1]],GroupVertices[Vertex],0)),1,1,"")</f>
        <v>2</v>
      </c>
      <c r="BC272" s="78" t="str">
        <f>REPLACE(INDEX(GroupVertices[Group],MATCH(Edges[[#This Row],[Vertex 2]],GroupVertices[Vertex],0)),1,1,"")</f>
        <v>1</v>
      </c>
      <c r="BD272" s="48">
        <v>1</v>
      </c>
      <c r="BE272" s="49">
        <v>4.3478260869565215</v>
      </c>
      <c r="BF272" s="48">
        <v>0</v>
      </c>
      <c r="BG272" s="49">
        <v>0</v>
      </c>
      <c r="BH272" s="48">
        <v>0</v>
      </c>
      <c r="BI272" s="49">
        <v>0</v>
      </c>
      <c r="BJ272" s="48">
        <v>22</v>
      </c>
      <c r="BK272" s="49">
        <v>95.65217391304348</v>
      </c>
      <c r="BL272" s="48">
        <v>23</v>
      </c>
    </row>
    <row r="273" spans="1:64" ht="15">
      <c r="A273" s="64" t="s">
        <v>275</v>
      </c>
      <c r="B273" s="64" t="s">
        <v>271</v>
      </c>
      <c r="C273" s="65" t="s">
        <v>3192</v>
      </c>
      <c r="D273" s="66">
        <v>5.566666666666666</v>
      </c>
      <c r="E273" s="67" t="s">
        <v>136</v>
      </c>
      <c r="F273" s="68">
        <v>26.566666666666666</v>
      </c>
      <c r="G273" s="65"/>
      <c r="H273" s="69"/>
      <c r="I273" s="70"/>
      <c r="J273" s="70"/>
      <c r="K273" s="34" t="s">
        <v>65</v>
      </c>
      <c r="L273" s="77">
        <v>273</v>
      </c>
      <c r="M273" s="77"/>
      <c r="N273" s="72"/>
      <c r="O273" s="79" t="s">
        <v>339</v>
      </c>
      <c r="P273" s="81">
        <v>43682.824525462966</v>
      </c>
      <c r="Q273" s="79" t="s">
        <v>425</v>
      </c>
      <c r="R273" s="82" t="s">
        <v>547</v>
      </c>
      <c r="S273" s="79" t="s">
        <v>597</v>
      </c>
      <c r="T273" s="79" t="s">
        <v>622</v>
      </c>
      <c r="U273" s="79"/>
      <c r="V273" s="82" t="s">
        <v>806</v>
      </c>
      <c r="W273" s="81">
        <v>43682.824525462966</v>
      </c>
      <c r="X273" s="82" t="s">
        <v>917</v>
      </c>
      <c r="Y273" s="79"/>
      <c r="Z273" s="79"/>
      <c r="AA273" s="85" t="s">
        <v>1126</v>
      </c>
      <c r="AB273" s="79"/>
      <c r="AC273" s="79" t="b">
        <v>0</v>
      </c>
      <c r="AD273" s="79">
        <v>0</v>
      </c>
      <c r="AE273" s="85" t="s">
        <v>1231</v>
      </c>
      <c r="AF273" s="79" t="b">
        <v>0</v>
      </c>
      <c r="AG273" s="79" t="s">
        <v>1237</v>
      </c>
      <c r="AH273" s="79"/>
      <c r="AI273" s="85" t="s">
        <v>1231</v>
      </c>
      <c r="AJ273" s="79" t="b">
        <v>0</v>
      </c>
      <c r="AK273" s="79">
        <v>1</v>
      </c>
      <c r="AL273" s="85" t="s">
        <v>1226</v>
      </c>
      <c r="AM273" s="79" t="s">
        <v>1248</v>
      </c>
      <c r="AN273" s="79" t="b">
        <v>0</v>
      </c>
      <c r="AO273" s="85" t="s">
        <v>1226</v>
      </c>
      <c r="AP273" s="79" t="s">
        <v>176</v>
      </c>
      <c r="AQ273" s="79">
        <v>0</v>
      </c>
      <c r="AR273" s="79">
        <v>0</v>
      </c>
      <c r="AS273" s="79"/>
      <c r="AT273" s="79"/>
      <c r="AU273" s="79"/>
      <c r="AV273" s="79"/>
      <c r="AW273" s="79"/>
      <c r="AX273" s="79"/>
      <c r="AY273" s="79"/>
      <c r="AZ273" s="79"/>
      <c r="BA273">
        <v>12</v>
      </c>
      <c r="BB273" s="78" t="str">
        <f>REPLACE(INDEX(GroupVertices[Group],MATCH(Edges[[#This Row],[Vertex 1]],GroupVertices[Vertex],0)),1,1,"")</f>
        <v>2</v>
      </c>
      <c r="BC273" s="78" t="str">
        <f>REPLACE(INDEX(GroupVertices[Group],MATCH(Edges[[#This Row],[Vertex 2]],GroupVertices[Vertex],0)),1,1,"")</f>
        <v>1</v>
      </c>
      <c r="BD273" s="48">
        <v>1</v>
      </c>
      <c r="BE273" s="49">
        <v>5.555555555555555</v>
      </c>
      <c r="BF273" s="48">
        <v>0</v>
      </c>
      <c r="BG273" s="49">
        <v>0</v>
      </c>
      <c r="BH273" s="48">
        <v>0</v>
      </c>
      <c r="BI273" s="49">
        <v>0</v>
      </c>
      <c r="BJ273" s="48">
        <v>17</v>
      </c>
      <c r="BK273" s="49">
        <v>94.44444444444444</v>
      </c>
      <c r="BL273" s="48">
        <v>18</v>
      </c>
    </row>
    <row r="274" spans="1:64" ht="15">
      <c r="A274" s="64" t="s">
        <v>276</v>
      </c>
      <c r="B274" s="64" t="s">
        <v>271</v>
      </c>
      <c r="C274" s="65" t="s">
        <v>3188</v>
      </c>
      <c r="D274" s="66">
        <v>3</v>
      </c>
      <c r="E274" s="67" t="s">
        <v>132</v>
      </c>
      <c r="F274" s="68">
        <v>35</v>
      </c>
      <c r="G274" s="65"/>
      <c r="H274" s="69"/>
      <c r="I274" s="70"/>
      <c r="J274" s="70"/>
      <c r="K274" s="34" t="s">
        <v>65</v>
      </c>
      <c r="L274" s="77">
        <v>274</v>
      </c>
      <c r="M274" s="77"/>
      <c r="N274" s="72"/>
      <c r="O274" s="79" t="s">
        <v>339</v>
      </c>
      <c r="P274" s="81">
        <v>43683.07233796296</v>
      </c>
      <c r="Q274" s="79" t="s">
        <v>412</v>
      </c>
      <c r="R274" s="79"/>
      <c r="S274" s="79"/>
      <c r="T274" s="79"/>
      <c r="U274" s="79"/>
      <c r="V274" s="82" t="s">
        <v>807</v>
      </c>
      <c r="W274" s="81">
        <v>43683.07233796296</v>
      </c>
      <c r="X274" s="82" t="s">
        <v>918</v>
      </c>
      <c r="Y274" s="79"/>
      <c r="Z274" s="79"/>
      <c r="AA274" s="85" t="s">
        <v>1127</v>
      </c>
      <c r="AB274" s="79"/>
      <c r="AC274" s="79" t="b">
        <v>0</v>
      </c>
      <c r="AD274" s="79">
        <v>0</v>
      </c>
      <c r="AE274" s="85" t="s">
        <v>1231</v>
      </c>
      <c r="AF274" s="79" t="b">
        <v>0</v>
      </c>
      <c r="AG274" s="79" t="s">
        <v>1237</v>
      </c>
      <c r="AH274" s="79"/>
      <c r="AI274" s="85" t="s">
        <v>1231</v>
      </c>
      <c r="AJ274" s="79" t="b">
        <v>0</v>
      </c>
      <c r="AK274" s="79">
        <v>3</v>
      </c>
      <c r="AL274" s="85" t="s">
        <v>1228</v>
      </c>
      <c r="AM274" s="79" t="s">
        <v>1239</v>
      </c>
      <c r="AN274" s="79" t="b">
        <v>0</v>
      </c>
      <c r="AO274" s="85" t="s">
        <v>1228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2</v>
      </c>
      <c r="BE274" s="49">
        <v>8.333333333333334</v>
      </c>
      <c r="BF274" s="48">
        <v>0</v>
      </c>
      <c r="BG274" s="49">
        <v>0</v>
      </c>
      <c r="BH274" s="48">
        <v>0</v>
      </c>
      <c r="BI274" s="49">
        <v>0</v>
      </c>
      <c r="BJ274" s="48">
        <v>22</v>
      </c>
      <c r="BK274" s="49">
        <v>91.66666666666667</v>
      </c>
      <c r="BL274" s="48">
        <v>24</v>
      </c>
    </row>
    <row r="275" spans="1:64" ht="15">
      <c r="A275" s="64" t="s">
        <v>277</v>
      </c>
      <c r="B275" s="64" t="s">
        <v>337</v>
      </c>
      <c r="C275" s="65" t="s">
        <v>3193</v>
      </c>
      <c r="D275" s="66">
        <v>6.033333333333333</v>
      </c>
      <c r="E275" s="67" t="s">
        <v>136</v>
      </c>
      <c r="F275" s="68">
        <v>25.03333333333333</v>
      </c>
      <c r="G275" s="65"/>
      <c r="H275" s="69"/>
      <c r="I275" s="70"/>
      <c r="J275" s="70"/>
      <c r="K275" s="34" t="s">
        <v>65</v>
      </c>
      <c r="L275" s="77">
        <v>275</v>
      </c>
      <c r="M275" s="77"/>
      <c r="N275" s="72"/>
      <c r="O275" s="79" t="s">
        <v>339</v>
      </c>
      <c r="P275" s="81">
        <v>43619.480717592596</v>
      </c>
      <c r="Q275" s="79" t="s">
        <v>426</v>
      </c>
      <c r="R275" s="82" t="s">
        <v>529</v>
      </c>
      <c r="S275" s="79" t="s">
        <v>586</v>
      </c>
      <c r="T275" s="79" t="s">
        <v>644</v>
      </c>
      <c r="U275" s="79"/>
      <c r="V275" s="82" t="s">
        <v>808</v>
      </c>
      <c r="W275" s="81">
        <v>43619.480717592596</v>
      </c>
      <c r="X275" s="82" t="s">
        <v>919</v>
      </c>
      <c r="Y275" s="79"/>
      <c r="Z275" s="79"/>
      <c r="AA275" s="85" t="s">
        <v>1128</v>
      </c>
      <c r="AB275" s="79"/>
      <c r="AC275" s="79" t="b">
        <v>0</v>
      </c>
      <c r="AD275" s="79">
        <v>7</v>
      </c>
      <c r="AE275" s="85" t="s">
        <v>1231</v>
      </c>
      <c r="AF275" s="79" t="b">
        <v>0</v>
      </c>
      <c r="AG275" s="79" t="s">
        <v>1237</v>
      </c>
      <c r="AH275" s="79"/>
      <c r="AI275" s="85" t="s">
        <v>1231</v>
      </c>
      <c r="AJ275" s="79" t="b">
        <v>0</v>
      </c>
      <c r="AK275" s="79">
        <v>1</v>
      </c>
      <c r="AL275" s="85" t="s">
        <v>1231</v>
      </c>
      <c r="AM275" s="79" t="s">
        <v>1244</v>
      </c>
      <c r="AN275" s="79" t="b">
        <v>0</v>
      </c>
      <c r="AO275" s="85" t="s">
        <v>1128</v>
      </c>
      <c r="AP275" s="79" t="s">
        <v>176</v>
      </c>
      <c r="AQ275" s="79">
        <v>0</v>
      </c>
      <c r="AR275" s="79">
        <v>0</v>
      </c>
      <c r="AS275" s="79"/>
      <c r="AT275" s="79"/>
      <c r="AU275" s="79"/>
      <c r="AV275" s="79"/>
      <c r="AW275" s="79"/>
      <c r="AX275" s="79"/>
      <c r="AY275" s="79"/>
      <c r="AZ275" s="79"/>
      <c r="BA275">
        <v>14</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277</v>
      </c>
      <c r="B276" s="64" t="s">
        <v>337</v>
      </c>
      <c r="C276" s="65" t="s">
        <v>3193</v>
      </c>
      <c r="D276" s="66">
        <v>6.033333333333333</v>
      </c>
      <c r="E276" s="67" t="s">
        <v>136</v>
      </c>
      <c r="F276" s="68">
        <v>25.03333333333333</v>
      </c>
      <c r="G276" s="65"/>
      <c r="H276" s="69"/>
      <c r="I276" s="70"/>
      <c r="J276" s="70"/>
      <c r="K276" s="34" t="s">
        <v>65</v>
      </c>
      <c r="L276" s="77">
        <v>276</v>
      </c>
      <c r="M276" s="77"/>
      <c r="N276" s="72"/>
      <c r="O276" s="79" t="s">
        <v>339</v>
      </c>
      <c r="P276" s="81">
        <v>43619.480844907404</v>
      </c>
      <c r="Q276" s="79" t="s">
        <v>427</v>
      </c>
      <c r="R276" s="82" t="s">
        <v>548</v>
      </c>
      <c r="S276" s="79" t="s">
        <v>586</v>
      </c>
      <c r="T276" s="79" t="s">
        <v>644</v>
      </c>
      <c r="U276" s="79"/>
      <c r="V276" s="82" t="s">
        <v>808</v>
      </c>
      <c r="W276" s="81">
        <v>43619.480844907404</v>
      </c>
      <c r="X276" s="82" t="s">
        <v>920</v>
      </c>
      <c r="Y276" s="79"/>
      <c r="Z276" s="79"/>
      <c r="AA276" s="85" t="s">
        <v>1129</v>
      </c>
      <c r="AB276" s="79"/>
      <c r="AC276" s="79" t="b">
        <v>0</v>
      </c>
      <c r="AD276" s="79">
        <v>5</v>
      </c>
      <c r="AE276" s="85" t="s">
        <v>1231</v>
      </c>
      <c r="AF276" s="79" t="b">
        <v>0</v>
      </c>
      <c r="AG276" s="79" t="s">
        <v>1237</v>
      </c>
      <c r="AH276" s="79"/>
      <c r="AI276" s="85" t="s">
        <v>1231</v>
      </c>
      <c r="AJ276" s="79" t="b">
        <v>0</v>
      </c>
      <c r="AK276" s="79">
        <v>0</v>
      </c>
      <c r="AL276" s="85" t="s">
        <v>1231</v>
      </c>
      <c r="AM276" s="79" t="s">
        <v>1244</v>
      </c>
      <c r="AN276" s="79" t="b">
        <v>0</v>
      </c>
      <c r="AO276" s="85" t="s">
        <v>1129</v>
      </c>
      <c r="AP276" s="79" t="s">
        <v>176</v>
      </c>
      <c r="AQ276" s="79">
        <v>0</v>
      </c>
      <c r="AR276" s="79">
        <v>0</v>
      </c>
      <c r="AS276" s="79"/>
      <c r="AT276" s="79"/>
      <c r="AU276" s="79"/>
      <c r="AV276" s="79"/>
      <c r="AW276" s="79"/>
      <c r="AX276" s="79"/>
      <c r="AY276" s="79"/>
      <c r="AZ276" s="79"/>
      <c r="BA276">
        <v>14</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277</v>
      </c>
      <c r="B277" s="64" t="s">
        <v>337</v>
      </c>
      <c r="C277" s="65" t="s">
        <v>3193</v>
      </c>
      <c r="D277" s="66">
        <v>6.033333333333333</v>
      </c>
      <c r="E277" s="67" t="s">
        <v>136</v>
      </c>
      <c r="F277" s="68">
        <v>25.03333333333333</v>
      </c>
      <c r="G277" s="65"/>
      <c r="H277" s="69"/>
      <c r="I277" s="70"/>
      <c r="J277" s="70"/>
      <c r="K277" s="34" t="s">
        <v>65</v>
      </c>
      <c r="L277" s="77">
        <v>277</v>
      </c>
      <c r="M277" s="77"/>
      <c r="N277" s="72"/>
      <c r="O277" s="79" t="s">
        <v>339</v>
      </c>
      <c r="P277" s="81">
        <v>43625.51112268519</v>
      </c>
      <c r="Q277" s="79" t="s">
        <v>428</v>
      </c>
      <c r="R277" s="82" t="s">
        <v>549</v>
      </c>
      <c r="S277" s="79" t="s">
        <v>586</v>
      </c>
      <c r="T277" s="79" t="s">
        <v>644</v>
      </c>
      <c r="U277" s="79"/>
      <c r="V277" s="82" t="s">
        <v>808</v>
      </c>
      <c r="W277" s="81">
        <v>43625.51112268519</v>
      </c>
      <c r="X277" s="82" t="s">
        <v>921</v>
      </c>
      <c r="Y277" s="79"/>
      <c r="Z277" s="79"/>
      <c r="AA277" s="85" t="s">
        <v>1130</v>
      </c>
      <c r="AB277" s="79"/>
      <c r="AC277" s="79" t="b">
        <v>0</v>
      </c>
      <c r="AD277" s="79">
        <v>1</v>
      </c>
      <c r="AE277" s="85" t="s">
        <v>1231</v>
      </c>
      <c r="AF277" s="79" t="b">
        <v>0</v>
      </c>
      <c r="AG277" s="79" t="s">
        <v>1237</v>
      </c>
      <c r="AH277" s="79"/>
      <c r="AI277" s="85" t="s">
        <v>1231</v>
      </c>
      <c r="AJ277" s="79" t="b">
        <v>0</v>
      </c>
      <c r="AK277" s="79">
        <v>0</v>
      </c>
      <c r="AL277" s="85" t="s">
        <v>1231</v>
      </c>
      <c r="AM277" s="79" t="s">
        <v>1244</v>
      </c>
      <c r="AN277" s="79" t="b">
        <v>0</v>
      </c>
      <c r="AO277" s="85" t="s">
        <v>1130</v>
      </c>
      <c r="AP277" s="79" t="s">
        <v>176</v>
      </c>
      <c r="AQ277" s="79">
        <v>0</v>
      </c>
      <c r="AR277" s="79">
        <v>0</v>
      </c>
      <c r="AS277" s="79"/>
      <c r="AT277" s="79"/>
      <c r="AU277" s="79"/>
      <c r="AV277" s="79"/>
      <c r="AW277" s="79"/>
      <c r="AX277" s="79"/>
      <c r="AY277" s="79"/>
      <c r="AZ277" s="79"/>
      <c r="BA277">
        <v>14</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277</v>
      </c>
      <c r="B278" s="64" t="s">
        <v>337</v>
      </c>
      <c r="C278" s="65" t="s">
        <v>3193</v>
      </c>
      <c r="D278" s="66">
        <v>6.033333333333333</v>
      </c>
      <c r="E278" s="67" t="s">
        <v>136</v>
      </c>
      <c r="F278" s="68">
        <v>25.03333333333333</v>
      </c>
      <c r="G278" s="65"/>
      <c r="H278" s="69"/>
      <c r="I278" s="70"/>
      <c r="J278" s="70"/>
      <c r="K278" s="34" t="s">
        <v>65</v>
      </c>
      <c r="L278" s="77">
        <v>278</v>
      </c>
      <c r="M278" s="77"/>
      <c r="N278" s="72"/>
      <c r="O278" s="79" t="s">
        <v>339</v>
      </c>
      <c r="P278" s="81">
        <v>43627.10556712963</v>
      </c>
      <c r="Q278" s="79" t="s">
        <v>429</v>
      </c>
      <c r="R278" s="82" t="s">
        <v>550</v>
      </c>
      <c r="S278" s="79" t="s">
        <v>586</v>
      </c>
      <c r="T278" s="79" t="s">
        <v>645</v>
      </c>
      <c r="U278" s="79"/>
      <c r="V278" s="82" t="s">
        <v>808</v>
      </c>
      <c r="W278" s="81">
        <v>43627.10556712963</v>
      </c>
      <c r="X278" s="82" t="s">
        <v>922</v>
      </c>
      <c r="Y278" s="79"/>
      <c r="Z278" s="79"/>
      <c r="AA278" s="85" t="s">
        <v>1131</v>
      </c>
      <c r="AB278" s="79"/>
      <c r="AC278" s="79" t="b">
        <v>0</v>
      </c>
      <c r="AD278" s="79">
        <v>0</v>
      </c>
      <c r="AE278" s="85" t="s">
        <v>1231</v>
      </c>
      <c r="AF278" s="79" t="b">
        <v>0</v>
      </c>
      <c r="AG278" s="79" t="s">
        <v>1237</v>
      </c>
      <c r="AH278" s="79"/>
      <c r="AI278" s="85" t="s">
        <v>1231</v>
      </c>
      <c r="AJ278" s="79" t="b">
        <v>0</v>
      </c>
      <c r="AK278" s="79">
        <v>1</v>
      </c>
      <c r="AL278" s="85" t="s">
        <v>1231</v>
      </c>
      <c r="AM278" s="79" t="s">
        <v>1244</v>
      </c>
      <c r="AN278" s="79" t="b">
        <v>0</v>
      </c>
      <c r="AO278" s="85" t="s">
        <v>1131</v>
      </c>
      <c r="AP278" s="79" t="s">
        <v>176</v>
      </c>
      <c r="AQ278" s="79">
        <v>0</v>
      </c>
      <c r="AR278" s="79">
        <v>0</v>
      </c>
      <c r="AS278" s="79"/>
      <c r="AT278" s="79"/>
      <c r="AU278" s="79"/>
      <c r="AV278" s="79"/>
      <c r="AW278" s="79"/>
      <c r="AX278" s="79"/>
      <c r="AY278" s="79"/>
      <c r="AZ278" s="79"/>
      <c r="BA278">
        <v>14</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277</v>
      </c>
      <c r="B279" s="64" t="s">
        <v>337</v>
      </c>
      <c r="C279" s="65" t="s">
        <v>3193</v>
      </c>
      <c r="D279" s="66">
        <v>6.033333333333333</v>
      </c>
      <c r="E279" s="67" t="s">
        <v>136</v>
      </c>
      <c r="F279" s="68">
        <v>25.03333333333333</v>
      </c>
      <c r="G279" s="65"/>
      <c r="H279" s="69"/>
      <c r="I279" s="70"/>
      <c r="J279" s="70"/>
      <c r="K279" s="34" t="s">
        <v>65</v>
      </c>
      <c r="L279" s="77">
        <v>279</v>
      </c>
      <c r="M279" s="77"/>
      <c r="N279" s="72"/>
      <c r="O279" s="79" t="s">
        <v>339</v>
      </c>
      <c r="P279" s="81">
        <v>43628.0134837963</v>
      </c>
      <c r="Q279" s="79" t="s">
        <v>430</v>
      </c>
      <c r="R279" s="82" t="s">
        <v>551</v>
      </c>
      <c r="S279" s="79" t="s">
        <v>586</v>
      </c>
      <c r="T279" s="79" t="s">
        <v>645</v>
      </c>
      <c r="U279" s="79"/>
      <c r="V279" s="82" t="s">
        <v>808</v>
      </c>
      <c r="W279" s="81">
        <v>43628.0134837963</v>
      </c>
      <c r="X279" s="82" t="s">
        <v>923</v>
      </c>
      <c r="Y279" s="79"/>
      <c r="Z279" s="79"/>
      <c r="AA279" s="85" t="s">
        <v>1132</v>
      </c>
      <c r="AB279" s="79"/>
      <c r="AC279" s="79" t="b">
        <v>0</v>
      </c>
      <c r="AD279" s="79">
        <v>1</v>
      </c>
      <c r="AE279" s="85" t="s">
        <v>1231</v>
      </c>
      <c r="AF279" s="79" t="b">
        <v>0</v>
      </c>
      <c r="AG279" s="79" t="s">
        <v>1237</v>
      </c>
      <c r="AH279" s="79"/>
      <c r="AI279" s="85" t="s">
        <v>1231</v>
      </c>
      <c r="AJ279" s="79" t="b">
        <v>0</v>
      </c>
      <c r="AK279" s="79">
        <v>0</v>
      </c>
      <c r="AL279" s="85" t="s">
        <v>1231</v>
      </c>
      <c r="AM279" s="79" t="s">
        <v>1244</v>
      </c>
      <c r="AN279" s="79" t="b">
        <v>0</v>
      </c>
      <c r="AO279" s="85" t="s">
        <v>1132</v>
      </c>
      <c r="AP279" s="79" t="s">
        <v>176</v>
      </c>
      <c r="AQ279" s="79">
        <v>0</v>
      </c>
      <c r="AR279" s="79">
        <v>0</v>
      </c>
      <c r="AS279" s="79"/>
      <c r="AT279" s="79"/>
      <c r="AU279" s="79"/>
      <c r="AV279" s="79"/>
      <c r="AW279" s="79"/>
      <c r="AX279" s="79"/>
      <c r="AY279" s="79"/>
      <c r="AZ279" s="79"/>
      <c r="BA279">
        <v>14</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277</v>
      </c>
      <c r="B280" s="64" t="s">
        <v>337</v>
      </c>
      <c r="C280" s="65" t="s">
        <v>3193</v>
      </c>
      <c r="D280" s="66">
        <v>6.033333333333333</v>
      </c>
      <c r="E280" s="67" t="s">
        <v>136</v>
      </c>
      <c r="F280" s="68">
        <v>25.03333333333333</v>
      </c>
      <c r="G280" s="65"/>
      <c r="H280" s="69"/>
      <c r="I280" s="70"/>
      <c r="J280" s="70"/>
      <c r="K280" s="34" t="s">
        <v>65</v>
      </c>
      <c r="L280" s="77">
        <v>280</v>
      </c>
      <c r="M280" s="77"/>
      <c r="N280" s="72"/>
      <c r="O280" s="79" t="s">
        <v>339</v>
      </c>
      <c r="P280" s="81">
        <v>43628.58017361111</v>
      </c>
      <c r="Q280" s="79" t="s">
        <v>431</v>
      </c>
      <c r="R280" s="82" t="s">
        <v>524</v>
      </c>
      <c r="S280" s="79" t="s">
        <v>586</v>
      </c>
      <c r="T280" s="79" t="s">
        <v>645</v>
      </c>
      <c r="U280" s="79"/>
      <c r="V280" s="82" t="s">
        <v>808</v>
      </c>
      <c r="W280" s="81">
        <v>43628.58017361111</v>
      </c>
      <c r="X280" s="82" t="s">
        <v>924</v>
      </c>
      <c r="Y280" s="79"/>
      <c r="Z280" s="79"/>
      <c r="AA280" s="85" t="s">
        <v>1133</v>
      </c>
      <c r="AB280" s="79"/>
      <c r="AC280" s="79" t="b">
        <v>0</v>
      </c>
      <c r="AD280" s="79">
        <v>5</v>
      </c>
      <c r="AE280" s="85" t="s">
        <v>1231</v>
      </c>
      <c r="AF280" s="79" t="b">
        <v>0</v>
      </c>
      <c r="AG280" s="79" t="s">
        <v>1237</v>
      </c>
      <c r="AH280" s="79"/>
      <c r="AI280" s="85" t="s">
        <v>1231</v>
      </c>
      <c r="AJ280" s="79" t="b">
        <v>0</v>
      </c>
      <c r="AK280" s="79">
        <v>1</v>
      </c>
      <c r="AL280" s="85" t="s">
        <v>1231</v>
      </c>
      <c r="AM280" s="79" t="s">
        <v>1244</v>
      </c>
      <c r="AN280" s="79" t="b">
        <v>0</v>
      </c>
      <c r="AO280" s="85" t="s">
        <v>1133</v>
      </c>
      <c r="AP280" s="79" t="s">
        <v>176</v>
      </c>
      <c r="AQ280" s="79">
        <v>0</v>
      </c>
      <c r="AR280" s="79">
        <v>0</v>
      </c>
      <c r="AS280" s="79"/>
      <c r="AT280" s="79"/>
      <c r="AU280" s="79"/>
      <c r="AV280" s="79"/>
      <c r="AW280" s="79"/>
      <c r="AX280" s="79"/>
      <c r="AY280" s="79"/>
      <c r="AZ280" s="79"/>
      <c r="BA280">
        <v>14</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277</v>
      </c>
      <c r="B281" s="64" t="s">
        <v>337</v>
      </c>
      <c r="C281" s="65" t="s">
        <v>3193</v>
      </c>
      <c r="D281" s="66">
        <v>6.033333333333333</v>
      </c>
      <c r="E281" s="67" t="s">
        <v>136</v>
      </c>
      <c r="F281" s="68">
        <v>25.03333333333333</v>
      </c>
      <c r="G281" s="65"/>
      <c r="H281" s="69"/>
      <c r="I281" s="70"/>
      <c r="J281" s="70"/>
      <c r="K281" s="34" t="s">
        <v>65</v>
      </c>
      <c r="L281" s="77">
        <v>281</v>
      </c>
      <c r="M281" s="77"/>
      <c r="N281" s="72"/>
      <c r="O281" s="79" t="s">
        <v>339</v>
      </c>
      <c r="P281" s="81">
        <v>43630.59900462963</v>
      </c>
      <c r="Q281" s="79" t="s">
        <v>432</v>
      </c>
      <c r="R281" s="82" t="s">
        <v>552</v>
      </c>
      <c r="S281" s="79" t="s">
        <v>586</v>
      </c>
      <c r="T281" s="79" t="s">
        <v>645</v>
      </c>
      <c r="U281" s="79"/>
      <c r="V281" s="82" t="s">
        <v>808</v>
      </c>
      <c r="W281" s="81">
        <v>43630.59900462963</v>
      </c>
      <c r="X281" s="82" t="s">
        <v>925</v>
      </c>
      <c r="Y281" s="79"/>
      <c r="Z281" s="79"/>
      <c r="AA281" s="85" t="s">
        <v>1134</v>
      </c>
      <c r="AB281" s="79"/>
      <c r="AC281" s="79" t="b">
        <v>0</v>
      </c>
      <c r="AD281" s="79">
        <v>7</v>
      </c>
      <c r="AE281" s="85" t="s">
        <v>1231</v>
      </c>
      <c r="AF281" s="79" t="b">
        <v>0</v>
      </c>
      <c r="AG281" s="79" t="s">
        <v>1237</v>
      </c>
      <c r="AH281" s="79"/>
      <c r="AI281" s="85" t="s">
        <v>1231</v>
      </c>
      <c r="AJ281" s="79" t="b">
        <v>0</v>
      </c>
      <c r="AK281" s="79">
        <v>1</v>
      </c>
      <c r="AL281" s="85" t="s">
        <v>1231</v>
      </c>
      <c r="AM281" s="79" t="s">
        <v>1244</v>
      </c>
      <c r="AN281" s="79" t="b">
        <v>0</v>
      </c>
      <c r="AO281" s="85" t="s">
        <v>1134</v>
      </c>
      <c r="AP281" s="79" t="s">
        <v>176</v>
      </c>
      <c r="AQ281" s="79">
        <v>0</v>
      </c>
      <c r="AR281" s="79">
        <v>0</v>
      </c>
      <c r="AS281" s="79"/>
      <c r="AT281" s="79"/>
      <c r="AU281" s="79"/>
      <c r="AV281" s="79"/>
      <c r="AW281" s="79"/>
      <c r="AX281" s="79"/>
      <c r="AY281" s="79"/>
      <c r="AZ281" s="79"/>
      <c r="BA281">
        <v>14</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277</v>
      </c>
      <c r="B282" s="64" t="s">
        <v>337</v>
      </c>
      <c r="C282" s="65" t="s">
        <v>3193</v>
      </c>
      <c r="D282" s="66">
        <v>6.033333333333333</v>
      </c>
      <c r="E282" s="67" t="s">
        <v>136</v>
      </c>
      <c r="F282" s="68">
        <v>25.03333333333333</v>
      </c>
      <c r="G282" s="65"/>
      <c r="H282" s="69"/>
      <c r="I282" s="70"/>
      <c r="J282" s="70"/>
      <c r="K282" s="34" t="s">
        <v>65</v>
      </c>
      <c r="L282" s="77">
        <v>282</v>
      </c>
      <c r="M282" s="77"/>
      <c r="N282" s="72"/>
      <c r="O282" s="79" t="s">
        <v>339</v>
      </c>
      <c r="P282" s="81">
        <v>43634.08356481481</v>
      </c>
      <c r="Q282" s="79" t="s">
        <v>433</v>
      </c>
      <c r="R282" s="82" t="s">
        <v>553</v>
      </c>
      <c r="S282" s="79" t="s">
        <v>586</v>
      </c>
      <c r="T282" s="79" t="s">
        <v>645</v>
      </c>
      <c r="U282" s="79"/>
      <c r="V282" s="82" t="s">
        <v>808</v>
      </c>
      <c r="W282" s="81">
        <v>43634.08356481481</v>
      </c>
      <c r="X282" s="82" t="s">
        <v>926</v>
      </c>
      <c r="Y282" s="79"/>
      <c r="Z282" s="79"/>
      <c r="AA282" s="85" t="s">
        <v>1135</v>
      </c>
      <c r="AB282" s="79"/>
      <c r="AC282" s="79" t="b">
        <v>0</v>
      </c>
      <c r="AD282" s="79">
        <v>2</v>
      </c>
      <c r="AE282" s="85" t="s">
        <v>1231</v>
      </c>
      <c r="AF282" s="79" t="b">
        <v>0</v>
      </c>
      <c r="AG282" s="79" t="s">
        <v>1237</v>
      </c>
      <c r="AH282" s="79"/>
      <c r="AI282" s="85" t="s">
        <v>1231</v>
      </c>
      <c r="AJ282" s="79" t="b">
        <v>0</v>
      </c>
      <c r="AK282" s="79">
        <v>1</v>
      </c>
      <c r="AL282" s="85" t="s">
        <v>1231</v>
      </c>
      <c r="AM282" s="79" t="s">
        <v>1244</v>
      </c>
      <c r="AN282" s="79" t="b">
        <v>0</v>
      </c>
      <c r="AO282" s="85" t="s">
        <v>1135</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277</v>
      </c>
      <c r="B283" s="64" t="s">
        <v>337</v>
      </c>
      <c r="C283" s="65" t="s">
        <v>3193</v>
      </c>
      <c r="D283" s="66">
        <v>6.033333333333333</v>
      </c>
      <c r="E283" s="67" t="s">
        <v>136</v>
      </c>
      <c r="F283" s="68">
        <v>25.03333333333333</v>
      </c>
      <c r="G283" s="65"/>
      <c r="H283" s="69"/>
      <c r="I283" s="70"/>
      <c r="J283" s="70"/>
      <c r="K283" s="34" t="s">
        <v>65</v>
      </c>
      <c r="L283" s="77">
        <v>283</v>
      </c>
      <c r="M283" s="77"/>
      <c r="N283" s="72"/>
      <c r="O283" s="79" t="s">
        <v>339</v>
      </c>
      <c r="P283" s="81">
        <v>43634.08377314815</v>
      </c>
      <c r="Q283" s="79" t="s">
        <v>434</v>
      </c>
      <c r="R283" s="82" t="s">
        <v>554</v>
      </c>
      <c r="S283" s="79" t="s">
        <v>586</v>
      </c>
      <c r="T283" s="79" t="s">
        <v>645</v>
      </c>
      <c r="U283" s="79"/>
      <c r="V283" s="82" t="s">
        <v>808</v>
      </c>
      <c r="W283" s="81">
        <v>43634.08377314815</v>
      </c>
      <c r="X283" s="82" t="s">
        <v>927</v>
      </c>
      <c r="Y283" s="79"/>
      <c r="Z283" s="79"/>
      <c r="AA283" s="85" t="s">
        <v>1136</v>
      </c>
      <c r="AB283" s="79"/>
      <c r="AC283" s="79" t="b">
        <v>0</v>
      </c>
      <c r="AD283" s="79">
        <v>3</v>
      </c>
      <c r="AE283" s="85" t="s">
        <v>1231</v>
      </c>
      <c r="AF283" s="79" t="b">
        <v>0</v>
      </c>
      <c r="AG283" s="79" t="s">
        <v>1237</v>
      </c>
      <c r="AH283" s="79"/>
      <c r="AI283" s="85" t="s">
        <v>1231</v>
      </c>
      <c r="AJ283" s="79" t="b">
        <v>0</v>
      </c>
      <c r="AK283" s="79">
        <v>1</v>
      </c>
      <c r="AL283" s="85" t="s">
        <v>1231</v>
      </c>
      <c r="AM283" s="79" t="s">
        <v>1244</v>
      </c>
      <c r="AN283" s="79" t="b">
        <v>0</v>
      </c>
      <c r="AO283" s="85" t="s">
        <v>1136</v>
      </c>
      <c r="AP283" s="79" t="s">
        <v>176</v>
      </c>
      <c r="AQ283" s="79">
        <v>0</v>
      </c>
      <c r="AR283" s="79">
        <v>0</v>
      </c>
      <c r="AS283" s="79"/>
      <c r="AT283" s="79"/>
      <c r="AU283" s="79"/>
      <c r="AV283" s="79"/>
      <c r="AW283" s="79"/>
      <c r="AX283" s="79"/>
      <c r="AY283" s="79"/>
      <c r="AZ283" s="79"/>
      <c r="BA283">
        <v>14</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277</v>
      </c>
      <c r="B284" s="64" t="s">
        <v>337</v>
      </c>
      <c r="C284" s="65" t="s">
        <v>3193</v>
      </c>
      <c r="D284" s="66">
        <v>6.033333333333333</v>
      </c>
      <c r="E284" s="67" t="s">
        <v>136</v>
      </c>
      <c r="F284" s="68">
        <v>25.03333333333333</v>
      </c>
      <c r="G284" s="65"/>
      <c r="H284" s="69"/>
      <c r="I284" s="70"/>
      <c r="J284" s="70"/>
      <c r="K284" s="34" t="s">
        <v>65</v>
      </c>
      <c r="L284" s="77">
        <v>284</v>
      </c>
      <c r="M284" s="77"/>
      <c r="N284" s="72"/>
      <c r="O284" s="79" t="s">
        <v>339</v>
      </c>
      <c r="P284" s="81">
        <v>43634.93880787037</v>
      </c>
      <c r="Q284" s="79" t="s">
        <v>435</v>
      </c>
      <c r="R284" s="82" t="s">
        <v>555</v>
      </c>
      <c r="S284" s="79" t="s">
        <v>586</v>
      </c>
      <c r="T284" s="79" t="s">
        <v>645</v>
      </c>
      <c r="U284" s="79"/>
      <c r="V284" s="82" t="s">
        <v>808</v>
      </c>
      <c r="W284" s="81">
        <v>43634.93880787037</v>
      </c>
      <c r="X284" s="82" t="s">
        <v>928</v>
      </c>
      <c r="Y284" s="79"/>
      <c r="Z284" s="79"/>
      <c r="AA284" s="85" t="s">
        <v>1137</v>
      </c>
      <c r="AB284" s="79"/>
      <c r="AC284" s="79" t="b">
        <v>0</v>
      </c>
      <c r="AD284" s="79">
        <v>0</v>
      </c>
      <c r="AE284" s="85" t="s">
        <v>1231</v>
      </c>
      <c r="AF284" s="79" t="b">
        <v>0</v>
      </c>
      <c r="AG284" s="79" t="s">
        <v>1237</v>
      </c>
      <c r="AH284" s="79"/>
      <c r="AI284" s="85" t="s">
        <v>1231</v>
      </c>
      <c r="AJ284" s="79" t="b">
        <v>0</v>
      </c>
      <c r="AK284" s="79">
        <v>0</v>
      </c>
      <c r="AL284" s="85" t="s">
        <v>1231</v>
      </c>
      <c r="AM284" s="79" t="s">
        <v>1244</v>
      </c>
      <c r="AN284" s="79" t="b">
        <v>0</v>
      </c>
      <c r="AO284" s="85" t="s">
        <v>1137</v>
      </c>
      <c r="AP284" s="79" t="s">
        <v>176</v>
      </c>
      <c r="AQ284" s="79">
        <v>0</v>
      </c>
      <c r="AR284" s="79">
        <v>0</v>
      </c>
      <c r="AS284" s="79"/>
      <c r="AT284" s="79"/>
      <c r="AU284" s="79"/>
      <c r="AV284" s="79"/>
      <c r="AW284" s="79"/>
      <c r="AX284" s="79"/>
      <c r="AY284" s="79"/>
      <c r="AZ284" s="79"/>
      <c r="BA284">
        <v>14</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277</v>
      </c>
      <c r="B285" s="64" t="s">
        <v>337</v>
      </c>
      <c r="C285" s="65" t="s">
        <v>3193</v>
      </c>
      <c r="D285" s="66">
        <v>6.033333333333333</v>
      </c>
      <c r="E285" s="67" t="s">
        <v>136</v>
      </c>
      <c r="F285" s="68">
        <v>25.03333333333333</v>
      </c>
      <c r="G285" s="65"/>
      <c r="H285" s="69"/>
      <c r="I285" s="70"/>
      <c r="J285" s="70"/>
      <c r="K285" s="34" t="s">
        <v>65</v>
      </c>
      <c r="L285" s="77">
        <v>285</v>
      </c>
      <c r="M285" s="77"/>
      <c r="N285" s="72"/>
      <c r="O285" s="79" t="s">
        <v>339</v>
      </c>
      <c r="P285" s="81">
        <v>43641.1275</v>
      </c>
      <c r="Q285" s="79" t="s">
        <v>436</v>
      </c>
      <c r="R285" s="82" t="s">
        <v>556</v>
      </c>
      <c r="S285" s="79" t="s">
        <v>586</v>
      </c>
      <c r="T285" s="79" t="s">
        <v>645</v>
      </c>
      <c r="U285" s="79"/>
      <c r="V285" s="82" t="s">
        <v>808</v>
      </c>
      <c r="W285" s="81">
        <v>43641.1275</v>
      </c>
      <c r="X285" s="82" t="s">
        <v>929</v>
      </c>
      <c r="Y285" s="79"/>
      <c r="Z285" s="79"/>
      <c r="AA285" s="85" t="s">
        <v>1138</v>
      </c>
      <c r="AB285" s="79"/>
      <c r="AC285" s="79" t="b">
        <v>0</v>
      </c>
      <c r="AD285" s="79">
        <v>6</v>
      </c>
      <c r="AE285" s="85" t="s">
        <v>1231</v>
      </c>
      <c r="AF285" s="79" t="b">
        <v>0</v>
      </c>
      <c r="AG285" s="79" t="s">
        <v>1237</v>
      </c>
      <c r="AH285" s="79"/>
      <c r="AI285" s="85" t="s">
        <v>1231</v>
      </c>
      <c r="AJ285" s="79" t="b">
        <v>0</v>
      </c>
      <c r="AK285" s="79">
        <v>0</v>
      </c>
      <c r="AL285" s="85" t="s">
        <v>1231</v>
      </c>
      <c r="AM285" s="79" t="s">
        <v>1244</v>
      </c>
      <c r="AN285" s="79" t="b">
        <v>0</v>
      </c>
      <c r="AO285" s="85" t="s">
        <v>1138</v>
      </c>
      <c r="AP285" s="79" t="s">
        <v>176</v>
      </c>
      <c r="AQ285" s="79">
        <v>0</v>
      </c>
      <c r="AR285" s="79">
        <v>0</v>
      </c>
      <c r="AS285" s="79"/>
      <c r="AT285" s="79"/>
      <c r="AU285" s="79"/>
      <c r="AV285" s="79"/>
      <c r="AW285" s="79"/>
      <c r="AX285" s="79"/>
      <c r="AY285" s="79"/>
      <c r="AZ285" s="79"/>
      <c r="BA285">
        <v>14</v>
      </c>
      <c r="BB285" s="78" t="str">
        <f>REPLACE(INDEX(GroupVertices[Group],MATCH(Edges[[#This Row],[Vertex 1]],GroupVertices[Vertex],0)),1,1,"")</f>
        <v>2</v>
      </c>
      <c r="BC285" s="78" t="str">
        <f>REPLACE(INDEX(GroupVertices[Group],MATCH(Edges[[#This Row],[Vertex 2]],GroupVertices[Vertex],0)),1,1,"")</f>
        <v>2</v>
      </c>
      <c r="BD285" s="48">
        <v>1</v>
      </c>
      <c r="BE285" s="49">
        <v>5</v>
      </c>
      <c r="BF285" s="48">
        <v>0</v>
      </c>
      <c r="BG285" s="49">
        <v>0</v>
      </c>
      <c r="BH285" s="48">
        <v>0</v>
      </c>
      <c r="BI285" s="49">
        <v>0</v>
      </c>
      <c r="BJ285" s="48">
        <v>19</v>
      </c>
      <c r="BK285" s="49">
        <v>95</v>
      </c>
      <c r="BL285" s="48">
        <v>20</v>
      </c>
    </row>
    <row r="286" spans="1:64" ht="15">
      <c r="A286" s="64" t="s">
        <v>277</v>
      </c>
      <c r="B286" s="64" t="s">
        <v>337</v>
      </c>
      <c r="C286" s="65" t="s">
        <v>3193</v>
      </c>
      <c r="D286" s="66">
        <v>6.033333333333333</v>
      </c>
      <c r="E286" s="67" t="s">
        <v>136</v>
      </c>
      <c r="F286" s="68">
        <v>25.03333333333333</v>
      </c>
      <c r="G286" s="65"/>
      <c r="H286" s="69"/>
      <c r="I286" s="70"/>
      <c r="J286" s="70"/>
      <c r="K286" s="34" t="s">
        <v>65</v>
      </c>
      <c r="L286" s="77">
        <v>286</v>
      </c>
      <c r="M286" s="77"/>
      <c r="N286" s="72"/>
      <c r="O286" s="79" t="s">
        <v>339</v>
      </c>
      <c r="P286" s="81">
        <v>43641.94844907407</v>
      </c>
      <c r="Q286" s="79" t="s">
        <v>437</v>
      </c>
      <c r="R286" s="82" t="s">
        <v>557</v>
      </c>
      <c r="S286" s="79" t="s">
        <v>586</v>
      </c>
      <c r="T286" s="79" t="s">
        <v>645</v>
      </c>
      <c r="U286" s="79"/>
      <c r="V286" s="82" t="s">
        <v>808</v>
      </c>
      <c r="W286" s="81">
        <v>43641.94844907407</v>
      </c>
      <c r="X286" s="82" t="s">
        <v>930</v>
      </c>
      <c r="Y286" s="79"/>
      <c r="Z286" s="79"/>
      <c r="AA286" s="85" t="s">
        <v>1139</v>
      </c>
      <c r="AB286" s="79"/>
      <c r="AC286" s="79" t="b">
        <v>0</v>
      </c>
      <c r="AD286" s="79">
        <v>1</v>
      </c>
      <c r="AE286" s="85" t="s">
        <v>1231</v>
      </c>
      <c r="AF286" s="79" t="b">
        <v>0</v>
      </c>
      <c r="AG286" s="79" t="s">
        <v>1237</v>
      </c>
      <c r="AH286" s="79"/>
      <c r="AI286" s="85" t="s">
        <v>1231</v>
      </c>
      <c r="AJ286" s="79" t="b">
        <v>0</v>
      </c>
      <c r="AK286" s="79">
        <v>0</v>
      </c>
      <c r="AL286" s="85" t="s">
        <v>1231</v>
      </c>
      <c r="AM286" s="79" t="s">
        <v>1244</v>
      </c>
      <c r="AN286" s="79" t="b">
        <v>0</v>
      </c>
      <c r="AO286" s="85" t="s">
        <v>1139</v>
      </c>
      <c r="AP286" s="79" t="s">
        <v>176</v>
      </c>
      <c r="AQ286" s="79">
        <v>0</v>
      </c>
      <c r="AR286" s="79">
        <v>0</v>
      </c>
      <c r="AS286" s="79"/>
      <c r="AT286" s="79"/>
      <c r="AU286" s="79"/>
      <c r="AV286" s="79"/>
      <c r="AW286" s="79"/>
      <c r="AX286" s="79"/>
      <c r="AY286" s="79"/>
      <c r="AZ286" s="79"/>
      <c r="BA286">
        <v>14</v>
      </c>
      <c r="BB286" s="78" t="str">
        <f>REPLACE(INDEX(GroupVertices[Group],MATCH(Edges[[#This Row],[Vertex 1]],GroupVertices[Vertex],0)),1,1,"")</f>
        <v>2</v>
      </c>
      <c r="BC286" s="78" t="str">
        <f>REPLACE(INDEX(GroupVertices[Group],MATCH(Edges[[#This Row],[Vertex 2]],GroupVertices[Vertex],0)),1,1,"")</f>
        <v>2</v>
      </c>
      <c r="BD286" s="48">
        <v>1</v>
      </c>
      <c r="BE286" s="49">
        <v>5</v>
      </c>
      <c r="BF286" s="48">
        <v>0</v>
      </c>
      <c r="BG286" s="49">
        <v>0</v>
      </c>
      <c r="BH286" s="48">
        <v>0</v>
      </c>
      <c r="BI286" s="49">
        <v>0</v>
      </c>
      <c r="BJ286" s="48">
        <v>19</v>
      </c>
      <c r="BK286" s="49">
        <v>95</v>
      </c>
      <c r="BL286" s="48">
        <v>20</v>
      </c>
    </row>
    <row r="287" spans="1:64" ht="15">
      <c r="A287" s="64" t="s">
        <v>277</v>
      </c>
      <c r="B287" s="64" t="s">
        <v>337</v>
      </c>
      <c r="C287" s="65" t="s">
        <v>3193</v>
      </c>
      <c r="D287" s="66">
        <v>6.033333333333333</v>
      </c>
      <c r="E287" s="67" t="s">
        <v>136</v>
      </c>
      <c r="F287" s="68">
        <v>25.03333333333333</v>
      </c>
      <c r="G287" s="65"/>
      <c r="H287" s="69"/>
      <c r="I287" s="70"/>
      <c r="J287" s="70"/>
      <c r="K287" s="34" t="s">
        <v>65</v>
      </c>
      <c r="L287" s="77">
        <v>287</v>
      </c>
      <c r="M287" s="77"/>
      <c r="N287" s="72"/>
      <c r="O287" s="79" t="s">
        <v>339</v>
      </c>
      <c r="P287" s="81">
        <v>43642.59805555556</v>
      </c>
      <c r="Q287" s="79" t="s">
        <v>438</v>
      </c>
      <c r="R287" s="82" t="s">
        <v>558</v>
      </c>
      <c r="S287" s="79" t="s">
        <v>586</v>
      </c>
      <c r="T287" s="79" t="s">
        <v>645</v>
      </c>
      <c r="U287" s="79"/>
      <c r="V287" s="82" t="s">
        <v>808</v>
      </c>
      <c r="W287" s="81">
        <v>43642.59805555556</v>
      </c>
      <c r="X287" s="82" t="s">
        <v>931</v>
      </c>
      <c r="Y287" s="79"/>
      <c r="Z287" s="79"/>
      <c r="AA287" s="85" t="s">
        <v>1140</v>
      </c>
      <c r="AB287" s="79"/>
      <c r="AC287" s="79" t="b">
        <v>0</v>
      </c>
      <c r="AD287" s="79">
        <v>6</v>
      </c>
      <c r="AE287" s="85" t="s">
        <v>1231</v>
      </c>
      <c r="AF287" s="79" t="b">
        <v>0</v>
      </c>
      <c r="AG287" s="79" t="s">
        <v>1237</v>
      </c>
      <c r="AH287" s="79"/>
      <c r="AI287" s="85" t="s">
        <v>1231</v>
      </c>
      <c r="AJ287" s="79" t="b">
        <v>0</v>
      </c>
      <c r="AK287" s="79">
        <v>0</v>
      </c>
      <c r="AL287" s="85" t="s">
        <v>1231</v>
      </c>
      <c r="AM287" s="79" t="s">
        <v>1244</v>
      </c>
      <c r="AN287" s="79" t="b">
        <v>0</v>
      </c>
      <c r="AO287" s="85" t="s">
        <v>1140</v>
      </c>
      <c r="AP287" s="79" t="s">
        <v>176</v>
      </c>
      <c r="AQ287" s="79">
        <v>0</v>
      </c>
      <c r="AR287" s="79">
        <v>0</v>
      </c>
      <c r="AS287" s="79"/>
      <c r="AT287" s="79"/>
      <c r="AU287" s="79"/>
      <c r="AV287" s="79"/>
      <c r="AW287" s="79"/>
      <c r="AX287" s="79"/>
      <c r="AY287" s="79"/>
      <c r="AZ287" s="79"/>
      <c r="BA287">
        <v>14</v>
      </c>
      <c r="BB287" s="78" t="str">
        <f>REPLACE(INDEX(GroupVertices[Group],MATCH(Edges[[#This Row],[Vertex 1]],GroupVertices[Vertex],0)),1,1,"")</f>
        <v>2</v>
      </c>
      <c r="BC287" s="78" t="str">
        <f>REPLACE(INDEX(GroupVertices[Group],MATCH(Edges[[#This Row],[Vertex 2]],GroupVertices[Vertex],0)),1,1,"")</f>
        <v>2</v>
      </c>
      <c r="BD287" s="48">
        <v>1</v>
      </c>
      <c r="BE287" s="49">
        <v>5</v>
      </c>
      <c r="BF287" s="48">
        <v>0</v>
      </c>
      <c r="BG287" s="49">
        <v>0</v>
      </c>
      <c r="BH287" s="48">
        <v>0</v>
      </c>
      <c r="BI287" s="49">
        <v>0</v>
      </c>
      <c r="BJ287" s="48">
        <v>19</v>
      </c>
      <c r="BK287" s="49">
        <v>95</v>
      </c>
      <c r="BL287" s="48">
        <v>20</v>
      </c>
    </row>
    <row r="288" spans="1:64" ht="15">
      <c r="A288" s="64" t="s">
        <v>277</v>
      </c>
      <c r="B288" s="64" t="s">
        <v>337</v>
      </c>
      <c r="C288" s="65" t="s">
        <v>3193</v>
      </c>
      <c r="D288" s="66">
        <v>6.033333333333333</v>
      </c>
      <c r="E288" s="67" t="s">
        <v>136</v>
      </c>
      <c r="F288" s="68">
        <v>25.03333333333333</v>
      </c>
      <c r="G288" s="65"/>
      <c r="H288" s="69"/>
      <c r="I288" s="70"/>
      <c r="J288" s="70"/>
      <c r="K288" s="34" t="s">
        <v>65</v>
      </c>
      <c r="L288" s="77">
        <v>288</v>
      </c>
      <c r="M288" s="77"/>
      <c r="N288" s="72"/>
      <c r="O288" s="79" t="s">
        <v>339</v>
      </c>
      <c r="P288" s="81">
        <v>43643.634363425925</v>
      </c>
      <c r="Q288" s="79" t="s">
        <v>439</v>
      </c>
      <c r="R288" s="82" t="s">
        <v>530</v>
      </c>
      <c r="S288" s="79" t="s">
        <v>586</v>
      </c>
      <c r="T288" s="79" t="s">
        <v>645</v>
      </c>
      <c r="U288" s="79"/>
      <c r="V288" s="82" t="s">
        <v>808</v>
      </c>
      <c r="W288" s="81">
        <v>43643.634363425925</v>
      </c>
      <c r="X288" s="82" t="s">
        <v>932</v>
      </c>
      <c r="Y288" s="79"/>
      <c r="Z288" s="79"/>
      <c r="AA288" s="85" t="s">
        <v>1141</v>
      </c>
      <c r="AB288" s="79"/>
      <c r="AC288" s="79" t="b">
        <v>0</v>
      </c>
      <c r="AD288" s="79">
        <v>7</v>
      </c>
      <c r="AE288" s="85" t="s">
        <v>1231</v>
      </c>
      <c r="AF288" s="79" t="b">
        <v>0</v>
      </c>
      <c r="AG288" s="79" t="s">
        <v>1237</v>
      </c>
      <c r="AH288" s="79"/>
      <c r="AI288" s="85" t="s">
        <v>1231</v>
      </c>
      <c r="AJ288" s="79" t="b">
        <v>0</v>
      </c>
      <c r="AK288" s="79">
        <v>1</v>
      </c>
      <c r="AL288" s="85" t="s">
        <v>1231</v>
      </c>
      <c r="AM288" s="79" t="s">
        <v>1244</v>
      </c>
      <c r="AN288" s="79" t="b">
        <v>0</v>
      </c>
      <c r="AO288" s="85" t="s">
        <v>1141</v>
      </c>
      <c r="AP288" s="79" t="s">
        <v>176</v>
      </c>
      <c r="AQ288" s="79">
        <v>0</v>
      </c>
      <c r="AR288" s="79">
        <v>0</v>
      </c>
      <c r="AS288" s="79"/>
      <c r="AT288" s="79"/>
      <c r="AU288" s="79"/>
      <c r="AV288" s="79"/>
      <c r="AW288" s="79"/>
      <c r="AX288" s="79"/>
      <c r="AY288" s="79"/>
      <c r="AZ288" s="79"/>
      <c r="BA288">
        <v>14</v>
      </c>
      <c r="BB288" s="78" t="str">
        <f>REPLACE(INDEX(GroupVertices[Group],MATCH(Edges[[#This Row],[Vertex 1]],GroupVertices[Vertex],0)),1,1,"")</f>
        <v>2</v>
      </c>
      <c r="BC288" s="78" t="str">
        <f>REPLACE(INDEX(GroupVertices[Group],MATCH(Edges[[#This Row],[Vertex 2]],GroupVertices[Vertex],0)),1,1,"")</f>
        <v>2</v>
      </c>
      <c r="BD288" s="48">
        <v>1</v>
      </c>
      <c r="BE288" s="49">
        <v>5</v>
      </c>
      <c r="BF288" s="48">
        <v>0</v>
      </c>
      <c r="BG288" s="49">
        <v>0</v>
      </c>
      <c r="BH288" s="48">
        <v>0</v>
      </c>
      <c r="BI288" s="49">
        <v>0</v>
      </c>
      <c r="BJ288" s="48">
        <v>19</v>
      </c>
      <c r="BK288" s="49">
        <v>95</v>
      </c>
      <c r="BL288" s="48">
        <v>20</v>
      </c>
    </row>
    <row r="289" spans="1:64" ht="15">
      <c r="A289" s="64" t="s">
        <v>277</v>
      </c>
      <c r="B289" s="64" t="s">
        <v>282</v>
      </c>
      <c r="C289" s="65" t="s">
        <v>3194</v>
      </c>
      <c r="D289" s="66">
        <v>6.966666666666667</v>
      </c>
      <c r="E289" s="67" t="s">
        <v>136</v>
      </c>
      <c r="F289" s="68">
        <v>21.96666666666667</v>
      </c>
      <c r="G289" s="65"/>
      <c r="H289" s="69"/>
      <c r="I289" s="70"/>
      <c r="J289" s="70"/>
      <c r="K289" s="34" t="s">
        <v>65</v>
      </c>
      <c r="L289" s="77">
        <v>289</v>
      </c>
      <c r="M289" s="77"/>
      <c r="N289" s="72"/>
      <c r="O289" s="79" t="s">
        <v>339</v>
      </c>
      <c r="P289" s="81">
        <v>43619.480717592596</v>
      </c>
      <c r="Q289" s="79" t="s">
        <v>426</v>
      </c>
      <c r="R289" s="82" t="s">
        <v>529</v>
      </c>
      <c r="S289" s="79" t="s">
        <v>586</v>
      </c>
      <c r="T289" s="79" t="s">
        <v>644</v>
      </c>
      <c r="U289" s="79"/>
      <c r="V289" s="82" t="s">
        <v>808</v>
      </c>
      <c r="W289" s="81">
        <v>43619.480717592596</v>
      </c>
      <c r="X289" s="82" t="s">
        <v>919</v>
      </c>
      <c r="Y289" s="79"/>
      <c r="Z289" s="79"/>
      <c r="AA289" s="85" t="s">
        <v>1128</v>
      </c>
      <c r="AB289" s="79"/>
      <c r="AC289" s="79" t="b">
        <v>0</v>
      </c>
      <c r="AD289" s="79">
        <v>7</v>
      </c>
      <c r="AE289" s="85" t="s">
        <v>1231</v>
      </c>
      <c r="AF289" s="79" t="b">
        <v>0</v>
      </c>
      <c r="AG289" s="79" t="s">
        <v>1237</v>
      </c>
      <c r="AH289" s="79"/>
      <c r="AI289" s="85" t="s">
        <v>1231</v>
      </c>
      <c r="AJ289" s="79" t="b">
        <v>0</v>
      </c>
      <c r="AK289" s="79">
        <v>1</v>
      </c>
      <c r="AL289" s="85" t="s">
        <v>1231</v>
      </c>
      <c r="AM289" s="79" t="s">
        <v>1244</v>
      </c>
      <c r="AN289" s="79" t="b">
        <v>0</v>
      </c>
      <c r="AO289" s="85" t="s">
        <v>1128</v>
      </c>
      <c r="AP289" s="79" t="s">
        <v>176</v>
      </c>
      <c r="AQ289" s="79">
        <v>0</v>
      </c>
      <c r="AR289" s="79">
        <v>0</v>
      </c>
      <c r="AS289" s="79"/>
      <c r="AT289" s="79"/>
      <c r="AU289" s="79"/>
      <c r="AV289" s="79"/>
      <c r="AW289" s="79"/>
      <c r="AX289" s="79"/>
      <c r="AY289" s="79"/>
      <c r="AZ289" s="79"/>
      <c r="BA289">
        <v>18</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277</v>
      </c>
      <c r="B290" s="64" t="s">
        <v>282</v>
      </c>
      <c r="C290" s="65" t="s">
        <v>3194</v>
      </c>
      <c r="D290" s="66">
        <v>6.966666666666667</v>
      </c>
      <c r="E290" s="67" t="s">
        <v>136</v>
      </c>
      <c r="F290" s="68">
        <v>21.96666666666667</v>
      </c>
      <c r="G290" s="65"/>
      <c r="H290" s="69"/>
      <c r="I290" s="70"/>
      <c r="J290" s="70"/>
      <c r="K290" s="34" t="s">
        <v>65</v>
      </c>
      <c r="L290" s="77">
        <v>290</v>
      </c>
      <c r="M290" s="77"/>
      <c r="N290" s="72"/>
      <c r="O290" s="79" t="s">
        <v>339</v>
      </c>
      <c r="P290" s="81">
        <v>43619.480844907404</v>
      </c>
      <c r="Q290" s="79" t="s">
        <v>427</v>
      </c>
      <c r="R290" s="82" t="s">
        <v>548</v>
      </c>
      <c r="S290" s="79" t="s">
        <v>586</v>
      </c>
      <c r="T290" s="79" t="s">
        <v>644</v>
      </c>
      <c r="U290" s="79"/>
      <c r="V290" s="82" t="s">
        <v>808</v>
      </c>
      <c r="W290" s="81">
        <v>43619.480844907404</v>
      </c>
      <c r="X290" s="82" t="s">
        <v>920</v>
      </c>
      <c r="Y290" s="79"/>
      <c r="Z290" s="79"/>
      <c r="AA290" s="85" t="s">
        <v>1129</v>
      </c>
      <c r="AB290" s="79"/>
      <c r="AC290" s="79" t="b">
        <v>0</v>
      </c>
      <c r="AD290" s="79">
        <v>5</v>
      </c>
      <c r="AE290" s="85" t="s">
        <v>1231</v>
      </c>
      <c r="AF290" s="79" t="b">
        <v>0</v>
      </c>
      <c r="AG290" s="79" t="s">
        <v>1237</v>
      </c>
      <c r="AH290" s="79"/>
      <c r="AI290" s="85" t="s">
        <v>1231</v>
      </c>
      <c r="AJ290" s="79" t="b">
        <v>0</v>
      </c>
      <c r="AK290" s="79">
        <v>0</v>
      </c>
      <c r="AL290" s="85" t="s">
        <v>1231</v>
      </c>
      <c r="AM290" s="79" t="s">
        <v>1244</v>
      </c>
      <c r="AN290" s="79" t="b">
        <v>0</v>
      </c>
      <c r="AO290" s="85" t="s">
        <v>1129</v>
      </c>
      <c r="AP290" s="79" t="s">
        <v>176</v>
      </c>
      <c r="AQ290" s="79">
        <v>0</v>
      </c>
      <c r="AR290" s="79">
        <v>0</v>
      </c>
      <c r="AS290" s="79"/>
      <c r="AT290" s="79"/>
      <c r="AU290" s="79"/>
      <c r="AV290" s="79"/>
      <c r="AW290" s="79"/>
      <c r="AX290" s="79"/>
      <c r="AY290" s="79"/>
      <c r="AZ290" s="79"/>
      <c r="BA290">
        <v>18</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277</v>
      </c>
      <c r="B291" s="64" t="s">
        <v>282</v>
      </c>
      <c r="C291" s="65" t="s">
        <v>3194</v>
      </c>
      <c r="D291" s="66">
        <v>6.966666666666667</v>
      </c>
      <c r="E291" s="67" t="s">
        <v>136</v>
      </c>
      <c r="F291" s="68">
        <v>21.96666666666667</v>
      </c>
      <c r="G291" s="65"/>
      <c r="H291" s="69"/>
      <c r="I291" s="70"/>
      <c r="J291" s="70"/>
      <c r="K291" s="34" t="s">
        <v>65</v>
      </c>
      <c r="L291" s="77">
        <v>291</v>
      </c>
      <c r="M291" s="77"/>
      <c r="N291" s="72"/>
      <c r="O291" s="79" t="s">
        <v>339</v>
      </c>
      <c r="P291" s="81">
        <v>43625.51112268519</v>
      </c>
      <c r="Q291" s="79" t="s">
        <v>428</v>
      </c>
      <c r="R291" s="82" t="s">
        <v>549</v>
      </c>
      <c r="S291" s="79" t="s">
        <v>586</v>
      </c>
      <c r="T291" s="79" t="s">
        <v>644</v>
      </c>
      <c r="U291" s="79"/>
      <c r="V291" s="82" t="s">
        <v>808</v>
      </c>
      <c r="W291" s="81">
        <v>43625.51112268519</v>
      </c>
      <c r="X291" s="82" t="s">
        <v>921</v>
      </c>
      <c r="Y291" s="79"/>
      <c r="Z291" s="79"/>
      <c r="AA291" s="85" t="s">
        <v>1130</v>
      </c>
      <c r="AB291" s="79"/>
      <c r="AC291" s="79" t="b">
        <v>0</v>
      </c>
      <c r="AD291" s="79">
        <v>1</v>
      </c>
      <c r="AE291" s="85" t="s">
        <v>1231</v>
      </c>
      <c r="AF291" s="79" t="b">
        <v>0</v>
      </c>
      <c r="AG291" s="79" t="s">
        <v>1237</v>
      </c>
      <c r="AH291" s="79"/>
      <c r="AI291" s="85" t="s">
        <v>1231</v>
      </c>
      <c r="AJ291" s="79" t="b">
        <v>0</v>
      </c>
      <c r="AK291" s="79">
        <v>0</v>
      </c>
      <c r="AL291" s="85" t="s">
        <v>1231</v>
      </c>
      <c r="AM291" s="79" t="s">
        <v>1244</v>
      </c>
      <c r="AN291" s="79" t="b">
        <v>0</v>
      </c>
      <c r="AO291" s="85" t="s">
        <v>1130</v>
      </c>
      <c r="AP291" s="79" t="s">
        <v>176</v>
      </c>
      <c r="AQ291" s="79">
        <v>0</v>
      </c>
      <c r="AR291" s="79">
        <v>0</v>
      </c>
      <c r="AS291" s="79"/>
      <c r="AT291" s="79"/>
      <c r="AU291" s="79"/>
      <c r="AV291" s="79"/>
      <c r="AW291" s="79"/>
      <c r="AX291" s="79"/>
      <c r="AY291" s="79"/>
      <c r="AZ291" s="79"/>
      <c r="BA291">
        <v>18</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277</v>
      </c>
      <c r="B292" s="64" t="s">
        <v>282</v>
      </c>
      <c r="C292" s="65" t="s">
        <v>3194</v>
      </c>
      <c r="D292" s="66">
        <v>6.966666666666667</v>
      </c>
      <c r="E292" s="67" t="s">
        <v>136</v>
      </c>
      <c r="F292" s="68">
        <v>21.96666666666667</v>
      </c>
      <c r="G292" s="65"/>
      <c r="H292" s="69"/>
      <c r="I292" s="70"/>
      <c r="J292" s="70"/>
      <c r="K292" s="34" t="s">
        <v>65</v>
      </c>
      <c r="L292" s="77">
        <v>292</v>
      </c>
      <c r="M292" s="77"/>
      <c r="N292" s="72"/>
      <c r="O292" s="79" t="s">
        <v>339</v>
      </c>
      <c r="P292" s="81">
        <v>43627.10556712963</v>
      </c>
      <c r="Q292" s="79" t="s">
        <v>429</v>
      </c>
      <c r="R292" s="82" t="s">
        <v>550</v>
      </c>
      <c r="S292" s="79" t="s">
        <v>586</v>
      </c>
      <c r="T292" s="79" t="s">
        <v>645</v>
      </c>
      <c r="U292" s="79"/>
      <c r="V292" s="82" t="s">
        <v>808</v>
      </c>
      <c r="W292" s="81">
        <v>43627.10556712963</v>
      </c>
      <c r="X292" s="82" t="s">
        <v>922</v>
      </c>
      <c r="Y292" s="79"/>
      <c r="Z292" s="79"/>
      <c r="AA292" s="85" t="s">
        <v>1131</v>
      </c>
      <c r="AB292" s="79"/>
      <c r="AC292" s="79" t="b">
        <v>0</v>
      </c>
      <c r="AD292" s="79">
        <v>0</v>
      </c>
      <c r="AE292" s="85" t="s">
        <v>1231</v>
      </c>
      <c r="AF292" s="79" t="b">
        <v>0</v>
      </c>
      <c r="AG292" s="79" t="s">
        <v>1237</v>
      </c>
      <c r="AH292" s="79"/>
      <c r="AI292" s="85" t="s">
        <v>1231</v>
      </c>
      <c r="AJ292" s="79" t="b">
        <v>0</v>
      </c>
      <c r="AK292" s="79">
        <v>1</v>
      </c>
      <c r="AL292" s="85" t="s">
        <v>1231</v>
      </c>
      <c r="AM292" s="79" t="s">
        <v>1244</v>
      </c>
      <c r="AN292" s="79" t="b">
        <v>0</v>
      </c>
      <c r="AO292" s="85" t="s">
        <v>1131</v>
      </c>
      <c r="AP292" s="79" t="s">
        <v>176</v>
      </c>
      <c r="AQ292" s="79">
        <v>0</v>
      </c>
      <c r="AR292" s="79">
        <v>0</v>
      </c>
      <c r="AS292" s="79"/>
      <c r="AT292" s="79"/>
      <c r="AU292" s="79"/>
      <c r="AV292" s="79"/>
      <c r="AW292" s="79"/>
      <c r="AX292" s="79"/>
      <c r="AY292" s="79"/>
      <c r="AZ292" s="79"/>
      <c r="BA292">
        <v>18</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277</v>
      </c>
      <c r="B293" s="64" t="s">
        <v>282</v>
      </c>
      <c r="C293" s="65" t="s">
        <v>3194</v>
      </c>
      <c r="D293" s="66">
        <v>6.966666666666667</v>
      </c>
      <c r="E293" s="67" t="s">
        <v>136</v>
      </c>
      <c r="F293" s="68">
        <v>21.96666666666667</v>
      </c>
      <c r="G293" s="65"/>
      <c r="H293" s="69"/>
      <c r="I293" s="70"/>
      <c r="J293" s="70"/>
      <c r="K293" s="34" t="s">
        <v>65</v>
      </c>
      <c r="L293" s="77">
        <v>293</v>
      </c>
      <c r="M293" s="77"/>
      <c r="N293" s="72"/>
      <c r="O293" s="79" t="s">
        <v>339</v>
      </c>
      <c r="P293" s="81">
        <v>43628.0134837963</v>
      </c>
      <c r="Q293" s="79" t="s">
        <v>430</v>
      </c>
      <c r="R293" s="82" t="s">
        <v>551</v>
      </c>
      <c r="S293" s="79" t="s">
        <v>586</v>
      </c>
      <c r="T293" s="79" t="s">
        <v>645</v>
      </c>
      <c r="U293" s="79"/>
      <c r="V293" s="82" t="s">
        <v>808</v>
      </c>
      <c r="W293" s="81">
        <v>43628.0134837963</v>
      </c>
      <c r="X293" s="82" t="s">
        <v>923</v>
      </c>
      <c r="Y293" s="79"/>
      <c r="Z293" s="79"/>
      <c r="AA293" s="85" t="s">
        <v>1132</v>
      </c>
      <c r="AB293" s="79"/>
      <c r="AC293" s="79" t="b">
        <v>0</v>
      </c>
      <c r="AD293" s="79">
        <v>1</v>
      </c>
      <c r="AE293" s="85" t="s">
        <v>1231</v>
      </c>
      <c r="AF293" s="79" t="b">
        <v>0</v>
      </c>
      <c r="AG293" s="79" t="s">
        <v>1237</v>
      </c>
      <c r="AH293" s="79"/>
      <c r="AI293" s="85" t="s">
        <v>1231</v>
      </c>
      <c r="AJ293" s="79" t="b">
        <v>0</v>
      </c>
      <c r="AK293" s="79">
        <v>0</v>
      </c>
      <c r="AL293" s="85" t="s">
        <v>1231</v>
      </c>
      <c r="AM293" s="79" t="s">
        <v>1244</v>
      </c>
      <c r="AN293" s="79" t="b">
        <v>0</v>
      </c>
      <c r="AO293" s="85" t="s">
        <v>1132</v>
      </c>
      <c r="AP293" s="79" t="s">
        <v>176</v>
      </c>
      <c r="AQ293" s="79">
        <v>0</v>
      </c>
      <c r="AR293" s="79">
        <v>0</v>
      </c>
      <c r="AS293" s="79"/>
      <c r="AT293" s="79"/>
      <c r="AU293" s="79"/>
      <c r="AV293" s="79"/>
      <c r="AW293" s="79"/>
      <c r="AX293" s="79"/>
      <c r="AY293" s="79"/>
      <c r="AZ293" s="79"/>
      <c r="BA293">
        <v>18</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277</v>
      </c>
      <c r="B294" s="64" t="s">
        <v>282</v>
      </c>
      <c r="C294" s="65" t="s">
        <v>3194</v>
      </c>
      <c r="D294" s="66">
        <v>6.966666666666667</v>
      </c>
      <c r="E294" s="67" t="s">
        <v>136</v>
      </c>
      <c r="F294" s="68">
        <v>21.96666666666667</v>
      </c>
      <c r="G294" s="65"/>
      <c r="H294" s="69"/>
      <c r="I294" s="70"/>
      <c r="J294" s="70"/>
      <c r="K294" s="34" t="s">
        <v>65</v>
      </c>
      <c r="L294" s="77">
        <v>294</v>
      </c>
      <c r="M294" s="77"/>
      <c r="N294" s="72"/>
      <c r="O294" s="79" t="s">
        <v>339</v>
      </c>
      <c r="P294" s="81">
        <v>43628.58017361111</v>
      </c>
      <c r="Q294" s="79" t="s">
        <v>431</v>
      </c>
      <c r="R294" s="82" t="s">
        <v>524</v>
      </c>
      <c r="S294" s="79" t="s">
        <v>586</v>
      </c>
      <c r="T294" s="79" t="s">
        <v>645</v>
      </c>
      <c r="U294" s="79"/>
      <c r="V294" s="82" t="s">
        <v>808</v>
      </c>
      <c r="W294" s="81">
        <v>43628.58017361111</v>
      </c>
      <c r="X294" s="82" t="s">
        <v>924</v>
      </c>
      <c r="Y294" s="79"/>
      <c r="Z294" s="79"/>
      <c r="AA294" s="85" t="s">
        <v>1133</v>
      </c>
      <c r="AB294" s="79"/>
      <c r="AC294" s="79" t="b">
        <v>0</v>
      </c>
      <c r="AD294" s="79">
        <v>5</v>
      </c>
      <c r="AE294" s="85" t="s">
        <v>1231</v>
      </c>
      <c r="AF294" s="79" t="b">
        <v>0</v>
      </c>
      <c r="AG294" s="79" t="s">
        <v>1237</v>
      </c>
      <c r="AH294" s="79"/>
      <c r="AI294" s="85" t="s">
        <v>1231</v>
      </c>
      <c r="AJ294" s="79" t="b">
        <v>0</v>
      </c>
      <c r="AK294" s="79">
        <v>1</v>
      </c>
      <c r="AL294" s="85" t="s">
        <v>1231</v>
      </c>
      <c r="AM294" s="79" t="s">
        <v>1244</v>
      </c>
      <c r="AN294" s="79" t="b">
        <v>0</v>
      </c>
      <c r="AO294" s="85" t="s">
        <v>1133</v>
      </c>
      <c r="AP294" s="79" t="s">
        <v>176</v>
      </c>
      <c r="AQ294" s="79">
        <v>0</v>
      </c>
      <c r="AR294" s="79">
        <v>0</v>
      </c>
      <c r="AS294" s="79"/>
      <c r="AT294" s="79"/>
      <c r="AU294" s="79"/>
      <c r="AV294" s="79"/>
      <c r="AW294" s="79"/>
      <c r="AX294" s="79"/>
      <c r="AY294" s="79"/>
      <c r="AZ294" s="79"/>
      <c r="BA294">
        <v>18</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277</v>
      </c>
      <c r="B295" s="64" t="s">
        <v>282</v>
      </c>
      <c r="C295" s="65" t="s">
        <v>3194</v>
      </c>
      <c r="D295" s="66">
        <v>6.966666666666667</v>
      </c>
      <c r="E295" s="67" t="s">
        <v>136</v>
      </c>
      <c r="F295" s="68">
        <v>21.96666666666667</v>
      </c>
      <c r="G295" s="65"/>
      <c r="H295" s="69"/>
      <c r="I295" s="70"/>
      <c r="J295" s="70"/>
      <c r="K295" s="34" t="s">
        <v>65</v>
      </c>
      <c r="L295" s="77">
        <v>295</v>
      </c>
      <c r="M295" s="77"/>
      <c r="N295" s="72"/>
      <c r="O295" s="79" t="s">
        <v>339</v>
      </c>
      <c r="P295" s="81">
        <v>43630.59900462963</v>
      </c>
      <c r="Q295" s="79" t="s">
        <v>432</v>
      </c>
      <c r="R295" s="82" t="s">
        <v>552</v>
      </c>
      <c r="S295" s="79" t="s">
        <v>586</v>
      </c>
      <c r="T295" s="79" t="s">
        <v>645</v>
      </c>
      <c r="U295" s="79"/>
      <c r="V295" s="82" t="s">
        <v>808</v>
      </c>
      <c r="W295" s="81">
        <v>43630.59900462963</v>
      </c>
      <c r="X295" s="82" t="s">
        <v>925</v>
      </c>
      <c r="Y295" s="79"/>
      <c r="Z295" s="79"/>
      <c r="AA295" s="85" t="s">
        <v>1134</v>
      </c>
      <c r="AB295" s="79"/>
      <c r="AC295" s="79" t="b">
        <v>0</v>
      </c>
      <c r="AD295" s="79">
        <v>7</v>
      </c>
      <c r="AE295" s="85" t="s">
        <v>1231</v>
      </c>
      <c r="AF295" s="79" t="b">
        <v>0</v>
      </c>
      <c r="AG295" s="79" t="s">
        <v>1237</v>
      </c>
      <c r="AH295" s="79"/>
      <c r="AI295" s="85" t="s">
        <v>1231</v>
      </c>
      <c r="AJ295" s="79" t="b">
        <v>0</v>
      </c>
      <c r="AK295" s="79">
        <v>1</v>
      </c>
      <c r="AL295" s="85" t="s">
        <v>1231</v>
      </c>
      <c r="AM295" s="79" t="s">
        <v>1244</v>
      </c>
      <c r="AN295" s="79" t="b">
        <v>0</v>
      </c>
      <c r="AO295" s="85" t="s">
        <v>1134</v>
      </c>
      <c r="AP295" s="79" t="s">
        <v>176</v>
      </c>
      <c r="AQ295" s="79">
        <v>0</v>
      </c>
      <c r="AR295" s="79">
        <v>0</v>
      </c>
      <c r="AS295" s="79"/>
      <c r="AT295" s="79"/>
      <c r="AU295" s="79"/>
      <c r="AV295" s="79"/>
      <c r="AW295" s="79"/>
      <c r="AX295" s="79"/>
      <c r="AY295" s="79"/>
      <c r="AZ295" s="79"/>
      <c r="BA295">
        <v>18</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277</v>
      </c>
      <c r="B296" s="64" t="s">
        <v>282</v>
      </c>
      <c r="C296" s="65" t="s">
        <v>3194</v>
      </c>
      <c r="D296" s="66">
        <v>6.966666666666667</v>
      </c>
      <c r="E296" s="67" t="s">
        <v>136</v>
      </c>
      <c r="F296" s="68">
        <v>21.96666666666667</v>
      </c>
      <c r="G296" s="65"/>
      <c r="H296" s="69"/>
      <c r="I296" s="70"/>
      <c r="J296" s="70"/>
      <c r="K296" s="34" t="s">
        <v>65</v>
      </c>
      <c r="L296" s="77">
        <v>296</v>
      </c>
      <c r="M296" s="77"/>
      <c r="N296" s="72"/>
      <c r="O296" s="79" t="s">
        <v>339</v>
      </c>
      <c r="P296" s="81">
        <v>43634.08356481481</v>
      </c>
      <c r="Q296" s="79" t="s">
        <v>433</v>
      </c>
      <c r="R296" s="82" t="s">
        <v>553</v>
      </c>
      <c r="S296" s="79" t="s">
        <v>586</v>
      </c>
      <c r="T296" s="79" t="s">
        <v>645</v>
      </c>
      <c r="U296" s="79"/>
      <c r="V296" s="82" t="s">
        <v>808</v>
      </c>
      <c r="W296" s="81">
        <v>43634.08356481481</v>
      </c>
      <c r="X296" s="82" t="s">
        <v>926</v>
      </c>
      <c r="Y296" s="79"/>
      <c r="Z296" s="79"/>
      <c r="AA296" s="85" t="s">
        <v>1135</v>
      </c>
      <c r="AB296" s="79"/>
      <c r="AC296" s="79" t="b">
        <v>0</v>
      </c>
      <c r="AD296" s="79">
        <v>2</v>
      </c>
      <c r="AE296" s="85" t="s">
        <v>1231</v>
      </c>
      <c r="AF296" s="79" t="b">
        <v>0</v>
      </c>
      <c r="AG296" s="79" t="s">
        <v>1237</v>
      </c>
      <c r="AH296" s="79"/>
      <c r="AI296" s="85" t="s">
        <v>1231</v>
      </c>
      <c r="AJ296" s="79" t="b">
        <v>0</v>
      </c>
      <c r="AK296" s="79">
        <v>1</v>
      </c>
      <c r="AL296" s="85" t="s">
        <v>1231</v>
      </c>
      <c r="AM296" s="79" t="s">
        <v>1244</v>
      </c>
      <c r="AN296" s="79" t="b">
        <v>0</v>
      </c>
      <c r="AO296" s="85" t="s">
        <v>1135</v>
      </c>
      <c r="AP296" s="79" t="s">
        <v>176</v>
      </c>
      <c r="AQ296" s="79">
        <v>0</v>
      </c>
      <c r="AR296" s="79">
        <v>0</v>
      </c>
      <c r="AS296" s="79"/>
      <c r="AT296" s="79"/>
      <c r="AU296" s="79"/>
      <c r="AV296" s="79"/>
      <c r="AW296" s="79"/>
      <c r="AX296" s="79"/>
      <c r="AY296" s="79"/>
      <c r="AZ296" s="79"/>
      <c r="BA296">
        <v>18</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277</v>
      </c>
      <c r="B297" s="64" t="s">
        <v>282</v>
      </c>
      <c r="C297" s="65" t="s">
        <v>3194</v>
      </c>
      <c r="D297" s="66">
        <v>6.966666666666667</v>
      </c>
      <c r="E297" s="67" t="s">
        <v>136</v>
      </c>
      <c r="F297" s="68">
        <v>21.96666666666667</v>
      </c>
      <c r="G297" s="65"/>
      <c r="H297" s="69"/>
      <c r="I297" s="70"/>
      <c r="J297" s="70"/>
      <c r="K297" s="34" t="s">
        <v>65</v>
      </c>
      <c r="L297" s="77">
        <v>297</v>
      </c>
      <c r="M297" s="77"/>
      <c r="N297" s="72"/>
      <c r="O297" s="79" t="s">
        <v>339</v>
      </c>
      <c r="P297" s="81">
        <v>43634.08377314815</v>
      </c>
      <c r="Q297" s="79" t="s">
        <v>434</v>
      </c>
      <c r="R297" s="82" t="s">
        <v>554</v>
      </c>
      <c r="S297" s="79" t="s">
        <v>586</v>
      </c>
      <c r="T297" s="79" t="s">
        <v>645</v>
      </c>
      <c r="U297" s="79"/>
      <c r="V297" s="82" t="s">
        <v>808</v>
      </c>
      <c r="W297" s="81">
        <v>43634.08377314815</v>
      </c>
      <c r="X297" s="82" t="s">
        <v>927</v>
      </c>
      <c r="Y297" s="79"/>
      <c r="Z297" s="79"/>
      <c r="AA297" s="85" t="s">
        <v>1136</v>
      </c>
      <c r="AB297" s="79"/>
      <c r="AC297" s="79" t="b">
        <v>0</v>
      </c>
      <c r="AD297" s="79">
        <v>3</v>
      </c>
      <c r="AE297" s="85" t="s">
        <v>1231</v>
      </c>
      <c r="AF297" s="79" t="b">
        <v>0</v>
      </c>
      <c r="AG297" s="79" t="s">
        <v>1237</v>
      </c>
      <c r="AH297" s="79"/>
      <c r="AI297" s="85" t="s">
        <v>1231</v>
      </c>
      <c r="AJ297" s="79" t="b">
        <v>0</v>
      </c>
      <c r="AK297" s="79">
        <v>1</v>
      </c>
      <c r="AL297" s="85" t="s">
        <v>1231</v>
      </c>
      <c r="AM297" s="79" t="s">
        <v>1244</v>
      </c>
      <c r="AN297" s="79" t="b">
        <v>0</v>
      </c>
      <c r="AO297" s="85" t="s">
        <v>1136</v>
      </c>
      <c r="AP297" s="79" t="s">
        <v>176</v>
      </c>
      <c r="AQ297" s="79">
        <v>0</v>
      </c>
      <c r="AR297" s="79">
        <v>0</v>
      </c>
      <c r="AS297" s="79"/>
      <c r="AT297" s="79"/>
      <c r="AU297" s="79"/>
      <c r="AV297" s="79"/>
      <c r="AW297" s="79"/>
      <c r="AX297" s="79"/>
      <c r="AY297" s="79"/>
      <c r="AZ297" s="79"/>
      <c r="BA297">
        <v>18</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277</v>
      </c>
      <c r="B298" s="64" t="s">
        <v>282</v>
      </c>
      <c r="C298" s="65" t="s">
        <v>3194</v>
      </c>
      <c r="D298" s="66">
        <v>6.966666666666667</v>
      </c>
      <c r="E298" s="67" t="s">
        <v>136</v>
      </c>
      <c r="F298" s="68">
        <v>21.96666666666667</v>
      </c>
      <c r="G298" s="65"/>
      <c r="H298" s="69"/>
      <c r="I298" s="70"/>
      <c r="J298" s="70"/>
      <c r="K298" s="34" t="s">
        <v>65</v>
      </c>
      <c r="L298" s="77">
        <v>298</v>
      </c>
      <c r="M298" s="77"/>
      <c r="N298" s="72"/>
      <c r="O298" s="79" t="s">
        <v>339</v>
      </c>
      <c r="P298" s="81">
        <v>43634.93880787037</v>
      </c>
      <c r="Q298" s="79" t="s">
        <v>435</v>
      </c>
      <c r="R298" s="82" t="s">
        <v>555</v>
      </c>
      <c r="S298" s="79" t="s">
        <v>586</v>
      </c>
      <c r="T298" s="79" t="s">
        <v>645</v>
      </c>
      <c r="U298" s="79"/>
      <c r="V298" s="82" t="s">
        <v>808</v>
      </c>
      <c r="W298" s="81">
        <v>43634.93880787037</v>
      </c>
      <c r="X298" s="82" t="s">
        <v>928</v>
      </c>
      <c r="Y298" s="79"/>
      <c r="Z298" s="79"/>
      <c r="AA298" s="85" t="s">
        <v>1137</v>
      </c>
      <c r="AB298" s="79"/>
      <c r="AC298" s="79" t="b">
        <v>0</v>
      </c>
      <c r="AD298" s="79">
        <v>0</v>
      </c>
      <c r="AE298" s="85" t="s">
        <v>1231</v>
      </c>
      <c r="AF298" s="79" t="b">
        <v>0</v>
      </c>
      <c r="AG298" s="79" t="s">
        <v>1237</v>
      </c>
      <c r="AH298" s="79"/>
      <c r="AI298" s="85" t="s">
        <v>1231</v>
      </c>
      <c r="AJ298" s="79" t="b">
        <v>0</v>
      </c>
      <c r="AK298" s="79">
        <v>0</v>
      </c>
      <c r="AL298" s="85" t="s">
        <v>1231</v>
      </c>
      <c r="AM298" s="79" t="s">
        <v>1244</v>
      </c>
      <c r="AN298" s="79" t="b">
        <v>0</v>
      </c>
      <c r="AO298" s="85" t="s">
        <v>1137</v>
      </c>
      <c r="AP298" s="79" t="s">
        <v>176</v>
      </c>
      <c r="AQ298" s="79">
        <v>0</v>
      </c>
      <c r="AR298" s="79">
        <v>0</v>
      </c>
      <c r="AS298" s="79"/>
      <c r="AT298" s="79"/>
      <c r="AU298" s="79"/>
      <c r="AV298" s="79"/>
      <c r="AW298" s="79"/>
      <c r="AX298" s="79"/>
      <c r="AY298" s="79"/>
      <c r="AZ298" s="79"/>
      <c r="BA298">
        <v>18</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277</v>
      </c>
      <c r="B299" s="64" t="s">
        <v>282</v>
      </c>
      <c r="C299" s="65" t="s">
        <v>3194</v>
      </c>
      <c r="D299" s="66">
        <v>6.966666666666667</v>
      </c>
      <c r="E299" s="67" t="s">
        <v>136</v>
      </c>
      <c r="F299" s="68">
        <v>21.96666666666667</v>
      </c>
      <c r="G299" s="65"/>
      <c r="H299" s="69"/>
      <c r="I299" s="70"/>
      <c r="J299" s="70"/>
      <c r="K299" s="34" t="s">
        <v>65</v>
      </c>
      <c r="L299" s="77">
        <v>299</v>
      </c>
      <c r="M299" s="77"/>
      <c r="N299" s="72"/>
      <c r="O299" s="79" t="s">
        <v>339</v>
      </c>
      <c r="P299" s="81">
        <v>43641.1275</v>
      </c>
      <c r="Q299" s="79" t="s">
        <v>436</v>
      </c>
      <c r="R299" s="82" t="s">
        <v>556</v>
      </c>
      <c r="S299" s="79" t="s">
        <v>586</v>
      </c>
      <c r="T299" s="79" t="s">
        <v>645</v>
      </c>
      <c r="U299" s="79"/>
      <c r="V299" s="82" t="s">
        <v>808</v>
      </c>
      <c r="W299" s="81">
        <v>43641.1275</v>
      </c>
      <c r="X299" s="82" t="s">
        <v>929</v>
      </c>
      <c r="Y299" s="79"/>
      <c r="Z299" s="79"/>
      <c r="AA299" s="85" t="s">
        <v>1138</v>
      </c>
      <c r="AB299" s="79"/>
      <c r="AC299" s="79" t="b">
        <v>0</v>
      </c>
      <c r="AD299" s="79">
        <v>6</v>
      </c>
      <c r="AE299" s="85" t="s">
        <v>1231</v>
      </c>
      <c r="AF299" s="79" t="b">
        <v>0</v>
      </c>
      <c r="AG299" s="79" t="s">
        <v>1237</v>
      </c>
      <c r="AH299" s="79"/>
      <c r="AI299" s="85" t="s">
        <v>1231</v>
      </c>
      <c r="AJ299" s="79" t="b">
        <v>0</v>
      </c>
      <c r="AK299" s="79">
        <v>0</v>
      </c>
      <c r="AL299" s="85" t="s">
        <v>1231</v>
      </c>
      <c r="AM299" s="79" t="s">
        <v>1244</v>
      </c>
      <c r="AN299" s="79" t="b">
        <v>0</v>
      </c>
      <c r="AO299" s="85" t="s">
        <v>1138</v>
      </c>
      <c r="AP299" s="79" t="s">
        <v>176</v>
      </c>
      <c r="AQ299" s="79">
        <v>0</v>
      </c>
      <c r="AR299" s="79">
        <v>0</v>
      </c>
      <c r="AS299" s="79"/>
      <c r="AT299" s="79"/>
      <c r="AU299" s="79"/>
      <c r="AV299" s="79"/>
      <c r="AW299" s="79"/>
      <c r="AX299" s="79"/>
      <c r="AY299" s="79"/>
      <c r="AZ299" s="79"/>
      <c r="BA299">
        <v>18</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277</v>
      </c>
      <c r="B300" s="64" t="s">
        <v>282</v>
      </c>
      <c r="C300" s="65" t="s">
        <v>3194</v>
      </c>
      <c r="D300" s="66">
        <v>6.966666666666667</v>
      </c>
      <c r="E300" s="67" t="s">
        <v>136</v>
      </c>
      <c r="F300" s="68">
        <v>21.96666666666667</v>
      </c>
      <c r="G300" s="65"/>
      <c r="H300" s="69"/>
      <c r="I300" s="70"/>
      <c r="J300" s="70"/>
      <c r="K300" s="34" t="s">
        <v>65</v>
      </c>
      <c r="L300" s="77">
        <v>300</v>
      </c>
      <c r="M300" s="77"/>
      <c r="N300" s="72"/>
      <c r="O300" s="79" t="s">
        <v>339</v>
      </c>
      <c r="P300" s="81">
        <v>43641.94844907407</v>
      </c>
      <c r="Q300" s="79" t="s">
        <v>437</v>
      </c>
      <c r="R300" s="82" t="s">
        <v>557</v>
      </c>
      <c r="S300" s="79" t="s">
        <v>586</v>
      </c>
      <c r="T300" s="79" t="s">
        <v>645</v>
      </c>
      <c r="U300" s="79"/>
      <c r="V300" s="82" t="s">
        <v>808</v>
      </c>
      <c r="W300" s="81">
        <v>43641.94844907407</v>
      </c>
      <c r="X300" s="82" t="s">
        <v>930</v>
      </c>
      <c r="Y300" s="79"/>
      <c r="Z300" s="79"/>
      <c r="AA300" s="85" t="s">
        <v>1139</v>
      </c>
      <c r="AB300" s="79"/>
      <c r="AC300" s="79" t="b">
        <v>0</v>
      </c>
      <c r="AD300" s="79">
        <v>1</v>
      </c>
      <c r="AE300" s="85" t="s">
        <v>1231</v>
      </c>
      <c r="AF300" s="79" t="b">
        <v>0</v>
      </c>
      <c r="AG300" s="79" t="s">
        <v>1237</v>
      </c>
      <c r="AH300" s="79"/>
      <c r="AI300" s="85" t="s">
        <v>1231</v>
      </c>
      <c r="AJ300" s="79" t="b">
        <v>0</v>
      </c>
      <c r="AK300" s="79">
        <v>0</v>
      </c>
      <c r="AL300" s="85" t="s">
        <v>1231</v>
      </c>
      <c r="AM300" s="79" t="s">
        <v>1244</v>
      </c>
      <c r="AN300" s="79" t="b">
        <v>0</v>
      </c>
      <c r="AO300" s="85" t="s">
        <v>1139</v>
      </c>
      <c r="AP300" s="79" t="s">
        <v>176</v>
      </c>
      <c r="AQ300" s="79">
        <v>0</v>
      </c>
      <c r="AR300" s="79">
        <v>0</v>
      </c>
      <c r="AS300" s="79"/>
      <c r="AT300" s="79"/>
      <c r="AU300" s="79"/>
      <c r="AV300" s="79"/>
      <c r="AW300" s="79"/>
      <c r="AX300" s="79"/>
      <c r="AY300" s="79"/>
      <c r="AZ300" s="79"/>
      <c r="BA300">
        <v>18</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277</v>
      </c>
      <c r="B301" s="64" t="s">
        <v>282</v>
      </c>
      <c r="C301" s="65" t="s">
        <v>3194</v>
      </c>
      <c r="D301" s="66">
        <v>6.966666666666667</v>
      </c>
      <c r="E301" s="67" t="s">
        <v>136</v>
      </c>
      <c r="F301" s="68">
        <v>21.96666666666667</v>
      </c>
      <c r="G301" s="65"/>
      <c r="H301" s="69"/>
      <c r="I301" s="70"/>
      <c r="J301" s="70"/>
      <c r="K301" s="34" t="s">
        <v>65</v>
      </c>
      <c r="L301" s="77">
        <v>301</v>
      </c>
      <c r="M301" s="77"/>
      <c r="N301" s="72"/>
      <c r="O301" s="79" t="s">
        <v>339</v>
      </c>
      <c r="P301" s="81">
        <v>43642.59805555556</v>
      </c>
      <c r="Q301" s="79" t="s">
        <v>438</v>
      </c>
      <c r="R301" s="82" t="s">
        <v>558</v>
      </c>
      <c r="S301" s="79" t="s">
        <v>586</v>
      </c>
      <c r="T301" s="79" t="s">
        <v>645</v>
      </c>
      <c r="U301" s="79"/>
      <c r="V301" s="82" t="s">
        <v>808</v>
      </c>
      <c r="W301" s="81">
        <v>43642.59805555556</v>
      </c>
      <c r="X301" s="82" t="s">
        <v>931</v>
      </c>
      <c r="Y301" s="79"/>
      <c r="Z301" s="79"/>
      <c r="AA301" s="85" t="s">
        <v>1140</v>
      </c>
      <c r="AB301" s="79"/>
      <c r="AC301" s="79" t="b">
        <v>0</v>
      </c>
      <c r="AD301" s="79">
        <v>6</v>
      </c>
      <c r="AE301" s="85" t="s">
        <v>1231</v>
      </c>
      <c r="AF301" s="79" t="b">
        <v>0</v>
      </c>
      <c r="AG301" s="79" t="s">
        <v>1237</v>
      </c>
      <c r="AH301" s="79"/>
      <c r="AI301" s="85" t="s">
        <v>1231</v>
      </c>
      <c r="AJ301" s="79" t="b">
        <v>0</v>
      </c>
      <c r="AK301" s="79">
        <v>0</v>
      </c>
      <c r="AL301" s="85" t="s">
        <v>1231</v>
      </c>
      <c r="AM301" s="79" t="s">
        <v>1244</v>
      </c>
      <c r="AN301" s="79" t="b">
        <v>0</v>
      </c>
      <c r="AO301" s="85" t="s">
        <v>1140</v>
      </c>
      <c r="AP301" s="79" t="s">
        <v>176</v>
      </c>
      <c r="AQ301" s="79">
        <v>0</v>
      </c>
      <c r="AR301" s="79">
        <v>0</v>
      </c>
      <c r="AS301" s="79"/>
      <c r="AT301" s="79"/>
      <c r="AU301" s="79"/>
      <c r="AV301" s="79"/>
      <c r="AW301" s="79"/>
      <c r="AX301" s="79"/>
      <c r="AY301" s="79"/>
      <c r="AZ301" s="79"/>
      <c r="BA301">
        <v>18</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277</v>
      </c>
      <c r="B302" s="64" t="s">
        <v>282</v>
      </c>
      <c r="C302" s="65" t="s">
        <v>3194</v>
      </c>
      <c r="D302" s="66">
        <v>6.966666666666667</v>
      </c>
      <c r="E302" s="67" t="s">
        <v>136</v>
      </c>
      <c r="F302" s="68">
        <v>21.96666666666667</v>
      </c>
      <c r="G302" s="65"/>
      <c r="H302" s="69"/>
      <c r="I302" s="70"/>
      <c r="J302" s="70"/>
      <c r="K302" s="34" t="s">
        <v>65</v>
      </c>
      <c r="L302" s="77">
        <v>302</v>
      </c>
      <c r="M302" s="77"/>
      <c r="N302" s="72"/>
      <c r="O302" s="79" t="s">
        <v>339</v>
      </c>
      <c r="P302" s="81">
        <v>43643.634363425925</v>
      </c>
      <c r="Q302" s="79" t="s">
        <v>439</v>
      </c>
      <c r="R302" s="82" t="s">
        <v>530</v>
      </c>
      <c r="S302" s="79" t="s">
        <v>586</v>
      </c>
      <c r="T302" s="79" t="s">
        <v>645</v>
      </c>
      <c r="U302" s="79"/>
      <c r="V302" s="82" t="s">
        <v>808</v>
      </c>
      <c r="W302" s="81">
        <v>43643.634363425925</v>
      </c>
      <c r="X302" s="82" t="s">
        <v>932</v>
      </c>
      <c r="Y302" s="79"/>
      <c r="Z302" s="79"/>
      <c r="AA302" s="85" t="s">
        <v>1141</v>
      </c>
      <c r="AB302" s="79"/>
      <c r="AC302" s="79" t="b">
        <v>0</v>
      </c>
      <c r="AD302" s="79">
        <v>7</v>
      </c>
      <c r="AE302" s="85" t="s">
        <v>1231</v>
      </c>
      <c r="AF302" s="79" t="b">
        <v>0</v>
      </c>
      <c r="AG302" s="79" t="s">
        <v>1237</v>
      </c>
      <c r="AH302" s="79"/>
      <c r="AI302" s="85" t="s">
        <v>1231</v>
      </c>
      <c r="AJ302" s="79" t="b">
        <v>0</v>
      </c>
      <c r="AK302" s="79">
        <v>1</v>
      </c>
      <c r="AL302" s="85" t="s">
        <v>1231</v>
      </c>
      <c r="AM302" s="79" t="s">
        <v>1244</v>
      </c>
      <c r="AN302" s="79" t="b">
        <v>0</v>
      </c>
      <c r="AO302" s="85" t="s">
        <v>1141</v>
      </c>
      <c r="AP302" s="79" t="s">
        <v>176</v>
      </c>
      <c r="AQ302" s="79">
        <v>0</v>
      </c>
      <c r="AR302" s="79">
        <v>0</v>
      </c>
      <c r="AS302" s="79"/>
      <c r="AT302" s="79"/>
      <c r="AU302" s="79"/>
      <c r="AV302" s="79"/>
      <c r="AW302" s="79"/>
      <c r="AX302" s="79"/>
      <c r="AY302" s="79"/>
      <c r="AZ302" s="79"/>
      <c r="BA302">
        <v>18</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277</v>
      </c>
      <c r="B303" s="64" t="s">
        <v>282</v>
      </c>
      <c r="C303" s="65" t="s">
        <v>3194</v>
      </c>
      <c r="D303" s="66">
        <v>6.966666666666667</v>
      </c>
      <c r="E303" s="67" t="s">
        <v>136</v>
      </c>
      <c r="F303" s="68">
        <v>21.96666666666667</v>
      </c>
      <c r="G303" s="65"/>
      <c r="H303" s="69"/>
      <c r="I303" s="70"/>
      <c r="J303" s="70"/>
      <c r="K303" s="34" t="s">
        <v>65</v>
      </c>
      <c r="L303" s="77">
        <v>303</v>
      </c>
      <c r="M303" s="77"/>
      <c r="N303" s="72"/>
      <c r="O303" s="79" t="s">
        <v>339</v>
      </c>
      <c r="P303" s="81">
        <v>43648.05504629629</v>
      </c>
      <c r="Q303" s="79" t="s">
        <v>440</v>
      </c>
      <c r="R303" s="82" t="s">
        <v>559</v>
      </c>
      <c r="S303" s="79" t="s">
        <v>586</v>
      </c>
      <c r="T303" s="79" t="s">
        <v>644</v>
      </c>
      <c r="U303" s="79"/>
      <c r="V303" s="82" t="s">
        <v>808</v>
      </c>
      <c r="W303" s="81">
        <v>43648.05504629629</v>
      </c>
      <c r="X303" s="82" t="s">
        <v>933</v>
      </c>
      <c r="Y303" s="79"/>
      <c r="Z303" s="79"/>
      <c r="AA303" s="85" t="s">
        <v>1142</v>
      </c>
      <c r="AB303" s="79"/>
      <c r="AC303" s="79" t="b">
        <v>0</v>
      </c>
      <c r="AD303" s="79">
        <v>1</v>
      </c>
      <c r="AE303" s="85" t="s">
        <v>1231</v>
      </c>
      <c r="AF303" s="79" t="b">
        <v>0</v>
      </c>
      <c r="AG303" s="79" t="s">
        <v>1237</v>
      </c>
      <c r="AH303" s="79"/>
      <c r="AI303" s="85" t="s">
        <v>1231</v>
      </c>
      <c r="AJ303" s="79" t="b">
        <v>0</v>
      </c>
      <c r="AK303" s="79">
        <v>0</v>
      </c>
      <c r="AL303" s="85" t="s">
        <v>1231</v>
      </c>
      <c r="AM303" s="79" t="s">
        <v>1244</v>
      </c>
      <c r="AN303" s="79" t="b">
        <v>0</v>
      </c>
      <c r="AO303" s="85" t="s">
        <v>1142</v>
      </c>
      <c r="AP303" s="79" t="s">
        <v>176</v>
      </c>
      <c r="AQ303" s="79">
        <v>0</v>
      </c>
      <c r="AR303" s="79">
        <v>0</v>
      </c>
      <c r="AS303" s="79"/>
      <c r="AT303" s="79"/>
      <c r="AU303" s="79"/>
      <c r="AV303" s="79"/>
      <c r="AW303" s="79"/>
      <c r="AX303" s="79"/>
      <c r="AY303" s="79"/>
      <c r="AZ303" s="79"/>
      <c r="BA303">
        <v>18</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277</v>
      </c>
      <c r="B304" s="64" t="s">
        <v>282</v>
      </c>
      <c r="C304" s="65" t="s">
        <v>3194</v>
      </c>
      <c r="D304" s="66">
        <v>6.966666666666667</v>
      </c>
      <c r="E304" s="67" t="s">
        <v>136</v>
      </c>
      <c r="F304" s="68">
        <v>21.96666666666667</v>
      </c>
      <c r="G304" s="65"/>
      <c r="H304" s="69"/>
      <c r="I304" s="70"/>
      <c r="J304" s="70"/>
      <c r="K304" s="34" t="s">
        <v>65</v>
      </c>
      <c r="L304" s="77">
        <v>304</v>
      </c>
      <c r="M304" s="77"/>
      <c r="N304" s="72"/>
      <c r="O304" s="79" t="s">
        <v>339</v>
      </c>
      <c r="P304" s="81">
        <v>43648.05516203704</v>
      </c>
      <c r="Q304" s="79" t="s">
        <v>441</v>
      </c>
      <c r="R304" s="82" t="s">
        <v>560</v>
      </c>
      <c r="S304" s="79" t="s">
        <v>586</v>
      </c>
      <c r="T304" s="79" t="s">
        <v>644</v>
      </c>
      <c r="U304" s="79"/>
      <c r="V304" s="82" t="s">
        <v>808</v>
      </c>
      <c r="W304" s="81">
        <v>43648.05516203704</v>
      </c>
      <c r="X304" s="82" t="s">
        <v>934</v>
      </c>
      <c r="Y304" s="79"/>
      <c r="Z304" s="79"/>
      <c r="AA304" s="85" t="s">
        <v>1143</v>
      </c>
      <c r="AB304" s="79"/>
      <c r="AC304" s="79" t="b">
        <v>0</v>
      </c>
      <c r="AD304" s="79">
        <v>1</v>
      </c>
      <c r="AE304" s="85" t="s">
        <v>1231</v>
      </c>
      <c r="AF304" s="79" t="b">
        <v>0</v>
      </c>
      <c r="AG304" s="79" t="s">
        <v>1237</v>
      </c>
      <c r="AH304" s="79"/>
      <c r="AI304" s="85" t="s">
        <v>1231</v>
      </c>
      <c r="AJ304" s="79" t="b">
        <v>0</v>
      </c>
      <c r="AK304" s="79">
        <v>0</v>
      </c>
      <c r="AL304" s="85" t="s">
        <v>1231</v>
      </c>
      <c r="AM304" s="79" t="s">
        <v>1244</v>
      </c>
      <c r="AN304" s="79" t="b">
        <v>0</v>
      </c>
      <c r="AO304" s="85" t="s">
        <v>1143</v>
      </c>
      <c r="AP304" s="79" t="s">
        <v>176</v>
      </c>
      <c r="AQ304" s="79">
        <v>0</v>
      </c>
      <c r="AR304" s="79">
        <v>0</v>
      </c>
      <c r="AS304" s="79"/>
      <c r="AT304" s="79"/>
      <c r="AU304" s="79"/>
      <c r="AV304" s="79"/>
      <c r="AW304" s="79"/>
      <c r="AX304" s="79"/>
      <c r="AY304" s="79"/>
      <c r="AZ304" s="79"/>
      <c r="BA304">
        <v>18</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277</v>
      </c>
      <c r="B305" s="64" t="s">
        <v>282</v>
      </c>
      <c r="C305" s="65" t="s">
        <v>3194</v>
      </c>
      <c r="D305" s="66">
        <v>6.966666666666667</v>
      </c>
      <c r="E305" s="67" t="s">
        <v>136</v>
      </c>
      <c r="F305" s="68">
        <v>21.96666666666667</v>
      </c>
      <c r="G305" s="65"/>
      <c r="H305" s="69"/>
      <c r="I305" s="70"/>
      <c r="J305" s="70"/>
      <c r="K305" s="34" t="s">
        <v>65</v>
      </c>
      <c r="L305" s="77">
        <v>305</v>
      </c>
      <c r="M305" s="77"/>
      <c r="N305" s="72"/>
      <c r="O305" s="79" t="s">
        <v>339</v>
      </c>
      <c r="P305" s="81">
        <v>43648.702893518515</v>
      </c>
      <c r="Q305" s="79" t="s">
        <v>442</v>
      </c>
      <c r="R305" s="82" t="s">
        <v>561</v>
      </c>
      <c r="S305" s="79" t="s">
        <v>586</v>
      </c>
      <c r="T305" s="79" t="s">
        <v>644</v>
      </c>
      <c r="U305" s="79"/>
      <c r="V305" s="82" t="s">
        <v>808</v>
      </c>
      <c r="W305" s="81">
        <v>43648.702893518515</v>
      </c>
      <c r="X305" s="82" t="s">
        <v>935</v>
      </c>
      <c r="Y305" s="79"/>
      <c r="Z305" s="79"/>
      <c r="AA305" s="85" t="s">
        <v>1144</v>
      </c>
      <c r="AB305" s="79"/>
      <c r="AC305" s="79" t="b">
        <v>0</v>
      </c>
      <c r="AD305" s="79">
        <v>2</v>
      </c>
      <c r="AE305" s="85" t="s">
        <v>1231</v>
      </c>
      <c r="AF305" s="79" t="b">
        <v>0</v>
      </c>
      <c r="AG305" s="79" t="s">
        <v>1237</v>
      </c>
      <c r="AH305" s="79"/>
      <c r="AI305" s="85" t="s">
        <v>1231</v>
      </c>
      <c r="AJ305" s="79" t="b">
        <v>0</v>
      </c>
      <c r="AK305" s="79">
        <v>0</v>
      </c>
      <c r="AL305" s="85" t="s">
        <v>1231</v>
      </c>
      <c r="AM305" s="79" t="s">
        <v>1244</v>
      </c>
      <c r="AN305" s="79" t="b">
        <v>0</v>
      </c>
      <c r="AO305" s="85" t="s">
        <v>1144</v>
      </c>
      <c r="AP305" s="79" t="s">
        <v>176</v>
      </c>
      <c r="AQ305" s="79">
        <v>0</v>
      </c>
      <c r="AR305" s="79">
        <v>0</v>
      </c>
      <c r="AS305" s="79"/>
      <c r="AT305" s="79"/>
      <c r="AU305" s="79"/>
      <c r="AV305" s="79"/>
      <c r="AW305" s="79"/>
      <c r="AX305" s="79"/>
      <c r="AY305" s="79"/>
      <c r="AZ305" s="79"/>
      <c r="BA305">
        <v>18</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277</v>
      </c>
      <c r="B306" s="64" t="s">
        <v>282</v>
      </c>
      <c r="C306" s="65" t="s">
        <v>3194</v>
      </c>
      <c r="D306" s="66">
        <v>6.966666666666667</v>
      </c>
      <c r="E306" s="67" t="s">
        <v>136</v>
      </c>
      <c r="F306" s="68">
        <v>21.96666666666667</v>
      </c>
      <c r="G306" s="65"/>
      <c r="H306" s="69"/>
      <c r="I306" s="70"/>
      <c r="J306" s="70"/>
      <c r="K306" s="34" t="s">
        <v>65</v>
      </c>
      <c r="L306" s="77">
        <v>306</v>
      </c>
      <c r="M306" s="77"/>
      <c r="N306" s="72"/>
      <c r="O306" s="79" t="s">
        <v>339</v>
      </c>
      <c r="P306" s="81">
        <v>43649.499976851854</v>
      </c>
      <c r="Q306" s="79" t="s">
        <v>443</v>
      </c>
      <c r="R306" s="82" t="s">
        <v>562</v>
      </c>
      <c r="S306" s="79" t="s">
        <v>586</v>
      </c>
      <c r="T306" s="79" t="s">
        <v>644</v>
      </c>
      <c r="U306" s="79"/>
      <c r="V306" s="82" t="s">
        <v>808</v>
      </c>
      <c r="W306" s="81">
        <v>43649.499976851854</v>
      </c>
      <c r="X306" s="82" t="s">
        <v>936</v>
      </c>
      <c r="Y306" s="79"/>
      <c r="Z306" s="79"/>
      <c r="AA306" s="85" t="s">
        <v>1145</v>
      </c>
      <c r="AB306" s="79"/>
      <c r="AC306" s="79" t="b">
        <v>0</v>
      </c>
      <c r="AD306" s="79">
        <v>3</v>
      </c>
      <c r="AE306" s="85" t="s">
        <v>1231</v>
      </c>
      <c r="AF306" s="79" t="b">
        <v>0</v>
      </c>
      <c r="AG306" s="79" t="s">
        <v>1237</v>
      </c>
      <c r="AH306" s="79"/>
      <c r="AI306" s="85" t="s">
        <v>1231</v>
      </c>
      <c r="AJ306" s="79" t="b">
        <v>0</v>
      </c>
      <c r="AK306" s="79">
        <v>0</v>
      </c>
      <c r="AL306" s="85" t="s">
        <v>1231</v>
      </c>
      <c r="AM306" s="79" t="s">
        <v>1244</v>
      </c>
      <c r="AN306" s="79" t="b">
        <v>0</v>
      </c>
      <c r="AO306" s="85" t="s">
        <v>1145</v>
      </c>
      <c r="AP306" s="79" t="s">
        <v>176</v>
      </c>
      <c r="AQ306" s="79">
        <v>0</v>
      </c>
      <c r="AR306" s="79">
        <v>0</v>
      </c>
      <c r="AS306" s="79"/>
      <c r="AT306" s="79"/>
      <c r="AU306" s="79"/>
      <c r="AV306" s="79"/>
      <c r="AW306" s="79"/>
      <c r="AX306" s="79"/>
      <c r="AY306" s="79"/>
      <c r="AZ306" s="79"/>
      <c r="BA306">
        <v>18</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252</v>
      </c>
      <c r="B307" s="64" t="s">
        <v>283</v>
      </c>
      <c r="C307" s="65" t="s">
        <v>3188</v>
      </c>
      <c r="D307" s="66">
        <v>3</v>
      </c>
      <c r="E307" s="67" t="s">
        <v>132</v>
      </c>
      <c r="F307" s="68">
        <v>35</v>
      </c>
      <c r="G307" s="65"/>
      <c r="H307" s="69"/>
      <c r="I307" s="70"/>
      <c r="J307" s="70"/>
      <c r="K307" s="34" t="s">
        <v>65</v>
      </c>
      <c r="L307" s="77">
        <v>307</v>
      </c>
      <c r="M307" s="77"/>
      <c r="N307" s="72"/>
      <c r="O307" s="79" t="s">
        <v>339</v>
      </c>
      <c r="P307" s="81">
        <v>43627.883738425924</v>
      </c>
      <c r="Q307" s="79" t="s">
        <v>444</v>
      </c>
      <c r="R307" s="79"/>
      <c r="S307" s="79"/>
      <c r="T307" s="79" t="s">
        <v>622</v>
      </c>
      <c r="U307" s="79"/>
      <c r="V307" s="82" t="s">
        <v>788</v>
      </c>
      <c r="W307" s="81">
        <v>43627.883738425924</v>
      </c>
      <c r="X307" s="82" t="s">
        <v>937</v>
      </c>
      <c r="Y307" s="79"/>
      <c r="Z307" s="79"/>
      <c r="AA307" s="85" t="s">
        <v>1146</v>
      </c>
      <c r="AB307" s="85" t="s">
        <v>1179</v>
      </c>
      <c r="AC307" s="79" t="b">
        <v>0</v>
      </c>
      <c r="AD307" s="79">
        <v>0</v>
      </c>
      <c r="AE307" s="85" t="s">
        <v>1232</v>
      </c>
      <c r="AF307" s="79" t="b">
        <v>0</v>
      </c>
      <c r="AG307" s="79" t="s">
        <v>1237</v>
      </c>
      <c r="AH307" s="79"/>
      <c r="AI307" s="85" t="s">
        <v>1231</v>
      </c>
      <c r="AJ307" s="79" t="b">
        <v>0</v>
      </c>
      <c r="AK307" s="79">
        <v>0</v>
      </c>
      <c r="AL307" s="85" t="s">
        <v>1231</v>
      </c>
      <c r="AM307" s="79" t="s">
        <v>1239</v>
      </c>
      <c r="AN307" s="79" t="b">
        <v>0</v>
      </c>
      <c r="AO307" s="85" t="s">
        <v>1179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252</v>
      </c>
      <c r="B308" s="64" t="s">
        <v>283</v>
      </c>
      <c r="C308" s="65" t="s">
        <v>3188</v>
      </c>
      <c r="D308" s="66">
        <v>3</v>
      </c>
      <c r="E308" s="67" t="s">
        <v>132</v>
      </c>
      <c r="F308" s="68">
        <v>35</v>
      </c>
      <c r="G308" s="65"/>
      <c r="H308" s="69"/>
      <c r="I308" s="70"/>
      <c r="J308" s="70"/>
      <c r="K308" s="34" t="s">
        <v>65</v>
      </c>
      <c r="L308" s="77">
        <v>308</v>
      </c>
      <c r="M308" s="77"/>
      <c r="N308" s="72"/>
      <c r="O308" s="79" t="s">
        <v>340</v>
      </c>
      <c r="P308" s="81">
        <v>43637.02028935185</v>
      </c>
      <c r="Q308" s="79" t="s">
        <v>386</v>
      </c>
      <c r="R308" s="79"/>
      <c r="S308" s="79"/>
      <c r="T308" s="79" t="s">
        <v>628</v>
      </c>
      <c r="U308" s="79"/>
      <c r="V308" s="82" t="s">
        <v>788</v>
      </c>
      <c r="W308" s="81">
        <v>43637.02028935185</v>
      </c>
      <c r="X308" s="82" t="s">
        <v>862</v>
      </c>
      <c r="Y308" s="79"/>
      <c r="Z308" s="79"/>
      <c r="AA308" s="85" t="s">
        <v>1071</v>
      </c>
      <c r="AB308" s="85" t="s">
        <v>1230</v>
      </c>
      <c r="AC308" s="79" t="b">
        <v>0</v>
      </c>
      <c r="AD308" s="79">
        <v>1</v>
      </c>
      <c r="AE308" s="85" t="s">
        <v>1234</v>
      </c>
      <c r="AF308" s="79" t="b">
        <v>0</v>
      </c>
      <c r="AG308" s="79" t="s">
        <v>1237</v>
      </c>
      <c r="AH308" s="79"/>
      <c r="AI308" s="85" t="s">
        <v>1231</v>
      </c>
      <c r="AJ308" s="79" t="b">
        <v>0</v>
      </c>
      <c r="AK308" s="79">
        <v>0</v>
      </c>
      <c r="AL308" s="85" t="s">
        <v>1231</v>
      </c>
      <c r="AM308" s="79" t="s">
        <v>1239</v>
      </c>
      <c r="AN308" s="79" t="b">
        <v>0</v>
      </c>
      <c r="AO308" s="85" t="s">
        <v>1230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277</v>
      </c>
      <c r="B309" s="64" t="s">
        <v>283</v>
      </c>
      <c r="C309" s="65" t="s">
        <v>3194</v>
      </c>
      <c r="D309" s="66">
        <v>6.966666666666667</v>
      </c>
      <c r="E309" s="67" t="s">
        <v>136</v>
      </c>
      <c r="F309" s="68">
        <v>21.96666666666667</v>
      </c>
      <c r="G309" s="65"/>
      <c r="H309" s="69"/>
      <c r="I309" s="70"/>
      <c r="J309" s="70"/>
      <c r="K309" s="34" t="s">
        <v>65</v>
      </c>
      <c r="L309" s="77">
        <v>309</v>
      </c>
      <c r="M309" s="77"/>
      <c r="N309" s="72"/>
      <c r="O309" s="79" t="s">
        <v>339</v>
      </c>
      <c r="P309" s="81">
        <v>43619.480717592596</v>
      </c>
      <c r="Q309" s="79" t="s">
        <v>426</v>
      </c>
      <c r="R309" s="82" t="s">
        <v>529</v>
      </c>
      <c r="S309" s="79" t="s">
        <v>586</v>
      </c>
      <c r="T309" s="79" t="s">
        <v>644</v>
      </c>
      <c r="U309" s="79"/>
      <c r="V309" s="82" t="s">
        <v>808</v>
      </c>
      <c r="W309" s="81">
        <v>43619.480717592596</v>
      </c>
      <c r="X309" s="82" t="s">
        <v>919</v>
      </c>
      <c r="Y309" s="79"/>
      <c r="Z309" s="79"/>
      <c r="AA309" s="85" t="s">
        <v>1128</v>
      </c>
      <c r="AB309" s="79"/>
      <c r="AC309" s="79" t="b">
        <v>0</v>
      </c>
      <c r="AD309" s="79">
        <v>7</v>
      </c>
      <c r="AE309" s="85" t="s">
        <v>1231</v>
      </c>
      <c r="AF309" s="79" t="b">
        <v>0</v>
      </c>
      <c r="AG309" s="79" t="s">
        <v>1237</v>
      </c>
      <c r="AH309" s="79"/>
      <c r="AI309" s="85" t="s">
        <v>1231</v>
      </c>
      <c r="AJ309" s="79" t="b">
        <v>0</v>
      </c>
      <c r="AK309" s="79">
        <v>1</v>
      </c>
      <c r="AL309" s="85" t="s">
        <v>1231</v>
      </c>
      <c r="AM309" s="79" t="s">
        <v>1244</v>
      </c>
      <c r="AN309" s="79" t="b">
        <v>0</v>
      </c>
      <c r="AO309" s="85" t="s">
        <v>1128</v>
      </c>
      <c r="AP309" s="79" t="s">
        <v>176</v>
      </c>
      <c r="AQ309" s="79">
        <v>0</v>
      </c>
      <c r="AR309" s="79">
        <v>0</v>
      </c>
      <c r="AS309" s="79"/>
      <c r="AT309" s="79"/>
      <c r="AU309" s="79"/>
      <c r="AV309" s="79"/>
      <c r="AW309" s="79"/>
      <c r="AX309" s="79"/>
      <c r="AY309" s="79"/>
      <c r="AZ309" s="79"/>
      <c r="BA309">
        <v>18</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277</v>
      </c>
      <c r="B310" s="64" t="s">
        <v>283</v>
      </c>
      <c r="C310" s="65" t="s">
        <v>3194</v>
      </c>
      <c r="D310" s="66">
        <v>6.966666666666667</v>
      </c>
      <c r="E310" s="67" t="s">
        <v>136</v>
      </c>
      <c r="F310" s="68">
        <v>21.96666666666667</v>
      </c>
      <c r="G310" s="65"/>
      <c r="H310" s="69"/>
      <c r="I310" s="70"/>
      <c r="J310" s="70"/>
      <c r="K310" s="34" t="s">
        <v>65</v>
      </c>
      <c r="L310" s="77">
        <v>310</v>
      </c>
      <c r="M310" s="77"/>
      <c r="N310" s="72"/>
      <c r="O310" s="79" t="s">
        <v>339</v>
      </c>
      <c r="P310" s="81">
        <v>43619.480844907404</v>
      </c>
      <c r="Q310" s="79" t="s">
        <v>427</v>
      </c>
      <c r="R310" s="82" t="s">
        <v>548</v>
      </c>
      <c r="S310" s="79" t="s">
        <v>586</v>
      </c>
      <c r="T310" s="79" t="s">
        <v>644</v>
      </c>
      <c r="U310" s="79"/>
      <c r="V310" s="82" t="s">
        <v>808</v>
      </c>
      <c r="W310" s="81">
        <v>43619.480844907404</v>
      </c>
      <c r="X310" s="82" t="s">
        <v>920</v>
      </c>
      <c r="Y310" s="79"/>
      <c r="Z310" s="79"/>
      <c r="AA310" s="85" t="s">
        <v>1129</v>
      </c>
      <c r="AB310" s="79"/>
      <c r="AC310" s="79" t="b">
        <v>0</v>
      </c>
      <c r="AD310" s="79">
        <v>5</v>
      </c>
      <c r="AE310" s="85" t="s">
        <v>1231</v>
      </c>
      <c r="AF310" s="79" t="b">
        <v>0</v>
      </c>
      <c r="AG310" s="79" t="s">
        <v>1237</v>
      </c>
      <c r="AH310" s="79"/>
      <c r="AI310" s="85" t="s">
        <v>1231</v>
      </c>
      <c r="AJ310" s="79" t="b">
        <v>0</v>
      </c>
      <c r="AK310" s="79">
        <v>0</v>
      </c>
      <c r="AL310" s="85" t="s">
        <v>1231</v>
      </c>
      <c r="AM310" s="79" t="s">
        <v>1244</v>
      </c>
      <c r="AN310" s="79" t="b">
        <v>0</v>
      </c>
      <c r="AO310" s="85" t="s">
        <v>1129</v>
      </c>
      <c r="AP310" s="79" t="s">
        <v>176</v>
      </c>
      <c r="AQ310" s="79">
        <v>0</v>
      </c>
      <c r="AR310" s="79">
        <v>0</v>
      </c>
      <c r="AS310" s="79"/>
      <c r="AT310" s="79"/>
      <c r="AU310" s="79"/>
      <c r="AV310" s="79"/>
      <c r="AW310" s="79"/>
      <c r="AX310" s="79"/>
      <c r="AY310" s="79"/>
      <c r="AZ310" s="79"/>
      <c r="BA310">
        <v>18</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277</v>
      </c>
      <c r="B311" s="64" t="s">
        <v>283</v>
      </c>
      <c r="C311" s="65" t="s">
        <v>3194</v>
      </c>
      <c r="D311" s="66">
        <v>6.966666666666667</v>
      </c>
      <c r="E311" s="67" t="s">
        <v>136</v>
      </c>
      <c r="F311" s="68">
        <v>21.96666666666667</v>
      </c>
      <c r="G311" s="65"/>
      <c r="H311" s="69"/>
      <c r="I311" s="70"/>
      <c r="J311" s="70"/>
      <c r="K311" s="34" t="s">
        <v>65</v>
      </c>
      <c r="L311" s="77">
        <v>311</v>
      </c>
      <c r="M311" s="77"/>
      <c r="N311" s="72"/>
      <c r="O311" s="79" t="s">
        <v>339</v>
      </c>
      <c r="P311" s="81">
        <v>43625.51112268519</v>
      </c>
      <c r="Q311" s="79" t="s">
        <v>428</v>
      </c>
      <c r="R311" s="82" t="s">
        <v>549</v>
      </c>
      <c r="S311" s="79" t="s">
        <v>586</v>
      </c>
      <c r="T311" s="79" t="s">
        <v>644</v>
      </c>
      <c r="U311" s="79"/>
      <c r="V311" s="82" t="s">
        <v>808</v>
      </c>
      <c r="W311" s="81">
        <v>43625.51112268519</v>
      </c>
      <c r="X311" s="82" t="s">
        <v>921</v>
      </c>
      <c r="Y311" s="79"/>
      <c r="Z311" s="79"/>
      <c r="AA311" s="85" t="s">
        <v>1130</v>
      </c>
      <c r="AB311" s="79"/>
      <c r="AC311" s="79" t="b">
        <v>0</v>
      </c>
      <c r="AD311" s="79">
        <v>1</v>
      </c>
      <c r="AE311" s="85" t="s">
        <v>1231</v>
      </c>
      <c r="AF311" s="79" t="b">
        <v>0</v>
      </c>
      <c r="AG311" s="79" t="s">
        <v>1237</v>
      </c>
      <c r="AH311" s="79"/>
      <c r="AI311" s="85" t="s">
        <v>1231</v>
      </c>
      <c r="AJ311" s="79" t="b">
        <v>0</v>
      </c>
      <c r="AK311" s="79">
        <v>0</v>
      </c>
      <c r="AL311" s="85" t="s">
        <v>1231</v>
      </c>
      <c r="AM311" s="79" t="s">
        <v>1244</v>
      </c>
      <c r="AN311" s="79" t="b">
        <v>0</v>
      </c>
      <c r="AO311" s="85" t="s">
        <v>1130</v>
      </c>
      <c r="AP311" s="79" t="s">
        <v>176</v>
      </c>
      <c r="AQ311" s="79">
        <v>0</v>
      </c>
      <c r="AR311" s="79">
        <v>0</v>
      </c>
      <c r="AS311" s="79"/>
      <c r="AT311" s="79"/>
      <c r="AU311" s="79"/>
      <c r="AV311" s="79"/>
      <c r="AW311" s="79"/>
      <c r="AX311" s="79"/>
      <c r="AY311" s="79"/>
      <c r="AZ311" s="79"/>
      <c r="BA311">
        <v>18</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277</v>
      </c>
      <c r="B312" s="64" t="s">
        <v>283</v>
      </c>
      <c r="C312" s="65" t="s">
        <v>3194</v>
      </c>
      <c r="D312" s="66">
        <v>6.966666666666667</v>
      </c>
      <c r="E312" s="67" t="s">
        <v>136</v>
      </c>
      <c r="F312" s="68">
        <v>21.96666666666667</v>
      </c>
      <c r="G312" s="65"/>
      <c r="H312" s="69"/>
      <c r="I312" s="70"/>
      <c r="J312" s="70"/>
      <c r="K312" s="34" t="s">
        <v>65</v>
      </c>
      <c r="L312" s="77">
        <v>312</v>
      </c>
      <c r="M312" s="77"/>
      <c r="N312" s="72"/>
      <c r="O312" s="79" t="s">
        <v>339</v>
      </c>
      <c r="P312" s="81">
        <v>43627.10556712963</v>
      </c>
      <c r="Q312" s="79" t="s">
        <v>429</v>
      </c>
      <c r="R312" s="82" t="s">
        <v>550</v>
      </c>
      <c r="S312" s="79" t="s">
        <v>586</v>
      </c>
      <c r="T312" s="79" t="s">
        <v>645</v>
      </c>
      <c r="U312" s="79"/>
      <c r="V312" s="82" t="s">
        <v>808</v>
      </c>
      <c r="W312" s="81">
        <v>43627.10556712963</v>
      </c>
      <c r="X312" s="82" t="s">
        <v>922</v>
      </c>
      <c r="Y312" s="79"/>
      <c r="Z312" s="79"/>
      <c r="AA312" s="85" t="s">
        <v>1131</v>
      </c>
      <c r="AB312" s="79"/>
      <c r="AC312" s="79" t="b">
        <v>0</v>
      </c>
      <c r="AD312" s="79">
        <v>0</v>
      </c>
      <c r="AE312" s="85" t="s">
        <v>1231</v>
      </c>
      <c r="AF312" s="79" t="b">
        <v>0</v>
      </c>
      <c r="AG312" s="79" t="s">
        <v>1237</v>
      </c>
      <c r="AH312" s="79"/>
      <c r="AI312" s="85" t="s">
        <v>1231</v>
      </c>
      <c r="AJ312" s="79" t="b">
        <v>0</v>
      </c>
      <c r="AK312" s="79">
        <v>1</v>
      </c>
      <c r="AL312" s="85" t="s">
        <v>1231</v>
      </c>
      <c r="AM312" s="79" t="s">
        <v>1244</v>
      </c>
      <c r="AN312" s="79" t="b">
        <v>0</v>
      </c>
      <c r="AO312" s="85" t="s">
        <v>1131</v>
      </c>
      <c r="AP312" s="79" t="s">
        <v>176</v>
      </c>
      <c r="AQ312" s="79">
        <v>0</v>
      </c>
      <c r="AR312" s="79">
        <v>0</v>
      </c>
      <c r="AS312" s="79"/>
      <c r="AT312" s="79"/>
      <c r="AU312" s="79"/>
      <c r="AV312" s="79"/>
      <c r="AW312" s="79"/>
      <c r="AX312" s="79"/>
      <c r="AY312" s="79"/>
      <c r="AZ312" s="79"/>
      <c r="BA312">
        <v>18</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277</v>
      </c>
      <c r="B313" s="64" t="s">
        <v>283</v>
      </c>
      <c r="C313" s="65" t="s">
        <v>3194</v>
      </c>
      <c r="D313" s="66">
        <v>6.966666666666667</v>
      </c>
      <c r="E313" s="67" t="s">
        <v>136</v>
      </c>
      <c r="F313" s="68">
        <v>21.96666666666667</v>
      </c>
      <c r="G313" s="65"/>
      <c r="H313" s="69"/>
      <c r="I313" s="70"/>
      <c r="J313" s="70"/>
      <c r="K313" s="34" t="s">
        <v>65</v>
      </c>
      <c r="L313" s="77">
        <v>313</v>
      </c>
      <c r="M313" s="77"/>
      <c r="N313" s="72"/>
      <c r="O313" s="79" t="s">
        <v>339</v>
      </c>
      <c r="P313" s="81">
        <v>43628.0134837963</v>
      </c>
      <c r="Q313" s="79" t="s">
        <v>430</v>
      </c>
      <c r="R313" s="82" t="s">
        <v>551</v>
      </c>
      <c r="S313" s="79" t="s">
        <v>586</v>
      </c>
      <c r="T313" s="79" t="s">
        <v>645</v>
      </c>
      <c r="U313" s="79"/>
      <c r="V313" s="82" t="s">
        <v>808</v>
      </c>
      <c r="W313" s="81">
        <v>43628.0134837963</v>
      </c>
      <c r="X313" s="82" t="s">
        <v>923</v>
      </c>
      <c r="Y313" s="79"/>
      <c r="Z313" s="79"/>
      <c r="AA313" s="85" t="s">
        <v>1132</v>
      </c>
      <c r="AB313" s="79"/>
      <c r="AC313" s="79" t="b">
        <v>0</v>
      </c>
      <c r="AD313" s="79">
        <v>1</v>
      </c>
      <c r="AE313" s="85" t="s">
        <v>1231</v>
      </c>
      <c r="AF313" s="79" t="b">
        <v>0</v>
      </c>
      <c r="AG313" s="79" t="s">
        <v>1237</v>
      </c>
      <c r="AH313" s="79"/>
      <c r="AI313" s="85" t="s">
        <v>1231</v>
      </c>
      <c r="AJ313" s="79" t="b">
        <v>0</v>
      </c>
      <c r="AK313" s="79">
        <v>0</v>
      </c>
      <c r="AL313" s="85" t="s">
        <v>1231</v>
      </c>
      <c r="AM313" s="79" t="s">
        <v>1244</v>
      </c>
      <c r="AN313" s="79" t="b">
        <v>0</v>
      </c>
      <c r="AO313" s="85" t="s">
        <v>1132</v>
      </c>
      <c r="AP313" s="79" t="s">
        <v>176</v>
      </c>
      <c r="AQ313" s="79">
        <v>0</v>
      </c>
      <c r="AR313" s="79">
        <v>0</v>
      </c>
      <c r="AS313" s="79"/>
      <c r="AT313" s="79"/>
      <c r="AU313" s="79"/>
      <c r="AV313" s="79"/>
      <c r="AW313" s="79"/>
      <c r="AX313" s="79"/>
      <c r="AY313" s="79"/>
      <c r="AZ313" s="79"/>
      <c r="BA313">
        <v>18</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277</v>
      </c>
      <c r="B314" s="64" t="s">
        <v>283</v>
      </c>
      <c r="C314" s="65" t="s">
        <v>3194</v>
      </c>
      <c r="D314" s="66">
        <v>6.966666666666667</v>
      </c>
      <c r="E314" s="67" t="s">
        <v>136</v>
      </c>
      <c r="F314" s="68">
        <v>21.96666666666667</v>
      </c>
      <c r="G314" s="65"/>
      <c r="H314" s="69"/>
      <c r="I314" s="70"/>
      <c r="J314" s="70"/>
      <c r="K314" s="34" t="s">
        <v>65</v>
      </c>
      <c r="L314" s="77">
        <v>314</v>
      </c>
      <c r="M314" s="77"/>
      <c r="N314" s="72"/>
      <c r="O314" s="79" t="s">
        <v>339</v>
      </c>
      <c r="P314" s="81">
        <v>43628.58017361111</v>
      </c>
      <c r="Q314" s="79" t="s">
        <v>431</v>
      </c>
      <c r="R314" s="82" t="s">
        <v>524</v>
      </c>
      <c r="S314" s="79" t="s">
        <v>586</v>
      </c>
      <c r="T314" s="79" t="s">
        <v>645</v>
      </c>
      <c r="U314" s="79"/>
      <c r="V314" s="82" t="s">
        <v>808</v>
      </c>
      <c r="W314" s="81">
        <v>43628.58017361111</v>
      </c>
      <c r="X314" s="82" t="s">
        <v>924</v>
      </c>
      <c r="Y314" s="79"/>
      <c r="Z314" s="79"/>
      <c r="AA314" s="85" t="s">
        <v>1133</v>
      </c>
      <c r="AB314" s="79"/>
      <c r="AC314" s="79" t="b">
        <v>0</v>
      </c>
      <c r="AD314" s="79">
        <v>5</v>
      </c>
      <c r="AE314" s="85" t="s">
        <v>1231</v>
      </c>
      <c r="AF314" s="79" t="b">
        <v>0</v>
      </c>
      <c r="AG314" s="79" t="s">
        <v>1237</v>
      </c>
      <c r="AH314" s="79"/>
      <c r="AI314" s="85" t="s">
        <v>1231</v>
      </c>
      <c r="AJ314" s="79" t="b">
        <v>0</v>
      </c>
      <c r="AK314" s="79">
        <v>1</v>
      </c>
      <c r="AL314" s="85" t="s">
        <v>1231</v>
      </c>
      <c r="AM314" s="79" t="s">
        <v>1244</v>
      </c>
      <c r="AN314" s="79" t="b">
        <v>0</v>
      </c>
      <c r="AO314" s="85" t="s">
        <v>1133</v>
      </c>
      <c r="AP314" s="79" t="s">
        <v>176</v>
      </c>
      <c r="AQ314" s="79">
        <v>0</v>
      </c>
      <c r="AR314" s="79">
        <v>0</v>
      </c>
      <c r="AS314" s="79"/>
      <c r="AT314" s="79"/>
      <c r="AU314" s="79"/>
      <c r="AV314" s="79"/>
      <c r="AW314" s="79"/>
      <c r="AX314" s="79"/>
      <c r="AY314" s="79"/>
      <c r="AZ314" s="79"/>
      <c r="BA314">
        <v>18</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277</v>
      </c>
      <c r="B315" s="64" t="s">
        <v>283</v>
      </c>
      <c r="C315" s="65" t="s">
        <v>3194</v>
      </c>
      <c r="D315" s="66">
        <v>6.966666666666667</v>
      </c>
      <c r="E315" s="67" t="s">
        <v>136</v>
      </c>
      <c r="F315" s="68">
        <v>21.96666666666667</v>
      </c>
      <c r="G315" s="65"/>
      <c r="H315" s="69"/>
      <c r="I315" s="70"/>
      <c r="J315" s="70"/>
      <c r="K315" s="34" t="s">
        <v>65</v>
      </c>
      <c r="L315" s="77">
        <v>315</v>
      </c>
      <c r="M315" s="77"/>
      <c r="N315" s="72"/>
      <c r="O315" s="79" t="s">
        <v>339</v>
      </c>
      <c r="P315" s="81">
        <v>43630.59900462963</v>
      </c>
      <c r="Q315" s="79" t="s">
        <v>432</v>
      </c>
      <c r="R315" s="82" t="s">
        <v>552</v>
      </c>
      <c r="S315" s="79" t="s">
        <v>586</v>
      </c>
      <c r="T315" s="79" t="s">
        <v>645</v>
      </c>
      <c r="U315" s="79"/>
      <c r="V315" s="82" t="s">
        <v>808</v>
      </c>
      <c r="W315" s="81">
        <v>43630.59900462963</v>
      </c>
      <c r="X315" s="82" t="s">
        <v>925</v>
      </c>
      <c r="Y315" s="79"/>
      <c r="Z315" s="79"/>
      <c r="AA315" s="85" t="s">
        <v>1134</v>
      </c>
      <c r="AB315" s="79"/>
      <c r="AC315" s="79" t="b">
        <v>0</v>
      </c>
      <c r="AD315" s="79">
        <v>7</v>
      </c>
      <c r="AE315" s="85" t="s">
        <v>1231</v>
      </c>
      <c r="AF315" s="79" t="b">
        <v>0</v>
      </c>
      <c r="AG315" s="79" t="s">
        <v>1237</v>
      </c>
      <c r="AH315" s="79"/>
      <c r="AI315" s="85" t="s">
        <v>1231</v>
      </c>
      <c r="AJ315" s="79" t="b">
        <v>0</v>
      </c>
      <c r="AK315" s="79">
        <v>1</v>
      </c>
      <c r="AL315" s="85" t="s">
        <v>1231</v>
      </c>
      <c r="AM315" s="79" t="s">
        <v>1244</v>
      </c>
      <c r="AN315" s="79" t="b">
        <v>0</v>
      </c>
      <c r="AO315" s="85" t="s">
        <v>1134</v>
      </c>
      <c r="AP315" s="79" t="s">
        <v>176</v>
      </c>
      <c r="AQ315" s="79">
        <v>0</v>
      </c>
      <c r="AR315" s="79">
        <v>0</v>
      </c>
      <c r="AS315" s="79"/>
      <c r="AT315" s="79"/>
      <c r="AU315" s="79"/>
      <c r="AV315" s="79"/>
      <c r="AW315" s="79"/>
      <c r="AX315" s="79"/>
      <c r="AY315" s="79"/>
      <c r="AZ315" s="79"/>
      <c r="BA315">
        <v>18</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277</v>
      </c>
      <c r="B316" s="64" t="s">
        <v>283</v>
      </c>
      <c r="C316" s="65" t="s">
        <v>3194</v>
      </c>
      <c r="D316" s="66">
        <v>6.966666666666667</v>
      </c>
      <c r="E316" s="67" t="s">
        <v>136</v>
      </c>
      <c r="F316" s="68">
        <v>21.96666666666667</v>
      </c>
      <c r="G316" s="65"/>
      <c r="H316" s="69"/>
      <c r="I316" s="70"/>
      <c r="J316" s="70"/>
      <c r="K316" s="34" t="s">
        <v>65</v>
      </c>
      <c r="L316" s="77">
        <v>316</v>
      </c>
      <c r="M316" s="77"/>
      <c r="N316" s="72"/>
      <c r="O316" s="79" t="s">
        <v>339</v>
      </c>
      <c r="P316" s="81">
        <v>43634.08356481481</v>
      </c>
      <c r="Q316" s="79" t="s">
        <v>433</v>
      </c>
      <c r="R316" s="82" t="s">
        <v>553</v>
      </c>
      <c r="S316" s="79" t="s">
        <v>586</v>
      </c>
      <c r="T316" s="79" t="s">
        <v>645</v>
      </c>
      <c r="U316" s="79"/>
      <c r="V316" s="82" t="s">
        <v>808</v>
      </c>
      <c r="W316" s="81">
        <v>43634.08356481481</v>
      </c>
      <c r="X316" s="82" t="s">
        <v>926</v>
      </c>
      <c r="Y316" s="79"/>
      <c r="Z316" s="79"/>
      <c r="AA316" s="85" t="s">
        <v>1135</v>
      </c>
      <c r="AB316" s="79"/>
      <c r="AC316" s="79" t="b">
        <v>0</v>
      </c>
      <c r="AD316" s="79">
        <v>2</v>
      </c>
      <c r="AE316" s="85" t="s">
        <v>1231</v>
      </c>
      <c r="AF316" s="79" t="b">
        <v>0</v>
      </c>
      <c r="AG316" s="79" t="s">
        <v>1237</v>
      </c>
      <c r="AH316" s="79"/>
      <c r="AI316" s="85" t="s">
        <v>1231</v>
      </c>
      <c r="AJ316" s="79" t="b">
        <v>0</v>
      </c>
      <c r="AK316" s="79">
        <v>1</v>
      </c>
      <c r="AL316" s="85" t="s">
        <v>1231</v>
      </c>
      <c r="AM316" s="79" t="s">
        <v>1244</v>
      </c>
      <c r="AN316" s="79" t="b">
        <v>0</v>
      </c>
      <c r="AO316" s="85" t="s">
        <v>1135</v>
      </c>
      <c r="AP316" s="79" t="s">
        <v>176</v>
      </c>
      <c r="AQ316" s="79">
        <v>0</v>
      </c>
      <c r="AR316" s="79">
        <v>0</v>
      </c>
      <c r="AS316" s="79"/>
      <c r="AT316" s="79"/>
      <c r="AU316" s="79"/>
      <c r="AV316" s="79"/>
      <c r="AW316" s="79"/>
      <c r="AX316" s="79"/>
      <c r="AY316" s="79"/>
      <c r="AZ316" s="79"/>
      <c r="BA316">
        <v>18</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277</v>
      </c>
      <c r="B317" s="64" t="s">
        <v>283</v>
      </c>
      <c r="C317" s="65" t="s">
        <v>3194</v>
      </c>
      <c r="D317" s="66">
        <v>6.966666666666667</v>
      </c>
      <c r="E317" s="67" t="s">
        <v>136</v>
      </c>
      <c r="F317" s="68">
        <v>21.96666666666667</v>
      </c>
      <c r="G317" s="65"/>
      <c r="H317" s="69"/>
      <c r="I317" s="70"/>
      <c r="J317" s="70"/>
      <c r="K317" s="34" t="s">
        <v>65</v>
      </c>
      <c r="L317" s="77">
        <v>317</v>
      </c>
      <c r="M317" s="77"/>
      <c r="N317" s="72"/>
      <c r="O317" s="79" t="s">
        <v>339</v>
      </c>
      <c r="P317" s="81">
        <v>43634.08377314815</v>
      </c>
      <c r="Q317" s="79" t="s">
        <v>434</v>
      </c>
      <c r="R317" s="82" t="s">
        <v>554</v>
      </c>
      <c r="S317" s="79" t="s">
        <v>586</v>
      </c>
      <c r="T317" s="79" t="s">
        <v>645</v>
      </c>
      <c r="U317" s="79"/>
      <c r="V317" s="82" t="s">
        <v>808</v>
      </c>
      <c r="W317" s="81">
        <v>43634.08377314815</v>
      </c>
      <c r="X317" s="82" t="s">
        <v>927</v>
      </c>
      <c r="Y317" s="79"/>
      <c r="Z317" s="79"/>
      <c r="AA317" s="85" t="s">
        <v>1136</v>
      </c>
      <c r="AB317" s="79"/>
      <c r="AC317" s="79" t="b">
        <v>0</v>
      </c>
      <c r="AD317" s="79">
        <v>3</v>
      </c>
      <c r="AE317" s="85" t="s">
        <v>1231</v>
      </c>
      <c r="AF317" s="79" t="b">
        <v>0</v>
      </c>
      <c r="AG317" s="79" t="s">
        <v>1237</v>
      </c>
      <c r="AH317" s="79"/>
      <c r="AI317" s="85" t="s">
        <v>1231</v>
      </c>
      <c r="AJ317" s="79" t="b">
        <v>0</v>
      </c>
      <c r="AK317" s="79">
        <v>1</v>
      </c>
      <c r="AL317" s="85" t="s">
        <v>1231</v>
      </c>
      <c r="AM317" s="79" t="s">
        <v>1244</v>
      </c>
      <c r="AN317" s="79" t="b">
        <v>0</v>
      </c>
      <c r="AO317" s="85" t="s">
        <v>1136</v>
      </c>
      <c r="AP317" s="79" t="s">
        <v>176</v>
      </c>
      <c r="AQ317" s="79">
        <v>0</v>
      </c>
      <c r="AR317" s="79">
        <v>0</v>
      </c>
      <c r="AS317" s="79"/>
      <c r="AT317" s="79"/>
      <c r="AU317" s="79"/>
      <c r="AV317" s="79"/>
      <c r="AW317" s="79"/>
      <c r="AX317" s="79"/>
      <c r="AY317" s="79"/>
      <c r="AZ317" s="79"/>
      <c r="BA317">
        <v>18</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277</v>
      </c>
      <c r="B318" s="64" t="s">
        <v>283</v>
      </c>
      <c r="C318" s="65" t="s">
        <v>3194</v>
      </c>
      <c r="D318" s="66">
        <v>6.966666666666667</v>
      </c>
      <c r="E318" s="67" t="s">
        <v>136</v>
      </c>
      <c r="F318" s="68">
        <v>21.96666666666667</v>
      </c>
      <c r="G318" s="65"/>
      <c r="H318" s="69"/>
      <c r="I318" s="70"/>
      <c r="J318" s="70"/>
      <c r="K318" s="34" t="s">
        <v>65</v>
      </c>
      <c r="L318" s="77">
        <v>318</v>
      </c>
      <c r="M318" s="77"/>
      <c r="N318" s="72"/>
      <c r="O318" s="79" t="s">
        <v>339</v>
      </c>
      <c r="P318" s="81">
        <v>43634.93880787037</v>
      </c>
      <c r="Q318" s="79" t="s">
        <v>435</v>
      </c>
      <c r="R318" s="82" t="s">
        <v>555</v>
      </c>
      <c r="S318" s="79" t="s">
        <v>586</v>
      </c>
      <c r="T318" s="79" t="s">
        <v>645</v>
      </c>
      <c r="U318" s="79"/>
      <c r="V318" s="82" t="s">
        <v>808</v>
      </c>
      <c r="W318" s="81">
        <v>43634.93880787037</v>
      </c>
      <c r="X318" s="82" t="s">
        <v>928</v>
      </c>
      <c r="Y318" s="79"/>
      <c r="Z318" s="79"/>
      <c r="AA318" s="85" t="s">
        <v>1137</v>
      </c>
      <c r="AB318" s="79"/>
      <c r="AC318" s="79" t="b">
        <v>0</v>
      </c>
      <c r="AD318" s="79">
        <v>0</v>
      </c>
      <c r="AE318" s="85" t="s">
        <v>1231</v>
      </c>
      <c r="AF318" s="79" t="b">
        <v>0</v>
      </c>
      <c r="AG318" s="79" t="s">
        <v>1237</v>
      </c>
      <c r="AH318" s="79"/>
      <c r="AI318" s="85" t="s">
        <v>1231</v>
      </c>
      <c r="AJ318" s="79" t="b">
        <v>0</v>
      </c>
      <c r="AK318" s="79">
        <v>0</v>
      </c>
      <c r="AL318" s="85" t="s">
        <v>1231</v>
      </c>
      <c r="AM318" s="79" t="s">
        <v>1244</v>
      </c>
      <c r="AN318" s="79" t="b">
        <v>0</v>
      </c>
      <c r="AO318" s="85" t="s">
        <v>1137</v>
      </c>
      <c r="AP318" s="79" t="s">
        <v>176</v>
      </c>
      <c r="AQ318" s="79">
        <v>0</v>
      </c>
      <c r="AR318" s="79">
        <v>0</v>
      </c>
      <c r="AS318" s="79"/>
      <c r="AT318" s="79"/>
      <c r="AU318" s="79"/>
      <c r="AV318" s="79"/>
      <c r="AW318" s="79"/>
      <c r="AX318" s="79"/>
      <c r="AY318" s="79"/>
      <c r="AZ318" s="79"/>
      <c r="BA318">
        <v>18</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277</v>
      </c>
      <c r="B319" s="64" t="s">
        <v>283</v>
      </c>
      <c r="C319" s="65" t="s">
        <v>3194</v>
      </c>
      <c r="D319" s="66">
        <v>6.966666666666667</v>
      </c>
      <c r="E319" s="67" t="s">
        <v>136</v>
      </c>
      <c r="F319" s="68">
        <v>21.96666666666667</v>
      </c>
      <c r="G319" s="65"/>
      <c r="H319" s="69"/>
      <c r="I319" s="70"/>
      <c r="J319" s="70"/>
      <c r="K319" s="34" t="s">
        <v>65</v>
      </c>
      <c r="L319" s="77">
        <v>319</v>
      </c>
      <c r="M319" s="77"/>
      <c r="N319" s="72"/>
      <c r="O319" s="79" t="s">
        <v>339</v>
      </c>
      <c r="P319" s="81">
        <v>43641.1275</v>
      </c>
      <c r="Q319" s="79" t="s">
        <v>436</v>
      </c>
      <c r="R319" s="82" t="s">
        <v>556</v>
      </c>
      <c r="S319" s="79" t="s">
        <v>586</v>
      </c>
      <c r="T319" s="79" t="s">
        <v>645</v>
      </c>
      <c r="U319" s="79"/>
      <c r="V319" s="82" t="s">
        <v>808</v>
      </c>
      <c r="W319" s="81">
        <v>43641.1275</v>
      </c>
      <c r="X319" s="82" t="s">
        <v>929</v>
      </c>
      <c r="Y319" s="79"/>
      <c r="Z319" s="79"/>
      <c r="AA319" s="85" t="s">
        <v>1138</v>
      </c>
      <c r="AB319" s="79"/>
      <c r="AC319" s="79" t="b">
        <v>0</v>
      </c>
      <c r="AD319" s="79">
        <v>6</v>
      </c>
      <c r="AE319" s="85" t="s">
        <v>1231</v>
      </c>
      <c r="AF319" s="79" t="b">
        <v>0</v>
      </c>
      <c r="AG319" s="79" t="s">
        <v>1237</v>
      </c>
      <c r="AH319" s="79"/>
      <c r="AI319" s="85" t="s">
        <v>1231</v>
      </c>
      <c r="AJ319" s="79" t="b">
        <v>0</v>
      </c>
      <c r="AK319" s="79">
        <v>0</v>
      </c>
      <c r="AL319" s="85" t="s">
        <v>1231</v>
      </c>
      <c r="AM319" s="79" t="s">
        <v>1244</v>
      </c>
      <c r="AN319" s="79" t="b">
        <v>0</v>
      </c>
      <c r="AO319" s="85" t="s">
        <v>1138</v>
      </c>
      <c r="AP319" s="79" t="s">
        <v>176</v>
      </c>
      <c r="AQ319" s="79">
        <v>0</v>
      </c>
      <c r="AR319" s="79">
        <v>0</v>
      </c>
      <c r="AS319" s="79"/>
      <c r="AT319" s="79"/>
      <c r="AU319" s="79"/>
      <c r="AV319" s="79"/>
      <c r="AW319" s="79"/>
      <c r="AX319" s="79"/>
      <c r="AY319" s="79"/>
      <c r="AZ319" s="79"/>
      <c r="BA319">
        <v>18</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277</v>
      </c>
      <c r="B320" s="64" t="s">
        <v>283</v>
      </c>
      <c r="C320" s="65" t="s">
        <v>3194</v>
      </c>
      <c r="D320" s="66">
        <v>6.966666666666667</v>
      </c>
      <c r="E320" s="67" t="s">
        <v>136</v>
      </c>
      <c r="F320" s="68">
        <v>21.96666666666667</v>
      </c>
      <c r="G320" s="65"/>
      <c r="H320" s="69"/>
      <c r="I320" s="70"/>
      <c r="J320" s="70"/>
      <c r="K320" s="34" t="s">
        <v>65</v>
      </c>
      <c r="L320" s="77">
        <v>320</v>
      </c>
      <c r="M320" s="77"/>
      <c r="N320" s="72"/>
      <c r="O320" s="79" t="s">
        <v>339</v>
      </c>
      <c r="P320" s="81">
        <v>43641.94844907407</v>
      </c>
      <c r="Q320" s="79" t="s">
        <v>437</v>
      </c>
      <c r="R320" s="82" t="s">
        <v>557</v>
      </c>
      <c r="S320" s="79" t="s">
        <v>586</v>
      </c>
      <c r="T320" s="79" t="s">
        <v>645</v>
      </c>
      <c r="U320" s="79"/>
      <c r="V320" s="82" t="s">
        <v>808</v>
      </c>
      <c r="W320" s="81">
        <v>43641.94844907407</v>
      </c>
      <c r="X320" s="82" t="s">
        <v>930</v>
      </c>
      <c r="Y320" s="79"/>
      <c r="Z320" s="79"/>
      <c r="AA320" s="85" t="s">
        <v>1139</v>
      </c>
      <c r="AB320" s="79"/>
      <c r="AC320" s="79" t="b">
        <v>0</v>
      </c>
      <c r="AD320" s="79">
        <v>1</v>
      </c>
      <c r="AE320" s="85" t="s">
        <v>1231</v>
      </c>
      <c r="AF320" s="79" t="b">
        <v>0</v>
      </c>
      <c r="AG320" s="79" t="s">
        <v>1237</v>
      </c>
      <c r="AH320" s="79"/>
      <c r="AI320" s="85" t="s">
        <v>1231</v>
      </c>
      <c r="AJ320" s="79" t="b">
        <v>0</v>
      </c>
      <c r="AK320" s="79">
        <v>0</v>
      </c>
      <c r="AL320" s="85" t="s">
        <v>1231</v>
      </c>
      <c r="AM320" s="79" t="s">
        <v>1244</v>
      </c>
      <c r="AN320" s="79" t="b">
        <v>0</v>
      </c>
      <c r="AO320" s="85" t="s">
        <v>1139</v>
      </c>
      <c r="AP320" s="79" t="s">
        <v>176</v>
      </c>
      <c r="AQ320" s="79">
        <v>0</v>
      </c>
      <c r="AR320" s="79">
        <v>0</v>
      </c>
      <c r="AS320" s="79"/>
      <c r="AT320" s="79"/>
      <c r="AU320" s="79"/>
      <c r="AV320" s="79"/>
      <c r="AW320" s="79"/>
      <c r="AX320" s="79"/>
      <c r="AY320" s="79"/>
      <c r="AZ320" s="79"/>
      <c r="BA320">
        <v>18</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277</v>
      </c>
      <c r="B321" s="64" t="s">
        <v>283</v>
      </c>
      <c r="C321" s="65" t="s">
        <v>3194</v>
      </c>
      <c r="D321" s="66">
        <v>6.966666666666667</v>
      </c>
      <c r="E321" s="67" t="s">
        <v>136</v>
      </c>
      <c r="F321" s="68">
        <v>21.96666666666667</v>
      </c>
      <c r="G321" s="65"/>
      <c r="H321" s="69"/>
      <c r="I321" s="70"/>
      <c r="J321" s="70"/>
      <c r="K321" s="34" t="s">
        <v>65</v>
      </c>
      <c r="L321" s="77">
        <v>321</v>
      </c>
      <c r="M321" s="77"/>
      <c r="N321" s="72"/>
      <c r="O321" s="79" t="s">
        <v>339</v>
      </c>
      <c r="P321" s="81">
        <v>43642.59805555556</v>
      </c>
      <c r="Q321" s="79" t="s">
        <v>438</v>
      </c>
      <c r="R321" s="82" t="s">
        <v>558</v>
      </c>
      <c r="S321" s="79" t="s">
        <v>586</v>
      </c>
      <c r="T321" s="79" t="s">
        <v>645</v>
      </c>
      <c r="U321" s="79"/>
      <c r="V321" s="82" t="s">
        <v>808</v>
      </c>
      <c r="W321" s="81">
        <v>43642.59805555556</v>
      </c>
      <c r="X321" s="82" t="s">
        <v>931</v>
      </c>
      <c r="Y321" s="79"/>
      <c r="Z321" s="79"/>
      <c r="AA321" s="85" t="s">
        <v>1140</v>
      </c>
      <c r="AB321" s="79"/>
      <c r="AC321" s="79" t="b">
        <v>0</v>
      </c>
      <c r="AD321" s="79">
        <v>6</v>
      </c>
      <c r="AE321" s="85" t="s">
        <v>1231</v>
      </c>
      <c r="AF321" s="79" t="b">
        <v>0</v>
      </c>
      <c r="AG321" s="79" t="s">
        <v>1237</v>
      </c>
      <c r="AH321" s="79"/>
      <c r="AI321" s="85" t="s">
        <v>1231</v>
      </c>
      <c r="AJ321" s="79" t="b">
        <v>0</v>
      </c>
      <c r="AK321" s="79">
        <v>0</v>
      </c>
      <c r="AL321" s="85" t="s">
        <v>1231</v>
      </c>
      <c r="AM321" s="79" t="s">
        <v>1244</v>
      </c>
      <c r="AN321" s="79" t="b">
        <v>0</v>
      </c>
      <c r="AO321" s="85" t="s">
        <v>1140</v>
      </c>
      <c r="AP321" s="79" t="s">
        <v>176</v>
      </c>
      <c r="AQ321" s="79">
        <v>0</v>
      </c>
      <c r="AR321" s="79">
        <v>0</v>
      </c>
      <c r="AS321" s="79"/>
      <c r="AT321" s="79"/>
      <c r="AU321" s="79"/>
      <c r="AV321" s="79"/>
      <c r="AW321" s="79"/>
      <c r="AX321" s="79"/>
      <c r="AY321" s="79"/>
      <c r="AZ321" s="79"/>
      <c r="BA321">
        <v>18</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277</v>
      </c>
      <c r="B322" s="64" t="s">
        <v>283</v>
      </c>
      <c r="C322" s="65" t="s">
        <v>3194</v>
      </c>
      <c r="D322" s="66">
        <v>6.966666666666667</v>
      </c>
      <c r="E322" s="67" t="s">
        <v>136</v>
      </c>
      <c r="F322" s="68">
        <v>21.96666666666667</v>
      </c>
      <c r="G322" s="65"/>
      <c r="H322" s="69"/>
      <c r="I322" s="70"/>
      <c r="J322" s="70"/>
      <c r="K322" s="34" t="s">
        <v>65</v>
      </c>
      <c r="L322" s="77">
        <v>322</v>
      </c>
      <c r="M322" s="77"/>
      <c r="N322" s="72"/>
      <c r="O322" s="79" t="s">
        <v>339</v>
      </c>
      <c r="P322" s="81">
        <v>43643.634363425925</v>
      </c>
      <c r="Q322" s="79" t="s">
        <v>439</v>
      </c>
      <c r="R322" s="82" t="s">
        <v>530</v>
      </c>
      <c r="S322" s="79" t="s">
        <v>586</v>
      </c>
      <c r="T322" s="79" t="s">
        <v>645</v>
      </c>
      <c r="U322" s="79"/>
      <c r="V322" s="82" t="s">
        <v>808</v>
      </c>
      <c r="W322" s="81">
        <v>43643.634363425925</v>
      </c>
      <c r="X322" s="82" t="s">
        <v>932</v>
      </c>
      <c r="Y322" s="79"/>
      <c r="Z322" s="79"/>
      <c r="AA322" s="85" t="s">
        <v>1141</v>
      </c>
      <c r="AB322" s="79"/>
      <c r="AC322" s="79" t="b">
        <v>0</v>
      </c>
      <c r="AD322" s="79">
        <v>7</v>
      </c>
      <c r="AE322" s="85" t="s">
        <v>1231</v>
      </c>
      <c r="AF322" s="79" t="b">
        <v>0</v>
      </c>
      <c r="AG322" s="79" t="s">
        <v>1237</v>
      </c>
      <c r="AH322" s="79"/>
      <c r="AI322" s="85" t="s">
        <v>1231</v>
      </c>
      <c r="AJ322" s="79" t="b">
        <v>0</v>
      </c>
      <c r="AK322" s="79">
        <v>1</v>
      </c>
      <c r="AL322" s="85" t="s">
        <v>1231</v>
      </c>
      <c r="AM322" s="79" t="s">
        <v>1244</v>
      </c>
      <c r="AN322" s="79" t="b">
        <v>0</v>
      </c>
      <c r="AO322" s="85" t="s">
        <v>1141</v>
      </c>
      <c r="AP322" s="79" t="s">
        <v>176</v>
      </c>
      <c r="AQ322" s="79">
        <v>0</v>
      </c>
      <c r="AR322" s="79">
        <v>0</v>
      </c>
      <c r="AS322" s="79"/>
      <c r="AT322" s="79"/>
      <c r="AU322" s="79"/>
      <c r="AV322" s="79"/>
      <c r="AW322" s="79"/>
      <c r="AX322" s="79"/>
      <c r="AY322" s="79"/>
      <c r="AZ322" s="79"/>
      <c r="BA322">
        <v>18</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277</v>
      </c>
      <c r="B323" s="64" t="s">
        <v>283</v>
      </c>
      <c r="C323" s="65" t="s">
        <v>3194</v>
      </c>
      <c r="D323" s="66">
        <v>6.966666666666667</v>
      </c>
      <c r="E323" s="67" t="s">
        <v>136</v>
      </c>
      <c r="F323" s="68">
        <v>21.96666666666667</v>
      </c>
      <c r="G323" s="65"/>
      <c r="H323" s="69"/>
      <c r="I323" s="70"/>
      <c r="J323" s="70"/>
      <c r="K323" s="34" t="s">
        <v>65</v>
      </c>
      <c r="L323" s="77">
        <v>323</v>
      </c>
      <c r="M323" s="77"/>
      <c r="N323" s="72"/>
      <c r="O323" s="79" t="s">
        <v>339</v>
      </c>
      <c r="P323" s="81">
        <v>43648.05504629629</v>
      </c>
      <c r="Q323" s="79" t="s">
        <v>440</v>
      </c>
      <c r="R323" s="82" t="s">
        <v>559</v>
      </c>
      <c r="S323" s="79" t="s">
        <v>586</v>
      </c>
      <c r="T323" s="79" t="s">
        <v>644</v>
      </c>
      <c r="U323" s="79"/>
      <c r="V323" s="82" t="s">
        <v>808</v>
      </c>
      <c r="W323" s="81">
        <v>43648.05504629629</v>
      </c>
      <c r="X323" s="82" t="s">
        <v>933</v>
      </c>
      <c r="Y323" s="79"/>
      <c r="Z323" s="79"/>
      <c r="AA323" s="85" t="s">
        <v>1142</v>
      </c>
      <c r="AB323" s="79"/>
      <c r="AC323" s="79" t="b">
        <v>0</v>
      </c>
      <c r="AD323" s="79">
        <v>1</v>
      </c>
      <c r="AE323" s="85" t="s">
        <v>1231</v>
      </c>
      <c r="AF323" s="79" t="b">
        <v>0</v>
      </c>
      <c r="AG323" s="79" t="s">
        <v>1237</v>
      </c>
      <c r="AH323" s="79"/>
      <c r="AI323" s="85" t="s">
        <v>1231</v>
      </c>
      <c r="AJ323" s="79" t="b">
        <v>0</v>
      </c>
      <c r="AK323" s="79">
        <v>0</v>
      </c>
      <c r="AL323" s="85" t="s">
        <v>1231</v>
      </c>
      <c r="AM323" s="79" t="s">
        <v>1244</v>
      </c>
      <c r="AN323" s="79" t="b">
        <v>0</v>
      </c>
      <c r="AO323" s="85" t="s">
        <v>1142</v>
      </c>
      <c r="AP323" s="79" t="s">
        <v>176</v>
      </c>
      <c r="AQ323" s="79">
        <v>0</v>
      </c>
      <c r="AR323" s="79">
        <v>0</v>
      </c>
      <c r="AS323" s="79"/>
      <c r="AT323" s="79"/>
      <c r="AU323" s="79"/>
      <c r="AV323" s="79"/>
      <c r="AW323" s="79"/>
      <c r="AX323" s="79"/>
      <c r="AY323" s="79"/>
      <c r="AZ323" s="79"/>
      <c r="BA323">
        <v>18</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277</v>
      </c>
      <c r="B324" s="64" t="s">
        <v>283</v>
      </c>
      <c r="C324" s="65" t="s">
        <v>3194</v>
      </c>
      <c r="D324" s="66">
        <v>6.966666666666667</v>
      </c>
      <c r="E324" s="67" t="s">
        <v>136</v>
      </c>
      <c r="F324" s="68">
        <v>21.96666666666667</v>
      </c>
      <c r="G324" s="65"/>
      <c r="H324" s="69"/>
      <c r="I324" s="70"/>
      <c r="J324" s="70"/>
      <c r="K324" s="34" t="s">
        <v>65</v>
      </c>
      <c r="L324" s="77">
        <v>324</v>
      </c>
      <c r="M324" s="77"/>
      <c r="N324" s="72"/>
      <c r="O324" s="79" t="s">
        <v>339</v>
      </c>
      <c r="P324" s="81">
        <v>43648.05516203704</v>
      </c>
      <c r="Q324" s="79" t="s">
        <v>441</v>
      </c>
      <c r="R324" s="82" t="s">
        <v>560</v>
      </c>
      <c r="S324" s="79" t="s">
        <v>586</v>
      </c>
      <c r="T324" s="79" t="s">
        <v>644</v>
      </c>
      <c r="U324" s="79"/>
      <c r="V324" s="82" t="s">
        <v>808</v>
      </c>
      <c r="W324" s="81">
        <v>43648.05516203704</v>
      </c>
      <c r="X324" s="82" t="s">
        <v>934</v>
      </c>
      <c r="Y324" s="79"/>
      <c r="Z324" s="79"/>
      <c r="AA324" s="85" t="s">
        <v>1143</v>
      </c>
      <c r="AB324" s="79"/>
      <c r="AC324" s="79" t="b">
        <v>0</v>
      </c>
      <c r="AD324" s="79">
        <v>1</v>
      </c>
      <c r="AE324" s="85" t="s">
        <v>1231</v>
      </c>
      <c r="AF324" s="79" t="b">
        <v>0</v>
      </c>
      <c r="AG324" s="79" t="s">
        <v>1237</v>
      </c>
      <c r="AH324" s="79"/>
      <c r="AI324" s="85" t="s">
        <v>1231</v>
      </c>
      <c r="AJ324" s="79" t="b">
        <v>0</v>
      </c>
      <c r="AK324" s="79">
        <v>0</v>
      </c>
      <c r="AL324" s="85" t="s">
        <v>1231</v>
      </c>
      <c r="AM324" s="79" t="s">
        <v>1244</v>
      </c>
      <c r="AN324" s="79" t="b">
        <v>0</v>
      </c>
      <c r="AO324" s="85" t="s">
        <v>1143</v>
      </c>
      <c r="AP324" s="79" t="s">
        <v>176</v>
      </c>
      <c r="AQ324" s="79">
        <v>0</v>
      </c>
      <c r="AR324" s="79">
        <v>0</v>
      </c>
      <c r="AS324" s="79"/>
      <c r="AT324" s="79"/>
      <c r="AU324" s="79"/>
      <c r="AV324" s="79"/>
      <c r="AW324" s="79"/>
      <c r="AX324" s="79"/>
      <c r="AY324" s="79"/>
      <c r="AZ324" s="79"/>
      <c r="BA324">
        <v>18</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277</v>
      </c>
      <c r="B325" s="64" t="s">
        <v>283</v>
      </c>
      <c r="C325" s="65" t="s">
        <v>3194</v>
      </c>
      <c r="D325" s="66">
        <v>6.966666666666667</v>
      </c>
      <c r="E325" s="67" t="s">
        <v>136</v>
      </c>
      <c r="F325" s="68">
        <v>21.96666666666667</v>
      </c>
      <c r="G325" s="65"/>
      <c r="H325" s="69"/>
      <c r="I325" s="70"/>
      <c r="J325" s="70"/>
      <c r="K325" s="34" t="s">
        <v>65</v>
      </c>
      <c r="L325" s="77">
        <v>325</v>
      </c>
      <c r="M325" s="77"/>
      <c r="N325" s="72"/>
      <c r="O325" s="79" t="s">
        <v>339</v>
      </c>
      <c r="P325" s="81">
        <v>43648.702893518515</v>
      </c>
      <c r="Q325" s="79" t="s">
        <v>442</v>
      </c>
      <c r="R325" s="82" t="s">
        <v>561</v>
      </c>
      <c r="S325" s="79" t="s">
        <v>586</v>
      </c>
      <c r="T325" s="79" t="s">
        <v>644</v>
      </c>
      <c r="U325" s="79"/>
      <c r="V325" s="82" t="s">
        <v>808</v>
      </c>
      <c r="W325" s="81">
        <v>43648.702893518515</v>
      </c>
      <c r="X325" s="82" t="s">
        <v>935</v>
      </c>
      <c r="Y325" s="79"/>
      <c r="Z325" s="79"/>
      <c r="AA325" s="85" t="s">
        <v>1144</v>
      </c>
      <c r="AB325" s="79"/>
      <c r="AC325" s="79" t="b">
        <v>0</v>
      </c>
      <c r="AD325" s="79">
        <v>2</v>
      </c>
      <c r="AE325" s="85" t="s">
        <v>1231</v>
      </c>
      <c r="AF325" s="79" t="b">
        <v>0</v>
      </c>
      <c r="AG325" s="79" t="s">
        <v>1237</v>
      </c>
      <c r="AH325" s="79"/>
      <c r="AI325" s="85" t="s">
        <v>1231</v>
      </c>
      <c r="AJ325" s="79" t="b">
        <v>0</v>
      </c>
      <c r="AK325" s="79">
        <v>0</v>
      </c>
      <c r="AL325" s="85" t="s">
        <v>1231</v>
      </c>
      <c r="AM325" s="79" t="s">
        <v>1244</v>
      </c>
      <c r="AN325" s="79" t="b">
        <v>0</v>
      </c>
      <c r="AO325" s="85" t="s">
        <v>1144</v>
      </c>
      <c r="AP325" s="79" t="s">
        <v>176</v>
      </c>
      <c r="AQ325" s="79">
        <v>0</v>
      </c>
      <c r="AR325" s="79">
        <v>0</v>
      </c>
      <c r="AS325" s="79"/>
      <c r="AT325" s="79"/>
      <c r="AU325" s="79"/>
      <c r="AV325" s="79"/>
      <c r="AW325" s="79"/>
      <c r="AX325" s="79"/>
      <c r="AY325" s="79"/>
      <c r="AZ325" s="79"/>
      <c r="BA325">
        <v>18</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277</v>
      </c>
      <c r="B326" s="64" t="s">
        <v>283</v>
      </c>
      <c r="C326" s="65" t="s">
        <v>3194</v>
      </c>
      <c r="D326" s="66">
        <v>6.966666666666667</v>
      </c>
      <c r="E326" s="67" t="s">
        <v>136</v>
      </c>
      <c r="F326" s="68">
        <v>21.96666666666667</v>
      </c>
      <c r="G326" s="65"/>
      <c r="H326" s="69"/>
      <c r="I326" s="70"/>
      <c r="J326" s="70"/>
      <c r="K326" s="34" t="s">
        <v>65</v>
      </c>
      <c r="L326" s="77">
        <v>326</v>
      </c>
      <c r="M326" s="77"/>
      <c r="N326" s="72"/>
      <c r="O326" s="79" t="s">
        <v>339</v>
      </c>
      <c r="P326" s="81">
        <v>43649.499976851854</v>
      </c>
      <c r="Q326" s="79" t="s">
        <v>443</v>
      </c>
      <c r="R326" s="82" t="s">
        <v>562</v>
      </c>
      <c r="S326" s="79" t="s">
        <v>586</v>
      </c>
      <c r="T326" s="79" t="s">
        <v>644</v>
      </c>
      <c r="U326" s="79"/>
      <c r="V326" s="82" t="s">
        <v>808</v>
      </c>
      <c r="W326" s="81">
        <v>43649.499976851854</v>
      </c>
      <c r="X326" s="82" t="s">
        <v>936</v>
      </c>
      <c r="Y326" s="79"/>
      <c r="Z326" s="79"/>
      <c r="AA326" s="85" t="s">
        <v>1145</v>
      </c>
      <c r="AB326" s="79"/>
      <c r="AC326" s="79" t="b">
        <v>0</v>
      </c>
      <c r="AD326" s="79">
        <v>3</v>
      </c>
      <c r="AE326" s="85" t="s">
        <v>1231</v>
      </c>
      <c r="AF326" s="79" t="b">
        <v>0</v>
      </c>
      <c r="AG326" s="79" t="s">
        <v>1237</v>
      </c>
      <c r="AH326" s="79"/>
      <c r="AI326" s="85" t="s">
        <v>1231</v>
      </c>
      <c r="AJ326" s="79" t="b">
        <v>0</v>
      </c>
      <c r="AK326" s="79">
        <v>0</v>
      </c>
      <c r="AL326" s="85" t="s">
        <v>1231</v>
      </c>
      <c r="AM326" s="79" t="s">
        <v>1244</v>
      </c>
      <c r="AN326" s="79" t="b">
        <v>0</v>
      </c>
      <c r="AO326" s="85" t="s">
        <v>1145</v>
      </c>
      <c r="AP326" s="79" t="s">
        <v>176</v>
      </c>
      <c r="AQ326" s="79">
        <v>0</v>
      </c>
      <c r="AR326" s="79">
        <v>0</v>
      </c>
      <c r="AS326" s="79"/>
      <c r="AT326" s="79"/>
      <c r="AU326" s="79"/>
      <c r="AV326" s="79"/>
      <c r="AW326" s="79"/>
      <c r="AX326" s="79"/>
      <c r="AY326" s="79"/>
      <c r="AZ326" s="79"/>
      <c r="BA326">
        <v>18</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278</v>
      </c>
      <c r="B327" s="64" t="s">
        <v>271</v>
      </c>
      <c r="C327" s="65" t="s">
        <v>3188</v>
      </c>
      <c r="D327" s="66">
        <v>3</v>
      </c>
      <c r="E327" s="67" t="s">
        <v>132</v>
      </c>
      <c r="F327" s="68">
        <v>35</v>
      </c>
      <c r="G327" s="65"/>
      <c r="H327" s="69"/>
      <c r="I327" s="70"/>
      <c r="J327" s="70"/>
      <c r="K327" s="34" t="s">
        <v>65</v>
      </c>
      <c r="L327" s="77">
        <v>327</v>
      </c>
      <c r="M327" s="77"/>
      <c r="N327" s="72"/>
      <c r="O327" s="79" t="s">
        <v>339</v>
      </c>
      <c r="P327" s="81">
        <v>43670.76200231481</v>
      </c>
      <c r="Q327" s="79" t="s">
        <v>445</v>
      </c>
      <c r="R327" s="79"/>
      <c r="S327" s="79"/>
      <c r="T327" s="79"/>
      <c r="U327" s="79"/>
      <c r="V327" s="82" t="s">
        <v>809</v>
      </c>
      <c r="W327" s="81">
        <v>43670.76200231481</v>
      </c>
      <c r="X327" s="82" t="s">
        <v>938</v>
      </c>
      <c r="Y327" s="79"/>
      <c r="Z327" s="79"/>
      <c r="AA327" s="85" t="s">
        <v>1147</v>
      </c>
      <c r="AB327" s="79"/>
      <c r="AC327" s="79" t="b">
        <v>0</v>
      </c>
      <c r="AD327" s="79">
        <v>0</v>
      </c>
      <c r="AE327" s="85" t="s">
        <v>1231</v>
      </c>
      <c r="AF327" s="79" t="b">
        <v>0</v>
      </c>
      <c r="AG327" s="79" t="s">
        <v>1237</v>
      </c>
      <c r="AH327" s="79"/>
      <c r="AI327" s="85" t="s">
        <v>1231</v>
      </c>
      <c r="AJ327" s="79" t="b">
        <v>0</v>
      </c>
      <c r="AK327" s="79">
        <v>0</v>
      </c>
      <c r="AL327" s="85" t="s">
        <v>1231</v>
      </c>
      <c r="AM327" s="79" t="s">
        <v>1239</v>
      </c>
      <c r="AN327" s="79" t="b">
        <v>0</v>
      </c>
      <c r="AO327" s="85" t="s">
        <v>1147</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1</v>
      </c>
      <c r="BE327" s="49">
        <v>6.25</v>
      </c>
      <c r="BF327" s="48">
        <v>1</v>
      </c>
      <c r="BG327" s="49">
        <v>6.25</v>
      </c>
      <c r="BH327" s="48">
        <v>0</v>
      </c>
      <c r="BI327" s="49">
        <v>0</v>
      </c>
      <c r="BJ327" s="48">
        <v>14</v>
      </c>
      <c r="BK327" s="49">
        <v>87.5</v>
      </c>
      <c r="BL327" s="48">
        <v>16</v>
      </c>
    </row>
    <row r="328" spans="1:64" ht="15">
      <c r="A328" s="64" t="s">
        <v>277</v>
      </c>
      <c r="B328" s="64" t="s">
        <v>278</v>
      </c>
      <c r="C328" s="65" t="s">
        <v>3195</v>
      </c>
      <c r="D328" s="66">
        <v>4.866666666666667</v>
      </c>
      <c r="E328" s="67" t="s">
        <v>136</v>
      </c>
      <c r="F328" s="68">
        <v>28.866666666666667</v>
      </c>
      <c r="G328" s="65"/>
      <c r="H328" s="69"/>
      <c r="I328" s="70"/>
      <c r="J328" s="70"/>
      <c r="K328" s="34" t="s">
        <v>65</v>
      </c>
      <c r="L328" s="77">
        <v>328</v>
      </c>
      <c r="M328" s="77"/>
      <c r="N328" s="72"/>
      <c r="O328" s="79" t="s">
        <v>339</v>
      </c>
      <c r="P328" s="81">
        <v>43653.491944444446</v>
      </c>
      <c r="Q328" s="79" t="s">
        <v>446</v>
      </c>
      <c r="R328" s="82" t="s">
        <v>563</v>
      </c>
      <c r="S328" s="79" t="s">
        <v>586</v>
      </c>
      <c r="T328" s="79" t="s">
        <v>646</v>
      </c>
      <c r="U328" s="79"/>
      <c r="V328" s="82" t="s">
        <v>808</v>
      </c>
      <c r="W328" s="81">
        <v>43653.491944444446</v>
      </c>
      <c r="X328" s="82" t="s">
        <v>939</v>
      </c>
      <c r="Y328" s="79"/>
      <c r="Z328" s="79"/>
      <c r="AA328" s="85" t="s">
        <v>1148</v>
      </c>
      <c r="AB328" s="79"/>
      <c r="AC328" s="79" t="b">
        <v>0</v>
      </c>
      <c r="AD328" s="79">
        <v>1</v>
      </c>
      <c r="AE328" s="85" t="s">
        <v>1231</v>
      </c>
      <c r="AF328" s="79" t="b">
        <v>0</v>
      </c>
      <c r="AG328" s="79" t="s">
        <v>1237</v>
      </c>
      <c r="AH328" s="79"/>
      <c r="AI328" s="85" t="s">
        <v>1231</v>
      </c>
      <c r="AJ328" s="79" t="b">
        <v>0</v>
      </c>
      <c r="AK328" s="79">
        <v>0</v>
      </c>
      <c r="AL328" s="85" t="s">
        <v>1231</v>
      </c>
      <c r="AM328" s="79" t="s">
        <v>1244</v>
      </c>
      <c r="AN328" s="79" t="b">
        <v>0</v>
      </c>
      <c r="AO328" s="85" t="s">
        <v>1148</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277</v>
      </c>
      <c r="B329" s="64" t="s">
        <v>278</v>
      </c>
      <c r="C329" s="65" t="s">
        <v>3195</v>
      </c>
      <c r="D329" s="66">
        <v>4.866666666666667</v>
      </c>
      <c r="E329" s="67" t="s">
        <v>136</v>
      </c>
      <c r="F329" s="68">
        <v>28.866666666666667</v>
      </c>
      <c r="G329" s="65"/>
      <c r="H329" s="69"/>
      <c r="I329" s="70"/>
      <c r="J329" s="70"/>
      <c r="K329" s="34" t="s">
        <v>65</v>
      </c>
      <c r="L329" s="77">
        <v>329</v>
      </c>
      <c r="M329" s="77"/>
      <c r="N329" s="72"/>
      <c r="O329" s="79" t="s">
        <v>339</v>
      </c>
      <c r="P329" s="81">
        <v>43655.50925925926</v>
      </c>
      <c r="Q329" s="79" t="s">
        <v>447</v>
      </c>
      <c r="R329" s="82" t="s">
        <v>564</v>
      </c>
      <c r="S329" s="79" t="s">
        <v>586</v>
      </c>
      <c r="T329" s="79" t="s">
        <v>646</v>
      </c>
      <c r="U329" s="79"/>
      <c r="V329" s="82" t="s">
        <v>808</v>
      </c>
      <c r="W329" s="81">
        <v>43655.50925925926</v>
      </c>
      <c r="X329" s="82" t="s">
        <v>940</v>
      </c>
      <c r="Y329" s="79"/>
      <c r="Z329" s="79"/>
      <c r="AA329" s="85" t="s">
        <v>1149</v>
      </c>
      <c r="AB329" s="79"/>
      <c r="AC329" s="79" t="b">
        <v>0</v>
      </c>
      <c r="AD329" s="79">
        <v>8</v>
      </c>
      <c r="AE329" s="85" t="s">
        <v>1231</v>
      </c>
      <c r="AF329" s="79" t="b">
        <v>0</v>
      </c>
      <c r="AG329" s="79" t="s">
        <v>1237</v>
      </c>
      <c r="AH329" s="79"/>
      <c r="AI329" s="85" t="s">
        <v>1231</v>
      </c>
      <c r="AJ329" s="79" t="b">
        <v>0</v>
      </c>
      <c r="AK329" s="79">
        <v>0</v>
      </c>
      <c r="AL329" s="85" t="s">
        <v>1231</v>
      </c>
      <c r="AM329" s="79" t="s">
        <v>1244</v>
      </c>
      <c r="AN329" s="79" t="b">
        <v>0</v>
      </c>
      <c r="AO329" s="85" t="s">
        <v>1149</v>
      </c>
      <c r="AP329" s="79" t="s">
        <v>176</v>
      </c>
      <c r="AQ329" s="79">
        <v>0</v>
      </c>
      <c r="AR329" s="79">
        <v>0</v>
      </c>
      <c r="AS329" s="79"/>
      <c r="AT329" s="79"/>
      <c r="AU329" s="79"/>
      <c r="AV329" s="79"/>
      <c r="AW329" s="79"/>
      <c r="AX329" s="79"/>
      <c r="AY329" s="79"/>
      <c r="AZ329" s="79"/>
      <c r="BA329">
        <v>9</v>
      </c>
      <c r="BB329" s="78" t="str">
        <f>REPLACE(INDEX(GroupVertices[Group],MATCH(Edges[[#This Row],[Vertex 1]],GroupVertices[Vertex],0)),1,1,"")</f>
        <v>2</v>
      </c>
      <c r="BC329" s="78" t="str">
        <f>REPLACE(INDEX(GroupVertices[Group],MATCH(Edges[[#This Row],[Vertex 2]],GroupVertices[Vertex],0)),1,1,"")</f>
        <v>1</v>
      </c>
      <c r="BD329" s="48"/>
      <c r="BE329" s="49"/>
      <c r="BF329" s="48"/>
      <c r="BG329" s="49"/>
      <c r="BH329" s="48"/>
      <c r="BI329" s="49"/>
      <c r="BJ329" s="48"/>
      <c r="BK329" s="49"/>
      <c r="BL329" s="48"/>
    </row>
    <row r="330" spans="1:64" ht="15">
      <c r="A330" s="64" t="s">
        <v>277</v>
      </c>
      <c r="B330" s="64" t="s">
        <v>278</v>
      </c>
      <c r="C330" s="65" t="s">
        <v>3195</v>
      </c>
      <c r="D330" s="66">
        <v>4.866666666666667</v>
      </c>
      <c r="E330" s="67" t="s">
        <v>136</v>
      </c>
      <c r="F330" s="68">
        <v>28.866666666666667</v>
      </c>
      <c r="G330" s="65"/>
      <c r="H330" s="69"/>
      <c r="I330" s="70"/>
      <c r="J330" s="70"/>
      <c r="K330" s="34" t="s">
        <v>65</v>
      </c>
      <c r="L330" s="77">
        <v>330</v>
      </c>
      <c r="M330" s="77"/>
      <c r="N330" s="72"/>
      <c r="O330" s="79" t="s">
        <v>339</v>
      </c>
      <c r="P330" s="81">
        <v>43655.50939814815</v>
      </c>
      <c r="Q330" s="79" t="s">
        <v>448</v>
      </c>
      <c r="R330" s="82" t="s">
        <v>565</v>
      </c>
      <c r="S330" s="79" t="s">
        <v>586</v>
      </c>
      <c r="T330" s="79" t="s">
        <v>646</v>
      </c>
      <c r="U330" s="79"/>
      <c r="V330" s="82" t="s">
        <v>808</v>
      </c>
      <c r="W330" s="81">
        <v>43655.50939814815</v>
      </c>
      <c r="X330" s="82" t="s">
        <v>941</v>
      </c>
      <c r="Y330" s="79"/>
      <c r="Z330" s="79"/>
      <c r="AA330" s="85" t="s">
        <v>1150</v>
      </c>
      <c r="AB330" s="79"/>
      <c r="AC330" s="79" t="b">
        <v>0</v>
      </c>
      <c r="AD330" s="79">
        <v>5</v>
      </c>
      <c r="AE330" s="85" t="s">
        <v>1231</v>
      </c>
      <c r="AF330" s="79" t="b">
        <v>0</v>
      </c>
      <c r="AG330" s="79" t="s">
        <v>1237</v>
      </c>
      <c r="AH330" s="79"/>
      <c r="AI330" s="85" t="s">
        <v>1231</v>
      </c>
      <c r="AJ330" s="79" t="b">
        <v>0</v>
      </c>
      <c r="AK330" s="79">
        <v>0</v>
      </c>
      <c r="AL330" s="85" t="s">
        <v>1231</v>
      </c>
      <c r="AM330" s="79" t="s">
        <v>1244</v>
      </c>
      <c r="AN330" s="79" t="b">
        <v>0</v>
      </c>
      <c r="AO330" s="85" t="s">
        <v>1150</v>
      </c>
      <c r="AP330" s="79" t="s">
        <v>176</v>
      </c>
      <c r="AQ330" s="79">
        <v>0</v>
      </c>
      <c r="AR330" s="79">
        <v>0</v>
      </c>
      <c r="AS330" s="79"/>
      <c r="AT330" s="79"/>
      <c r="AU330" s="79"/>
      <c r="AV330" s="79"/>
      <c r="AW330" s="79"/>
      <c r="AX330" s="79"/>
      <c r="AY330" s="79"/>
      <c r="AZ330" s="79"/>
      <c r="BA330">
        <v>9</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277</v>
      </c>
      <c r="B331" s="64" t="s">
        <v>278</v>
      </c>
      <c r="C331" s="65" t="s">
        <v>3195</v>
      </c>
      <c r="D331" s="66">
        <v>4.866666666666667</v>
      </c>
      <c r="E331" s="67" t="s">
        <v>136</v>
      </c>
      <c r="F331" s="68">
        <v>28.866666666666667</v>
      </c>
      <c r="G331" s="65"/>
      <c r="H331" s="69"/>
      <c r="I331" s="70"/>
      <c r="J331" s="70"/>
      <c r="K331" s="34" t="s">
        <v>65</v>
      </c>
      <c r="L331" s="77">
        <v>331</v>
      </c>
      <c r="M331" s="77"/>
      <c r="N331" s="72"/>
      <c r="O331" s="79" t="s">
        <v>339</v>
      </c>
      <c r="P331" s="81">
        <v>43656.5018287037</v>
      </c>
      <c r="Q331" s="79" t="s">
        <v>449</v>
      </c>
      <c r="R331" s="82" t="s">
        <v>531</v>
      </c>
      <c r="S331" s="79" t="s">
        <v>586</v>
      </c>
      <c r="T331" s="79" t="s">
        <v>646</v>
      </c>
      <c r="U331" s="79"/>
      <c r="V331" s="82" t="s">
        <v>808</v>
      </c>
      <c r="W331" s="81">
        <v>43656.5018287037</v>
      </c>
      <c r="X331" s="82" t="s">
        <v>942</v>
      </c>
      <c r="Y331" s="79"/>
      <c r="Z331" s="79"/>
      <c r="AA331" s="85" t="s">
        <v>1151</v>
      </c>
      <c r="AB331" s="79"/>
      <c r="AC331" s="79" t="b">
        <v>0</v>
      </c>
      <c r="AD331" s="79">
        <v>8</v>
      </c>
      <c r="AE331" s="85" t="s">
        <v>1231</v>
      </c>
      <c r="AF331" s="79" t="b">
        <v>0</v>
      </c>
      <c r="AG331" s="79" t="s">
        <v>1237</v>
      </c>
      <c r="AH331" s="79"/>
      <c r="AI331" s="85" t="s">
        <v>1231</v>
      </c>
      <c r="AJ331" s="79" t="b">
        <v>0</v>
      </c>
      <c r="AK331" s="79">
        <v>3</v>
      </c>
      <c r="AL331" s="85" t="s">
        <v>1231</v>
      </c>
      <c r="AM331" s="79" t="s">
        <v>1244</v>
      </c>
      <c r="AN331" s="79" t="b">
        <v>0</v>
      </c>
      <c r="AO331" s="85" t="s">
        <v>1151</v>
      </c>
      <c r="AP331" s="79" t="s">
        <v>176</v>
      </c>
      <c r="AQ331" s="79">
        <v>0</v>
      </c>
      <c r="AR331" s="79">
        <v>0</v>
      </c>
      <c r="AS331" s="79"/>
      <c r="AT331" s="79"/>
      <c r="AU331" s="79"/>
      <c r="AV331" s="79"/>
      <c r="AW331" s="79"/>
      <c r="AX331" s="79"/>
      <c r="AY331" s="79"/>
      <c r="AZ331" s="79"/>
      <c r="BA331">
        <v>9</v>
      </c>
      <c r="BB331" s="78" t="str">
        <f>REPLACE(INDEX(GroupVertices[Group],MATCH(Edges[[#This Row],[Vertex 1]],GroupVertices[Vertex],0)),1,1,"")</f>
        <v>2</v>
      </c>
      <c r="BC331" s="78" t="str">
        <f>REPLACE(INDEX(GroupVertices[Group],MATCH(Edges[[#This Row],[Vertex 2]],GroupVertices[Vertex],0)),1,1,"")</f>
        <v>1</v>
      </c>
      <c r="BD331" s="48"/>
      <c r="BE331" s="49"/>
      <c r="BF331" s="48"/>
      <c r="BG331" s="49"/>
      <c r="BH331" s="48"/>
      <c r="BI331" s="49"/>
      <c r="BJ331" s="48"/>
      <c r="BK331" s="49"/>
      <c r="BL331" s="48"/>
    </row>
    <row r="332" spans="1:64" ht="15">
      <c r="A332" s="64" t="s">
        <v>277</v>
      </c>
      <c r="B332" s="64" t="s">
        <v>278</v>
      </c>
      <c r="C332" s="65" t="s">
        <v>3195</v>
      </c>
      <c r="D332" s="66">
        <v>4.866666666666667</v>
      </c>
      <c r="E332" s="67" t="s">
        <v>136</v>
      </c>
      <c r="F332" s="68">
        <v>28.866666666666667</v>
      </c>
      <c r="G332" s="65"/>
      <c r="H332" s="69"/>
      <c r="I332" s="70"/>
      <c r="J332" s="70"/>
      <c r="K332" s="34" t="s">
        <v>65</v>
      </c>
      <c r="L332" s="77">
        <v>332</v>
      </c>
      <c r="M332" s="77"/>
      <c r="N332" s="72"/>
      <c r="O332" s="79" t="s">
        <v>339</v>
      </c>
      <c r="P332" s="81">
        <v>43666.97350694444</v>
      </c>
      <c r="Q332" s="79" t="s">
        <v>450</v>
      </c>
      <c r="R332" s="82" t="s">
        <v>566</v>
      </c>
      <c r="S332" s="79" t="s">
        <v>586</v>
      </c>
      <c r="T332" s="79" t="s">
        <v>646</v>
      </c>
      <c r="U332" s="79"/>
      <c r="V332" s="82" t="s">
        <v>808</v>
      </c>
      <c r="W332" s="81">
        <v>43666.97350694444</v>
      </c>
      <c r="X332" s="82" t="s">
        <v>943</v>
      </c>
      <c r="Y332" s="79"/>
      <c r="Z332" s="79"/>
      <c r="AA332" s="85" t="s">
        <v>1152</v>
      </c>
      <c r="AB332" s="79"/>
      <c r="AC332" s="79" t="b">
        <v>0</v>
      </c>
      <c r="AD332" s="79">
        <v>0</v>
      </c>
      <c r="AE332" s="85" t="s">
        <v>1231</v>
      </c>
      <c r="AF332" s="79" t="b">
        <v>0</v>
      </c>
      <c r="AG332" s="79" t="s">
        <v>1237</v>
      </c>
      <c r="AH332" s="79"/>
      <c r="AI332" s="85" t="s">
        <v>1231</v>
      </c>
      <c r="AJ332" s="79" t="b">
        <v>0</v>
      </c>
      <c r="AK332" s="79">
        <v>0</v>
      </c>
      <c r="AL332" s="85" t="s">
        <v>1231</v>
      </c>
      <c r="AM332" s="79" t="s">
        <v>1244</v>
      </c>
      <c r="AN332" s="79" t="b">
        <v>0</v>
      </c>
      <c r="AO332" s="85" t="s">
        <v>1152</v>
      </c>
      <c r="AP332" s="79" t="s">
        <v>176</v>
      </c>
      <c r="AQ332" s="79">
        <v>0</v>
      </c>
      <c r="AR332" s="79">
        <v>0</v>
      </c>
      <c r="AS332" s="79"/>
      <c r="AT332" s="79"/>
      <c r="AU332" s="79"/>
      <c r="AV332" s="79"/>
      <c r="AW332" s="79"/>
      <c r="AX332" s="79"/>
      <c r="AY332" s="79"/>
      <c r="AZ332" s="79"/>
      <c r="BA332">
        <v>9</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277</v>
      </c>
      <c r="B333" s="64" t="s">
        <v>278</v>
      </c>
      <c r="C333" s="65" t="s">
        <v>3195</v>
      </c>
      <c r="D333" s="66">
        <v>4.866666666666667</v>
      </c>
      <c r="E333" s="67" t="s">
        <v>136</v>
      </c>
      <c r="F333" s="68">
        <v>28.866666666666667</v>
      </c>
      <c r="G333" s="65"/>
      <c r="H333" s="69"/>
      <c r="I333" s="70"/>
      <c r="J333" s="70"/>
      <c r="K333" s="34" t="s">
        <v>65</v>
      </c>
      <c r="L333" s="77">
        <v>333</v>
      </c>
      <c r="M333" s="77"/>
      <c r="N333" s="72"/>
      <c r="O333" s="79" t="s">
        <v>339</v>
      </c>
      <c r="P333" s="81">
        <v>43668.01925925926</v>
      </c>
      <c r="Q333" s="79" t="s">
        <v>451</v>
      </c>
      <c r="R333" s="82" t="s">
        <v>535</v>
      </c>
      <c r="S333" s="79" t="s">
        <v>586</v>
      </c>
      <c r="T333" s="79" t="s">
        <v>647</v>
      </c>
      <c r="U333" s="79"/>
      <c r="V333" s="82" t="s">
        <v>808</v>
      </c>
      <c r="W333" s="81">
        <v>43668.01925925926</v>
      </c>
      <c r="X333" s="82" t="s">
        <v>944</v>
      </c>
      <c r="Y333" s="79"/>
      <c r="Z333" s="79"/>
      <c r="AA333" s="85" t="s">
        <v>1153</v>
      </c>
      <c r="AB333" s="79"/>
      <c r="AC333" s="79" t="b">
        <v>0</v>
      </c>
      <c r="AD333" s="79">
        <v>0</v>
      </c>
      <c r="AE333" s="85" t="s">
        <v>1231</v>
      </c>
      <c r="AF333" s="79" t="b">
        <v>0</v>
      </c>
      <c r="AG333" s="79" t="s">
        <v>1237</v>
      </c>
      <c r="AH333" s="79"/>
      <c r="AI333" s="85" t="s">
        <v>1231</v>
      </c>
      <c r="AJ333" s="79" t="b">
        <v>0</v>
      </c>
      <c r="AK333" s="79">
        <v>0</v>
      </c>
      <c r="AL333" s="85" t="s">
        <v>1231</v>
      </c>
      <c r="AM333" s="79" t="s">
        <v>1244</v>
      </c>
      <c r="AN333" s="79" t="b">
        <v>0</v>
      </c>
      <c r="AO333" s="85" t="s">
        <v>1153</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2</v>
      </c>
      <c r="BC333" s="78" t="str">
        <f>REPLACE(INDEX(GroupVertices[Group],MATCH(Edges[[#This Row],[Vertex 2]],GroupVertices[Vertex],0)),1,1,"")</f>
        <v>1</v>
      </c>
      <c r="BD333" s="48"/>
      <c r="BE333" s="49"/>
      <c r="BF333" s="48"/>
      <c r="BG333" s="49"/>
      <c r="BH333" s="48"/>
      <c r="BI333" s="49"/>
      <c r="BJ333" s="48"/>
      <c r="BK333" s="49"/>
      <c r="BL333" s="48"/>
    </row>
    <row r="334" spans="1:64" ht="15">
      <c r="A334" s="64" t="s">
        <v>277</v>
      </c>
      <c r="B334" s="64" t="s">
        <v>278</v>
      </c>
      <c r="C334" s="65" t="s">
        <v>3195</v>
      </c>
      <c r="D334" s="66">
        <v>4.866666666666667</v>
      </c>
      <c r="E334" s="67" t="s">
        <v>136</v>
      </c>
      <c r="F334" s="68">
        <v>28.866666666666667</v>
      </c>
      <c r="G334" s="65"/>
      <c r="H334" s="69"/>
      <c r="I334" s="70"/>
      <c r="J334" s="70"/>
      <c r="K334" s="34" t="s">
        <v>65</v>
      </c>
      <c r="L334" s="77">
        <v>334</v>
      </c>
      <c r="M334" s="77"/>
      <c r="N334" s="72"/>
      <c r="O334" s="79" t="s">
        <v>339</v>
      </c>
      <c r="P334" s="81">
        <v>43669.27875</v>
      </c>
      <c r="Q334" s="79" t="s">
        <v>452</v>
      </c>
      <c r="R334" s="82" t="s">
        <v>539</v>
      </c>
      <c r="S334" s="79" t="s">
        <v>586</v>
      </c>
      <c r="T334" s="79" t="s">
        <v>648</v>
      </c>
      <c r="U334" s="79"/>
      <c r="V334" s="82" t="s">
        <v>808</v>
      </c>
      <c r="W334" s="81">
        <v>43669.27875</v>
      </c>
      <c r="X334" s="82" t="s">
        <v>945</v>
      </c>
      <c r="Y334" s="79"/>
      <c r="Z334" s="79"/>
      <c r="AA334" s="85" t="s">
        <v>1154</v>
      </c>
      <c r="AB334" s="79"/>
      <c r="AC334" s="79" t="b">
        <v>0</v>
      </c>
      <c r="AD334" s="79">
        <v>6</v>
      </c>
      <c r="AE334" s="85" t="s">
        <v>1231</v>
      </c>
      <c r="AF334" s="79" t="b">
        <v>0</v>
      </c>
      <c r="AG334" s="79" t="s">
        <v>1237</v>
      </c>
      <c r="AH334" s="79"/>
      <c r="AI334" s="85" t="s">
        <v>1231</v>
      </c>
      <c r="AJ334" s="79" t="b">
        <v>0</v>
      </c>
      <c r="AK334" s="79">
        <v>1</v>
      </c>
      <c r="AL334" s="85" t="s">
        <v>1231</v>
      </c>
      <c r="AM334" s="79" t="s">
        <v>1244</v>
      </c>
      <c r="AN334" s="79" t="b">
        <v>0</v>
      </c>
      <c r="AO334" s="85" t="s">
        <v>1154</v>
      </c>
      <c r="AP334" s="79" t="s">
        <v>176</v>
      </c>
      <c r="AQ334" s="79">
        <v>0</v>
      </c>
      <c r="AR334" s="79">
        <v>0</v>
      </c>
      <c r="AS334" s="79"/>
      <c r="AT334" s="79"/>
      <c r="AU334" s="79"/>
      <c r="AV334" s="79"/>
      <c r="AW334" s="79"/>
      <c r="AX334" s="79"/>
      <c r="AY334" s="79"/>
      <c r="AZ334" s="79"/>
      <c r="BA334">
        <v>9</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277</v>
      </c>
      <c r="B335" s="64" t="s">
        <v>278</v>
      </c>
      <c r="C335" s="65" t="s">
        <v>3195</v>
      </c>
      <c r="D335" s="66">
        <v>4.866666666666667</v>
      </c>
      <c r="E335" s="67" t="s">
        <v>136</v>
      </c>
      <c r="F335" s="68">
        <v>28.866666666666667</v>
      </c>
      <c r="G335" s="65"/>
      <c r="H335" s="69"/>
      <c r="I335" s="70"/>
      <c r="J335" s="70"/>
      <c r="K335" s="34" t="s">
        <v>65</v>
      </c>
      <c r="L335" s="77">
        <v>335</v>
      </c>
      <c r="M335" s="77"/>
      <c r="N335" s="72"/>
      <c r="O335" s="79" t="s">
        <v>339</v>
      </c>
      <c r="P335" s="81">
        <v>43670.48118055556</v>
      </c>
      <c r="Q335" s="79" t="s">
        <v>453</v>
      </c>
      <c r="R335" s="82" t="s">
        <v>540</v>
      </c>
      <c r="S335" s="79" t="s">
        <v>586</v>
      </c>
      <c r="T335" s="79" t="s">
        <v>648</v>
      </c>
      <c r="U335" s="79"/>
      <c r="V335" s="82" t="s">
        <v>808</v>
      </c>
      <c r="W335" s="81">
        <v>43670.48118055556</v>
      </c>
      <c r="X335" s="82" t="s">
        <v>946</v>
      </c>
      <c r="Y335" s="79"/>
      <c r="Z335" s="79"/>
      <c r="AA335" s="85" t="s">
        <v>1155</v>
      </c>
      <c r="AB335" s="79"/>
      <c r="AC335" s="79" t="b">
        <v>0</v>
      </c>
      <c r="AD335" s="79">
        <v>8</v>
      </c>
      <c r="AE335" s="85" t="s">
        <v>1231</v>
      </c>
      <c r="AF335" s="79" t="b">
        <v>0</v>
      </c>
      <c r="AG335" s="79" t="s">
        <v>1237</v>
      </c>
      <c r="AH335" s="79"/>
      <c r="AI335" s="85" t="s">
        <v>1231</v>
      </c>
      <c r="AJ335" s="79" t="b">
        <v>0</v>
      </c>
      <c r="AK335" s="79">
        <v>2</v>
      </c>
      <c r="AL335" s="85" t="s">
        <v>1231</v>
      </c>
      <c r="AM335" s="79" t="s">
        <v>1244</v>
      </c>
      <c r="AN335" s="79" t="b">
        <v>0</v>
      </c>
      <c r="AO335" s="85" t="s">
        <v>1155</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2</v>
      </c>
      <c r="BC335" s="78" t="str">
        <f>REPLACE(INDEX(GroupVertices[Group],MATCH(Edges[[#This Row],[Vertex 2]],GroupVertices[Vertex],0)),1,1,"")</f>
        <v>1</v>
      </c>
      <c r="BD335" s="48"/>
      <c r="BE335" s="49"/>
      <c r="BF335" s="48"/>
      <c r="BG335" s="49"/>
      <c r="BH335" s="48"/>
      <c r="BI335" s="49"/>
      <c r="BJ335" s="48"/>
      <c r="BK335" s="49"/>
      <c r="BL335" s="48"/>
    </row>
    <row r="336" spans="1:64" ht="15">
      <c r="A336" s="64" t="s">
        <v>277</v>
      </c>
      <c r="B336" s="64" t="s">
        <v>278</v>
      </c>
      <c r="C336" s="65" t="s">
        <v>3195</v>
      </c>
      <c r="D336" s="66">
        <v>4.866666666666667</v>
      </c>
      <c r="E336" s="67" t="s">
        <v>136</v>
      </c>
      <c r="F336" s="68">
        <v>28.866666666666667</v>
      </c>
      <c r="G336" s="65"/>
      <c r="H336" s="69"/>
      <c r="I336" s="70"/>
      <c r="J336" s="70"/>
      <c r="K336" s="34" t="s">
        <v>65</v>
      </c>
      <c r="L336" s="77">
        <v>336</v>
      </c>
      <c r="M336" s="77"/>
      <c r="N336" s="72"/>
      <c r="O336" s="79" t="s">
        <v>339</v>
      </c>
      <c r="P336" s="81">
        <v>43671.063206018516</v>
      </c>
      <c r="Q336" s="79" t="s">
        <v>454</v>
      </c>
      <c r="R336" s="82" t="s">
        <v>541</v>
      </c>
      <c r="S336" s="79" t="s">
        <v>586</v>
      </c>
      <c r="T336" s="79" t="s">
        <v>648</v>
      </c>
      <c r="U336" s="79"/>
      <c r="V336" s="82" t="s">
        <v>808</v>
      </c>
      <c r="W336" s="81">
        <v>43671.063206018516</v>
      </c>
      <c r="X336" s="82" t="s">
        <v>947</v>
      </c>
      <c r="Y336" s="79"/>
      <c r="Z336" s="79"/>
      <c r="AA336" s="85" t="s">
        <v>1156</v>
      </c>
      <c r="AB336" s="79"/>
      <c r="AC336" s="79" t="b">
        <v>0</v>
      </c>
      <c r="AD336" s="79">
        <v>1</v>
      </c>
      <c r="AE336" s="85" t="s">
        <v>1231</v>
      </c>
      <c r="AF336" s="79" t="b">
        <v>0</v>
      </c>
      <c r="AG336" s="79" t="s">
        <v>1237</v>
      </c>
      <c r="AH336" s="79"/>
      <c r="AI336" s="85" t="s">
        <v>1231</v>
      </c>
      <c r="AJ336" s="79" t="b">
        <v>0</v>
      </c>
      <c r="AK336" s="79">
        <v>0</v>
      </c>
      <c r="AL336" s="85" t="s">
        <v>1231</v>
      </c>
      <c r="AM336" s="79" t="s">
        <v>1244</v>
      </c>
      <c r="AN336" s="79" t="b">
        <v>0</v>
      </c>
      <c r="AO336" s="85" t="s">
        <v>1156</v>
      </c>
      <c r="AP336" s="79" t="s">
        <v>176</v>
      </c>
      <c r="AQ336" s="79">
        <v>0</v>
      </c>
      <c r="AR336" s="79">
        <v>0</v>
      </c>
      <c r="AS336" s="79"/>
      <c r="AT336" s="79"/>
      <c r="AU336" s="79"/>
      <c r="AV336" s="79"/>
      <c r="AW336" s="79"/>
      <c r="AX336" s="79"/>
      <c r="AY336" s="79"/>
      <c r="AZ336" s="79"/>
      <c r="BA336">
        <v>9</v>
      </c>
      <c r="BB336" s="78" t="str">
        <f>REPLACE(INDEX(GroupVertices[Group],MATCH(Edges[[#This Row],[Vertex 1]],GroupVertices[Vertex],0)),1,1,"")</f>
        <v>2</v>
      </c>
      <c r="BC336" s="78" t="str">
        <f>REPLACE(INDEX(GroupVertices[Group],MATCH(Edges[[#This Row],[Vertex 2]],GroupVertices[Vertex],0)),1,1,"")</f>
        <v>1</v>
      </c>
      <c r="BD336" s="48"/>
      <c r="BE336" s="49"/>
      <c r="BF336" s="48"/>
      <c r="BG336" s="49"/>
      <c r="BH336" s="48"/>
      <c r="BI336" s="49"/>
      <c r="BJ336" s="48"/>
      <c r="BK336" s="49"/>
      <c r="BL336" s="48"/>
    </row>
    <row r="337" spans="1:64" ht="15">
      <c r="A337" s="64" t="s">
        <v>277</v>
      </c>
      <c r="B337" s="64" t="s">
        <v>338</v>
      </c>
      <c r="C337" s="65" t="s">
        <v>3196</v>
      </c>
      <c r="D337" s="66">
        <v>8.133333333333333</v>
      </c>
      <c r="E337" s="67" t="s">
        <v>136</v>
      </c>
      <c r="F337" s="68">
        <v>18.133333333333333</v>
      </c>
      <c r="G337" s="65"/>
      <c r="H337" s="69"/>
      <c r="I337" s="70"/>
      <c r="J337" s="70"/>
      <c r="K337" s="34" t="s">
        <v>65</v>
      </c>
      <c r="L337" s="77">
        <v>337</v>
      </c>
      <c r="M337" s="77"/>
      <c r="N337" s="72"/>
      <c r="O337" s="79" t="s">
        <v>339</v>
      </c>
      <c r="P337" s="81">
        <v>43619.480717592596</v>
      </c>
      <c r="Q337" s="79" t="s">
        <v>426</v>
      </c>
      <c r="R337" s="82" t="s">
        <v>529</v>
      </c>
      <c r="S337" s="79" t="s">
        <v>586</v>
      </c>
      <c r="T337" s="79" t="s">
        <v>644</v>
      </c>
      <c r="U337" s="79"/>
      <c r="V337" s="82" t="s">
        <v>808</v>
      </c>
      <c r="W337" s="81">
        <v>43619.480717592596</v>
      </c>
      <c r="X337" s="82" t="s">
        <v>919</v>
      </c>
      <c r="Y337" s="79"/>
      <c r="Z337" s="79"/>
      <c r="AA337" s="85" t="s">
        <v>1128</v>
      </c>
      <c r="AB337" s="79"/>
      <c r="AC337" s="79" t="b">
        <v>0</v>
      </c>
      <c r="AD337" s="79">
        <v>7</v>
      </c>
      <c r="AE337" s="85" t="s">
        <v>1231</v>
      </c>
      <c r="AF337" s="79" t="b">
        <v>0</v>
      </c>
      <c r="AG337" s="79" t="s">
        <v>1237</v>
      </c>
      <c r="AH337" s="79"/>
      <c r="AI337" s="85" t="s">
        <v>1231</v>
      </c>
      <c r="AJ337" s="79" t="b">
        <v>0</v>
      </c>
      <c r="AK337" s="79">
        <v>1</v>
      </c>
      <c r="AL337" s="85" t="s">
        <v>1231</v>
      </c>
      <c r="AM337" s="79" t="s">
        <v>1244</v>
      </c>
      <c r="AN337" s="79" t="b">
        <v>0</v>
      </c>
      <c r="AO337" s="85" t="s">
        <v>1128</v>
      </c>
      <c r="AP337" s="79" t="s">
        <v>176</v>
      </c>
      <c r="AQ337" s="79">
        <v>0</v>
      </c>
      <c r="AR337" s="79">
        <v>0</v>
      </c>
      <c r="AS337" s="79"/>
      <c r="AT337" s="79"/>
      <c r="AU337" s="79"/>
      <c r="AV337" s="79"/>
      <c r="AW337" s="79"/>
      <c r="AX337" s="79"/>
      <c r="AY337" s="79"/>
      <c r="AZ337" s="79"/>
      <c r="BA337">
        <v>23</v>
      </c>
      <c r="BB337" s="78" t="str">
        <f>REPLACE(INDEX(GroupVertices[Group],MATCH(Edges[[#This Row],[Vertex 1]],GroupVertices[Vertex],0)),1,1,"")</f>
        <v>2</v>
      </c>
      <c r="BC337" s="78" t="str">
        <f>REPLACE(INDEX(GroupVertices[Group],MATCH(Edges[[#This Row],[Vertex 2]],GroupVertices[Vertex],0)),1,1,"")</f>
        <v>2</v>
      </c>
      <c r="BD337" s="48">
        <v>1</v>
      </c>
      <c r="BE337" s="49">
        <v>5</v>
      </c>
      <c r="BF337" s="48">
        <v>0</v>
      </c>
      <c r="BG337" s="49">
        <v>0</v>
      </c>
      <c r="BH337" s="48">
        <v>0</v>
      </c>
      <c r="BI337" s="49">
        <v>0</v>
      </c>
      <c r="BJ337" s="48">
        <v>19</v>
      </c>
      <c r="BK337" s="49">
        <v>95</v>
      </c>
      <c r="BL337" s="48">
        <v>20</v>
      </c>
    </row>
    <row r="338" spans="1:64" ht="15">
      <c r="A338" s="64" t="s">
        <v>277</v>
      </c>
      <c r="B338" s="64" t="s">
        <v>338</v>
      </c>
      <c r="C338" s="65" t="s">
        <v>3196</v>
      </c>
      <c r="D338" s="66">
        <v>8.133333333333333</v>
      </c>
      <c r="E338" s="67" t="s">
        <v>136</v>
      </c>
      <c r="F338" s="68">
        <v>18.133333333333333</v>
      </c>
      <c r="G338" s="65"/>
      <c r="H338" s="69"/>
      <c r="I338" s="70"/>
      <c r="J338" s="70"/>
      <c r="K338" s="34" t="s">
        <v>65</v>
      </c>
      <c r="L338" s="77">
        <v>338</v>
      </c>
      <c r="M338" s="77"/>
      <c r="N338" s="72"/>
      <c r="O338" s="79" t="s">
        <v>339</v>
      </c>
      <c r="P338" s="81">
        <v>43619.480844907404</v>
      </c>
      <c r="Q338" s="79" t="s">
        <v>427</v>
      </c>
      <c r="R338" s="82" t="s">
        <v>548</v>
      </c>
      <c r="S338" s="79" t="s">
        <v>586</v>
      </c>
      <c r="T338" s="79" t="s">
        <v>644</v>
      </c>
      <c r="U338" s="79"/>
      <c r="V338" s="82" t="s">
        <v>808</v>
      </c>
      <c r="W338" s="81">
        <v>43619.480844907404</v>
      </c>
      <c r="X338" s="82" t="s">
        <v>920</v>
      </c>
      <c r="Y338" s="79"/>
      <c r="Z338" s="79"/>
      <c r="AA338" s="85" t="s">
        <v>1129</v>
      </c>
      <c r="AB338" s="79"/>
      <c r="AC338" s="79" t="b">
        <v>0</v>
      </c>
      <c r="AD338" s="79">
        <v>5</v>
      </c>
      <c r="AE338" s="85" t="s">
        <v>1231</v>
      </c>
      <c r="AF338" s="79" t="b">
        <v>0</v>
      </c>
      <c r="AG338" s="79" t="s">
        <v>1237</v>
      </c>
      <c r="AH338" s="79"/>
      <c r="AI338" s="85" t="s">
        <v>1231</v>
      </c>
      <c r="AJ338" s="79" t="b">
        <v>0</v>
      </c>
      <c r="AK338" s="79">
        <v>0</v>
      </c>
      <c r="AL338" s="85" t="s">
        <v>1231</v>
      </c>
      <c r="AM338" s="79" t="s">
        <v>1244</v>
      </c>
      <c r="AN338" s="79" t="b">
        <v>0</v>
      </c>
      <c r="AO338" s="85" t="s">
        <v>1129</v>
      </c>
      <c r="AP338" s="79" t="s">
        <v>176</v>
      </c>
      <c r="AQ338" s="79">
        <v>0</v>
      </c>
      <c r="AR338" s="79">
        <v>0</v>
      </c>
      <c r="AS338" s="79"/>
      <c r="AT338" s="79"/>
      <c r="AU338" s="79"/>
      <c r="AV338" s="79"/>
      <c r="AW338" s="79"/>
      <c r="AX338" s="79"/>
      <c r="AY338" s="79"/>
      <c r="AZ338" s="79"/>
      <c r="BA338">
        <v>23</v>
      </c>
      <c r="BB338" s="78" t="str">
        <f>REPLACE(INDEX(GroupVertices[Group],MATCH(Edges[[#This Row],[Vertex 1]],GroupVertices[Vertex],0)),1,1,"")</f>
        <v>2</v>
      </c>
      <c r="BC338" s="78" t="str">
        <f>REPLACE(INDEX(GroupVertices[Group],MATCH(Edges[[#This Row],[Vertex 2]],GroupVertices[Vertex],0)),1,1,"")</f>
        <v>2</v>
      </c>
      <c r="BD338" s="48">
        <v>1</v>
      </c>
      <c r="BE338" s="49">
        <v>5</v>
      </c>
      <c r="BF338" s="48">
        <v>0</v>
      </c>
      <c r="BG338" s="49">
        <v>0</v>
      </c>
      <c r="BH338" s="48">
        <v>0</v>
      </c>
      <c r="BI338" s="49">
        <v>0</v>
      </c>
      <c r="BJ338" s="48">
        <v>19</v>
      </c>
      <c r="BK338" s="49">
        <v>95</v>
      </c>
      <c r="BL338" s="48">
        <v>20</v>
      </c>
    </row>
    <row r="339" spans="1:64" ht="15">
      <c r="A339" s="64" t="s">
        <v>277</v>
      </c>
      <c r="B339" s="64" t="s">
        <v>338</v>
      </c>
      <c r="C339" s="65" t="s">
        <v>3196</v>
      </c>
      <c r="D339" s="66">
        <v>8.133333333333333</v>
      </c>
      <c r="E339" s="67" t="s">
        <v>136</v>
      </c>
      <c r="F339" s="68">
        <v>18.133333333333333</v>
      </c>
      <c r="G339" s="65"/>
      <c r="H339" s="69"/>
      <c r="I339" s="70"/>
      <c r="J339" s="70"/>
      <c r="K339" s="34" t="s">
        <v>65</v>
      </c>
      <c r="L339" s="77">
        <v>339</v>
      </c>
      <c r="M339" s="77"/>
      <c r="N339" s="72"/>
      <c r="O339" s="79" t="s">
        <v>339</v>
      </c>
      <c r="P339" s="81">
        <v>43625.51112268519</v>
      </c>
      <c r="Q339" s="79" t="s">
        <v>428</v>
      </c>
      <c r="R339" s="82" t="s">
        <v>549</v>
      </c>
      <c r="S339" s="79" t="s">
        <v>586</v>
      </c>
      <c r="T339" s="79" t="s">
        <v>644</v>
      </c>
      <c r="U339" s="79"/>
      <c r="V339" s="82" t="s">
        <v>808</v>
      </c>
      <c r="W339" s="81">
        <v>43625.51112268519</v>
      </c>
      <c r="X339" s="82" t="s">
        <v>921</v>
      </c>
      <c r="Y339" s="79"/>
      <c r="Z339" s="79"/>
      <c r="AA339" s="85" t="s">
        <v>1130</v>
      </c>
      <c r="AB339" s="79"/>
      <c r="AC339" s="79" t="b">
        <v>0</v>
      </c>
      <c r="AD339" s="79">
        <v>1</v>
      </c>
      <c r="AE339" s="85" t="s">
        <v>1231</v>
      </c>
      <c r="AF339" s="79" t="b">
        <v>0</v>
      </c>
      <c r="AG339" s="79" t="s">
        <v>1237</v>
      </c>
      <c r="AH339" s="79"/>
      <c r="AI339" s="85" t="s">
        <v>1231</v>
      </c>
      <c r="AJ339" s="79" t="b">
        <v>0</v>
      </c>
      <c r="AK339" s="79">
        <v>0</v>
      </c>
      <c r="AL339" s="85" t="s">
        <v>1231</v>
      </c>
      <c r="AM339" s="79" t="s">
        <v>1244</v>
      </c>
      <c r="AN339" s="79" t="b">
        <v>0</v>
      </c>
      <c r="AO339" s="85" t="s">
        <v>1130</v>
      </c>
      <c r="AP339" s="79" t="s">
        <v>176</v>
      </c>
      <c r="AQ339" s="79">
        <v>0</v>
      </c>
      <c r="AR339" s="79">
        <v>0</v>
      </c>
      <c r="AS339" s="79"/>
      <c r="AT339" s="79"/>
      <c r="AU339" s="79"/>
      <c r="AV339" s="79"/>
      <c r="AW339" s="79"/>
      <c r="AX339" s="79"/>
      <c r="AY339" s="79"/>
      <c r="AZ339" s="79"/>
      <c r="BA339">
        <v>23</v>
      </c>
      <c r="BB339" s="78" t="str">
        <f>REPLACE(INDEX(GroupVertices[Group],MATCH(Edges[[#This Row],[Vertex 1]],GroupVertices[Vertex],0)),1,1,"")</f>
        <v>2</v>
      </c>
      <c r="BC339" s="78" t="str">
        <f>REPLACE(INDEX(GroupVertices[Group],MATCH(Edges[[#This Row],[Vertex 2]],GroupVertices[Vertex],0)),1,1,"")</f>
        <v>2</v>
      </c>
      <c r="BD339" s="48">
        <v>1</v>
      </c>
      <c r="BE339" s="49">
        <v>5</v>
      </c>
      <c r="BF339" s="48">
        <v>0</v>
      </c>
      <c r="BG339" s="49">
        <v>0</v>
      </c>
      <c r="BH339" s="48">
        <v>0</v>
      </c>
      <c r="BI339" s="49">
        <v>0</v>
      </c>
      <c r="BJ339" s="48">
        <v>19</v>
      </c>
      <c r="BK339" s="49">
        <v>95</v>
      </c>
      <c r="BL339" s="48">
        <v>20</v>
      </c>
    </row>
    <row r="340" spans="1:64" ht="15">
      <c r="A340" s="64" t="s">
        <v>277</v>
      </c>
      <c r="B340" s="64" t="s">
        <v>338</v>
      </c>
      <c r="C340" s="65" t="s">
        <v>3196</v>
      </c>
      <c r="D340" s="66">
        <v>8.133333333333333</v>
      </c>
      <c r="E340" s="67" t="s">
        <v>136</v>
      </c>
      <c r="F340" s="68">
        <v>18.133333333333333</v>
      </c>
      <c r="G340" s="65"/>
      <c r="H340" s="69"/>
      <c r="I340" s="70"/>
      <c r="J340" s="70"/>
      <c r="K340" s="34" t="s">
        <v>65</v>
      </c>
      <c r="L340" s="77">
        <v>340</v>
      </c>
      <c r="M340" s="77"/>
      <c r="N340" s="72"/>
      <c r="O340" s="79" t="s">
        <v>339</v>
      </c>
      <c r="P340" s="81">
        <v>43627.10556712963</v>
      </c>
      <c r="Q340" s="79" t="s">
        <v>429</v>
      </c>
      <c r="R340" s="82" t="s">
        <v>550</v>
      </c>
      <c r="S340" s="79" t="s">
        <v>586</v>
      </c>
      <c r="T340" s="79" t="s">
        <v>645</v>
      </c>
      <c r="U340" s="79"/>
      <c r="V340" s="82" t="s">
        <v>808</v>
      </c>
      <c r="W340" s="81">
        <v>43627.10556712963</v>
      </c>
      <c r="X340" s="82" t="s">
        <v>922</v>
      </c>
      <c r="Y340" s="79"/>
      <c r="Z340" s="79"/>
      <c r="AA340" s="85" t="s">
        <v>1131</v>
      </c>
      <c r="AB340" s="79"/>
      <c r="AC340" s="79" t="b">
        <v>0</v>
      </c>
      <c r="AD340" s="79">
        <v>0</v>
      </c>
      <c r="AE340" s="85" t="s">
        <v>1231</v>
      </c>
      <c r="AF340" s="79" t="b">
        <v>0</v>
      </c>
      <c r="AG340" s="79" t="s">
        <v>1237</v>
      </c>
      <c r="AH340" s="79"/>
      <c r="AI340" s="85" t="s">
        <v>1231</v>
      </c>
      <c r="AJ340" s="79" t="b">
        <v>0</v>
      </c>
      <c r="AK340" s="79">
        <v>1</v>
      </c>
      <c r="AL340" s="85" t="s">
        <v>1231</v>
      </c>
      <c r="AM340" s="79" t="s">
        <v>1244</v>
      </c>
      <c r="AN340" s="79" t="b">
        <v>0</v>
      </c>
      <c r="AO340" s="85" t="s">
        <v>1131</v>
      </c>
      <c r="AP340" s="79" t="s">
        <v>176</v>
      </c>
      <c r="AQ340" s="79">
        <v>0</v>
      </c>
      <c r="AR340" s="79">
        <v>0</v>
      </c>
      <c r="AS340" s="79"/>
      <c r="AT340" s="79"/>
      <c r="AU340" s="79"/>
      <c r="AV340" s="79"/>
      <c r="AW340" s="79"/>
      <c r="AX340" s="79"/>
      <c r="AY340" s="79"/>
      <c r="AZ340" s="79"/>
      <c r="BA340">
        <v>23</v>
      </c>
      <c r="BB340" s="78" t="str">
        <f>REPLACE(INDEX(GroupVertices[Group],MATCH(Edges[[#This Row],[Vertex 1]],GroupVertices[Vertex],0)),1,1,"")</f>
        <v>2</v>
      </c>
      <c r="BC340" s="78" t="str">
        <f>REPLACE(INDEX(GroupVertices[Group],MATCH(Edges[[#This Row],[Vertex 2]],GroupVertices[Vertex],0)),1,1,"")</f>
        <v>2</v>
      </c>
      <c r="BD340" s="48">
        <v>1</v>
      </c>
      <c r="BE340" s="49">
        <v>5</v>
      </c>
      <c r="BF340" s="48">
        <v>0</v>
      </c>
      <c r="BG340" s="49">
        <v>0</v>
      </c>
      <c r="BH340" s="48">
        <v>0</v>
      </c>
      <c r="BI340" s="49">
        <v>0</v>
      </c>
      <c r="BJ340" s="48">
        <v>19</v>
      </c>
      <c r="BK340" s="49">
        <v>95</v>
      </c>
      <c r="BL340" s="48">
        <v>20</v>
      </c>
    </row>
    <row r="341" spans="1:64" ht="15">
      <c r="A341" s="64" t="s">
        <v>277</v>
      </c>
      <c r="B341" s="64" t="s">
        <v>338</v>
      </c>
      <c r="C341" s="65" t="s">
        <v>3196</v>
      </c>
      <c r="D341" s="66">
        <v>8.133333333333333</v>
      </c>
      <c r="E341" s="67" t="s">
        <v>136</v>
      </c>
      <c r="F341" s="68">
        <v>18.133333333333333</v>
      </c>
      <c r="G341" s="65"/>
      <c r="H341" s="69"/>
      <c r="I341" s="70"/>
      <c r="J341" s="70"/>
      <c r="K341" s="34" t="s">
        <v>65</v>
      </c>
      <c r="L341" s="77">
        <v>341</v>
      </c>
      <c r="M341" s="77"/>
      <c r="N341" s="72"/>
      <c r="O341" s="79" t="s">
        <v>339</v>
      </c>
      <c r="P341" s="81">
        <v>43628.0134837963</v>
      </c>
      <c r="Q341" s="79" t="s">
        <v>430</v>
      </c>
      <c r="R341" s="82" t="s">
        <v>551</v>
      </c>
      <c r="S341" s="79" t="s">
        <v>586</v>
      </c>
      <c r="T341" s="79" t="s">
        <v>645</v>
      </c>
      <c r="U341" s="79"/>
      <c r="V341" s="82" t="s">
        <v>808</v>
      </c>
      <c r="W341" s="81">
        <v>43628.0134837963</v>
      </c>
      <c r="X341" s="82" t="s">
        <v>923</v>
      </c>
      <c r="Y341" s="79"/>
      <c r="Z341" s="79"/>
      <c r="AA341" s="85" t="s">
        <v>1132</v>
      </c>
      <c r="AB341" s="79"/>
      <c r="AC341" s="79" t="b">
        <v>0</v>
      </c>
      <c r="AD341" s="79">
        <v>1</v>
      </c>
      <c r="AE341" s="85" t="s">
        <v>1231</v>
      </c>
      <c r="AF341" s="79" t="b">
        <v>0</v>
      </c>
      <c r="AG341" s="79" t="s">
        <v>1237</v>
      </c>
      <c r="AH341" s="79"/>
      <c r="AI341" s="85" t="s">
        <v>1231</v>
      </c>
      <c r="AJ341" s="79" t="b">
        <v>0</v>
      </c>
      <c r="AK341" s="79">
        <v>0</v>
      </c>
      <c r="AL341" s="85" t="s">
        <v>1231</v>
      </c>
      <c r="AM341" s="79" t="s">
        <v>1244</v>
      </c>
      <c r="AN341" s="79" t="b">
        <v>0</v>
      </c>
      <c r="AO341" s="85" t="s">
        <v>1132</v>
      </c>
      <c r="AP341" s="79" t="s">
        <v>176</v>
      </c>
      <c r="AQ341" s="79">
        <v>0</v>
      </c>
      <c r="AR341" s="79">
        <v>0</v>
      </c>
      <c r="AS341" s="79"/>
      <c r="AT341" s="79"/>
      <c r="AU341" s="79"/>
      <c r="AV341" s="79"/>
      <c r="AW341" s="79"/>
      <c r="AX341" s="79"/>
      <c r="AY341" s="79"/>
      <c r="AZ341" s="79"/>
      <c r="BA341">
        <v>23</v>
      </c>
      <c r="BB341" s="78" t="str">
        <f>REPLACE(INDEX(GroupVertices[Group],MATCH(Edges[[#This Row],[Vertex 1]],GroupVertices[Vertex],0)),1,1,"")</f>
        <v>2</v>
      </c>
      <c r="BC341" s="78" t="str">
        <f>REPLACE(INDEX(GroupVertices[Group],MATCH(Edges[[#This Row],[Vertex 2]],GroupVertices[Vertex],0)),1,1,"")</f>
        <v>2</v>
      </c>
      <c r="BD341" s="48">
        <v>1</v>
      </c>
      <c r="BE341" s="49">
        <v>5</v>
      </c>
      <c r="BF341" s="48">
        <v>0</v>
      </c>
      <c r="BG341" s="49">
        <v>0</v>
      </c>
      <c r="BH341" s="48">
        <v>0</v>
      </c>
      <c r="BI341" s="49">
        <v>0</v>
      </c>
      <c r="BJ341" s="48">
        <v>19</v>
      </c>
      <c r="BK341" s="49">
        <v>95</v>
      </c>
      <c r="BL341" s="48">
        <v>20</v>
      </c>
    </row>
    <row r="342" spans="1:64" ht="15">
      <c r="A342" s="64" t="s">
        <v>277</v>
      </c>
      <c r="B342" s="64" t="s">
        <v>338</v>
      </c>
      <c r="C342" s="65" t="s">
        <v>3196</v>
      </c>
      <c r="D342" s="66">
        <v>8.133333333333333</v>
      </c>
      <c r="E342" s="67" t="s">
        <v>136</v>
      </c>
      <c r="F342" s="68">
        <v>18.133333333333333</v>
      </c>
      <c r="G342" s="65"/>
      <c r="H342" s="69"/>
      <c r="I342" s="70"/>
      <c r="J342" s="70"/>
      <c r="K342" s="34" t="s">
        <v>65</v>
      </c>
      <c r="L342" s="77">
        <v>342</v>
      </c>
      <c r="M342" s="77"/>
      <c r="N342" s="72"/>
      <c r="O342" s="79" t="s">
        <v>339</v>
      </c>
      <c r="P342" s="81">
        <v>43628.58017361111</v>
      </c>
      <c r="Q342" s="79" t="s">
        <v>431</v>
      </c>
      <c r="R342" s="82" t="s">
        <v>524</v>
      </c>
      <c r="S342" s="79" t="s">
        <v>586</v>
      </c>
      <c r="T342" s="79" t="s">
        <v>645</v>
      </c>
      <c r="U342" s="79"/>
      <c r="V342" s="82" t="s">
        <v>808</v>
      </c>
      <c r="W342" s="81">
        <v>43628.58017361111</v>
      </c>
      <c r="X342" s="82" t="s">
        <v>924</v>
      </c>
      <c r="Y342" s="79"/>
      <c r="Z342" s="79"/>
      <c r="AA342" s="85" t="s">
        <v>1133</v>
      </c>
      <c r="AB342" s="79"/>
      <c r="AC342" s="79" t="b">
        <v>0</v>
      </c>
      <c r="AD342" s="79">
        <v>5</v>
      </c>
      <c r="AE342" s="85" t="s">
        <v>1231</v>
      </c>
      <c r="AF342" s="79" t="b">
        <v>0</v>
      </c>
      <c r="AG342" s="79" t="s">
        <v>1237</v>
      </c>
      <c r="AH342" s="79"/>
      <c r="AI342" s="85" t="s">
        <v>1231</v>
      </c>
      <c r="AJ342" s="79" t="b">
        <v>0</v>
      </c>
      <c r="AK342" s="79">
        <v>1</v>
      </c>
      <c r="AL342" s="85" t="s">
        <v>1231</v>
      </c>
      <c r="AM342" s="79" t="s">
        <v>1244</v>
      </c>
      <c r="AN342" s="79" t="b">
        <v>0</v>
      </c>
      <c r="AO342" s="85" t="s">
        <v>1133</v>
      </c>
      <c r="AP342" s="79" t="s">
        <v>176</v>
      </c>
      <c r="AQ342" s="79">
        <v>0</v>
      </c>
      <c r="AR342" s="79">
        <v>0</v>
      </c>
      <c r="AS342" s="79"/>
      <c r="AT342" s="79"/>
      <c r="AU342" s="79"/>
      <c r="AV342" s="79"/>
      <c r="AW342" s="79"/>
      <c r="AX342" s="79"/>
      <c r="AY342" s="79"/>
      <c r="AZ342" s="79"/>
      <c r="BA342">
        <v>23</v>
      </c>
      <c r="BB342" s="78" t="str">
        <f>REPLACE(INDEX(GroupVertices[Group],MATCH(Edges[[#This Row],[Vertex 1]],GroupVertices[Vertex],0)),1,1,"")</f>
        <v>2</v>
      </c>
      <c r="BC342" s="78" t="str">
        <f>REPLACE(INDEX(GroupVertices[Group],MATCH(Edges[[#This Row],[Vertex 2]],GroupVertices[Vertex],0)),1,1,"")</f>
        <v>2</v>
      </c>
      <c r="BD342" s="48">
        <v>1</v>
      </c>
      <c r="BE342" s="49">
        <v>5</v>
      </c>
      <c r="BF342" s="48">
        <v>0</v>
      </c>
      <c r="BG342" s="49">
        <v>0</v>
      </c>
      <c r="BH342" s="48">
        <v>0</v>
      </c>
      <c r="BI342" s="49">
        <v>0</v>
      </c>
      <c r="BJ342" s="48">
        <v>19</v>
      </c>
      <c r="BK342" s="49">
        <v>95</v>
      </c>
      <c r="BL342" s="48">
        <v>20</v>
      </c>
    </row>
    <row r="343" spans="1:64" ht="15">
      <c r="A343" s="64" t="s">
        <v>277</v>
      </c>
      <c r="B343" s="64" t="s">
        <v>338</v>
      </c>
      <c r="C343" s="65" t="s">
        <v>3196</v>
      </c>
      <c r="D343" s="66">
        <v>8.133333333333333</v>
      </c>
      <c r="E343" s="67" t="s">
        <v>136</v>
      </c>
      <c r="F343" s="68">
        <v>18.133333333333333</v>
      </c>
      <c r="G343" s="65"/>
      <c r="H343" s="69"/>
      <c r="I343" s="70"/>
      <c r="J343" s="70"/>
      <c r="K343" s="34" t="s">
        <v>65</v>
      </c>
      <c r="L343" s="77">
        <v>343</v>
      </c>
      <c r="M343" s="77"/>
      <c r="N343" s="72"/>
      <c r="O343" s="79" t="s">
        <v>339</v>
      </c>
      <c r="P343" s="81">
        <v>43630.59900462963</v>
      </c>
      <c r="Q343" s="79" t="s">
        <v>432</v>
      </c>
      <c r="R343" s="82" t="s">
        <v>552</v>
      </c>
      <c r="S343" s="79" t="s">
        <v>586</v>
      </c>
      <c r="T343" s="79" t="s">
        <v>645</v>
      </c>
      <c r="U343" s="79"/>
      <c r="V343" s="82" t="s">
        <v>808</v>
      </c>
      <c r="W343" s="81">
        <v>43630.59900462963</v>
      </c>
      <c r="X343" s="82" t="s">
        <v>925</v>
      </c>
      <c r="Y343" s="79"/>
      <c r="Z343" s="79"/>
      <c r="AA343" s="85" t="s">
        <v>1134</v>
      </c>
      <c r="AB343" s="79"/>
      <c r="AC343" s="79" t="b">
        <v>0</v>
      </c>
      <c r="AD343" s="79">
        <v>7</v>
      </c>
      <c r="AE343" s="85" t="s">
        <v>1231</v>
      </c>
      <c r="AF343" s="79" t="b">
        <v>0</v>
      </c>
      <c r="AG343" s="79" t="s">
        <v>1237</v>
      </c>
      <c r="AH343" s="79"/>
      <c r="AI343" s="85" t="s">
        <v>1231</v>
      </c>
      <c r="AJ343" s="79" t="b">
        <v>0</v>
      </c>
      <c r="AK343" s="79">
        <v>1</v>
      </c>
      <c r="AL343" s="85" t="s">
        <v>1231</v>
      </c>
      <c r="AM343" s="79" t="s">
        <v>1244</v>
      </c>
      <c r="AN343" s="79" t="b">
        <v>0</v>
      </c>
      <c r="AO343" s="85" t="s">
        <v>1134</v>
      </c>
      <c r="AP343" s="79" t="s">
        <v>176</v>
      </c>
      <c r="AQ343" s="79">
        <v>0</v>
      </c>
      <c r="AR343" s="79">
        <v>0</v>
      </c>
      <c r="AS343" s="79"/>
      <c r="AT343" s="79"/>
      <c r="AU343" s="79"/>
      <c r="AV343" s="79"/>
      <c r="AW343" s="79"/>
      <c r="AX343" s="79"/>
      <c r="AY343" s="79"/>
      <c r="AZ343" s="79"/>
      <c r="BA343">
        <v>23</v>
      </c>
      <c r="BB343" s="78" t="str">
        <f>REPLACE(INDEX(GroupVertices[Group],MATCH(Edges[[#This Row],[Vertex 1]],GroupVertices[Vertex],0)),1,1,"")</f>
        <v>2</v>
      </c>
      <c r="BC343" s="78" t="str">
        <f>REPLACE(INDEX(GroupVertices[Group],MATCH(Edges[[#This Row],[Vertex 2]],GroupVertices[Vertex],0)),1,1,"")</f>
        <v>2</v>
      </c>
      <c r="BD343" s="48">
        <v>1</v>
      </c>
      <c r="BE343" s="49">
        <v>5</v>
      </c>
      <c r="BF343" s="48">
        <v>0</v>
      </c>
      <c r="BG343" s="49">
        <v>0</v>
      </c>
      <c r="BH343" s="48">
        <v>0</v>
      </c>
      <c r="BI343" s="49">
        <v>0</v>
      </c>
      <c r="BJ343" s="48">
        <v>19</v>
      </c>
      <c r="BK343" s="49">
        <v>95</v>
      </c>
      <c r="BL343" s="48">
        <v>20</v>
      </c>
    </row>
    <row r="344" spans="1:64" ht="15">
      <c r="A344" s="64" t="s">
        <v>277</v>
      </c>
      <c r="B344" s="64" t="s">
        <v>338</v>
      </c>
      <c r="C344" s="65" t="s">
        <v>3196</v>
      </c>
      <c r="D344" s="66">
        <v>8.133333333333333</v>
      </c>
      <c r="E344" s="67" t="s">
        <v>136</v>
      </c>
      <c r="F344" s="68">
        <v>18.133333333333333</v>
      </c>
      <c r="G344" s="65"/>
      <c r="H344" s="69"/>
      <c r="I344" s="70"/>
      <c r="J344" s="70"/>
      <c r="K344" s="34" t="s">
        <v>65</v>
      </c>
      <c r="L344" s="77">
        <v>344</v>
      </c>
      <c r="M344" s="77"/>
      <c r="N344" s="72"/>
      <c r="O344" s="79" t="s">
        <v>339</v>
      </c>
      <c r="P344" s="81">
        <v>43634.08356481481</v>
      </c>
      <c r="Q344" s="79" t="s">
        <v>433</v>
      </c>
      <c r="R344" s="82" t="s">
        <v>553</v>
      </c>
      <c r="S344" s="79" t="s">
        <v>586</v>
      </c>
      <c r="T344" s="79" t="s">
        <v>645</v>
      </c>
      <c r="U344" s="79"/>
      <c r="V344" s="82" t="s">
        <v>808</v>
      </c>
      <c r="W344" s="81">
        <v>43634.08356481481</v>
      </c>
      <c r="X344" s="82" t="s">
        <v>926</v>
      </c>
      <c r="Y344" s="79"/>
      <c r="Z344" s="79"/>
      <c r="AA344" s="85" t="s">
        <v>1135</v>
      </c>
      <c r="AB344" s="79"/>
      <c r="AC344" s="79" t="b">
        <v>0</v>
      </c>
      <c r="AD344" s="79">
        <v>2</v>
      </c>
      <c r="AE344" s="85" t="s">
        <v>1231</v>
      </c>
      <c r="AF344" s="79" t="b">
        <v>0</v>
      </c>
      <c r="AG344" s="79" t="s">
        <v>1237</v>
      </c>
      <c r="AH344" s="79"/>
      <c r="AI344" s="85" t="s">
        <v>1231</v>
      </c>
      <c r="AJ344" s="79" t="b">
        <v>0</v>
      </c>
      <c r="AK344" s="79">
        <v>1</v>
      </c>
      <c r="AL344" s="85" t="s">
        <v>1231</v>
      </c>
      <c r="AM344" s="79" t="s">
        <v>1244</v>
      </c>
      <c r="AN344" s="79" t="b">
        <v>0</v>
      </c>
      <c r="AO344" s="85" t="s">
        <v>1135</v>
      </c>
      <c r="AP344" s="79" t="s">
        <v>176</v>
      </c>
      <c r="AQ344" s="79">
        <v>0</v>
      </c>
      <c r="AR344" s="79">
        <v>0</v>
      </c>
      <c r="AS344" s="79"/>
      <c r="AT344" s="79"/>
      <c r="AU344" s="79"/>
      <c r="AV344" s="79"/>
      <c r="AW344" s="79"/>
      <c r="AX344" s="79"/>
      <c r="AY344" s="79"/>
      <c r="AZ344" s="79"/>
      <c r="BA344">
        <v>23</v>
      </c>
      <c r="BB344" s="78" t="str">
        <f>REPLACE(INDEX(GroupVertices[Group],MATCH(Edges[[#This Row],[Vertex 1]],GroupVertices[Vertex],0)),1,1,"")</f>
        <v>2</v>
      </c>
      <c r="BC344" s="78" t="str">
        <f>REPLACE(INDEX(GroupVertices[Group],MATCH(Edges[[#This Row],[Vertex 2]],GroupVertices[Vertex],0)),1,1,"")</f>
        <v>2</v>
      </c>
      <c r="BD344" s="48">
        <v>1</v>
      </c>
      <c r="BE344" s="49">
        <v>5</v>
      </c>
      <c r="BF344" s="48">
        <v>0</v>
      </c>
      <c r="BG344" s="49">
        <v>0</v>
      </c>
      <c r="BH344" s="48">
        <v>0</v>
      </c>
      <c r="BI344" s="49">
        <v>0</v>
      </c>
      <c r="BJ344" s="48">
        <v>19</v>
      </c>
      <c r="BK344" s="49">
        <v>95</v>
      </c>
      <c r="BL344" s="48">
        <v>20</v>
      </c>
    </row>
    <row r="345" spans="1:64" ht="15">
      <c r="A345" s="64" t="s">
        <v>277</v>
      </c>
      <c r="B345" s="64" t="s">
        <v>338</v>
      </c>
      <c r="C345" s="65" t="s">
        <v>3196</v>
      </c>
      <c r="D345" s="66">
        <v>8.133333333333333</v>
      </c>
      <c r="E345" s="67" t="s">
        <v>136</v>
      </c>
      <c r="F345" s="68">
        <v>18.133333333333333</v>
      </c>
      <c r="G345" s="65"/>
      <c r="H345" s="69"/>
      <c r="I345" s="70"/>
      <c r="J345" s="70"/>
      <c r="K345" s="34" t="s">
        <v>65</v>
      </c>
      <c r="L345" s="77">
        <v>345</v>
      </c>
      <c r="M345" s="77"/>
      <c r="N345" s="72"/>
      <c r="O345" s="79" t="s">
        <v>339</v>
      </c>
      <c r="P345" s="81">
        <v>43634.08377314815</v>
      </c>
      <c r="Q345" s="79" t="s">
        <v>434</v>
      </c>
      <c r="R345" s="82" t="s">
        <v>554</v>
      </c>
      <c r="S345" s="79" t="s">
        <v>586</v>
      </c>
      <c r="T345" s="79" t="s">
        <v>645</v>
      </c>
      <c r="U345" s="79"/>
      <c r="V345" s="82" t="s">
        <v>808</v>
      </c>
      <c r="W345" s="81">
        <v>43634.08377314815</v>
      </c>
      <c r="X345" s="82" t="s">
        <v>927</v>
      </c>
      <c r="Y345" s="79"/>
      <c r="Z345" s="79"/>
      <c r="AA345" s="85" t="s">
        <v>1136</v>
      </c>
      <c r="AB345" s="79"/>
      <c r="AC345" s="79" t="b">
        <v>0</v>
      </c>
      <c r="AD345" s="79">
        <v>3</v>
      </c>
      <c r="AE345" s="85" t="s">
        <v>1231</v>
      </c>
      <c r="AF345" s="79" t="b">
        <v>0</v>
      </c>
      <c r="AG345" s="79" t="s">
        <v>1237</v>
      </c>
      <c r="AH345" s="79"/>
      <c r="AI345" s="85" t="s">
        <v>1231</v>
      </c>
      <c r="AJ345" s="79" t="b">
        <v>0</v>
      </c>
      <c r="AK345" s="79">
        <v>1</v>
      </c>
      <c r="AL345" s="85" t="s">
        <v>1231</v>
      </c>
      <c r="AM345" s="79" t="s">
        <v>1244</v>
      </c>
      <c r="AN345" s="79" t="b">
        <v>0</v>
      </c>
      <c r="AO345" s="85" t="s">
        <v>1136</v>
      </c>
      <c r="AP345" s="79" t="s">
        <v>176</v>
      </c>
      <c r="AQ345" s="79">
        <v>0</v>
      </c>
      <c r="AR345" s="79">
        <v>0</v>
      </c>
      <c r="AS345" s="79"/>
      <c r="AT345" s="79"/>
      <c r="AU345" s="79"/>
      <c r="AV345" s="79"/>
      <c r="AW345" s="79"/>
      <c r="AX345" s="79"/>
      <c r="AY345" s="79"/>
      <c r="AZ345" s="79"/>
      <c r="BA345">
        <v>23</v>
      </c>
      <c r="BB345" s="78" t="str">
        <f>REPLACE(INDEX(GroupVertices[Group],MATCH(Edges[[#This Row],[Vertex 1]],GroupVertices[Vertex],0)),1,1,"")</f>
        <v>2</v>
      </c>
      <c r="BC345" s="78" t="str">
        <f>REPLACE(INDEX(GroupVertices[Group],MATCH(Edges[[#This Row],[Vertex 2]],GroupVertices[Vertex],0)),1,1,"")</f>
        <v>2</v>
      </c>
      <c r="BD345" s="48">
        <v>1</v>
      </c>
      <c r="BE345" s="49">
        <v>5</v>
      </c>
      <c r="BF345" s="48">
        <v>0</v>
      </c>
      <c r="BG345" s="49">
        <v>0</v>
      </c>
      <c r="BH345" s="48">
        <v>0</v>
      </c>
      <c r="BI345" s="49">
        <v>0</v>
      </c>
      <c r="BJ345" s="48">
        <v>19</v>
      </c>
      <c r="BK345" s="49">
        <v>95</v>
      </c>
      <c r="BL345" s="48">
        <v>20</v>
      </c>
    </row>
    <row r="346" spans="1:64" ht="15">
      <c r="A346" s="64" t="s">
        <v>277</v>
      </c>
      <c r="B346" s="64" t="s">
        <v>338</v>
      </c>
      <c r="C346" s="65" t="s">
        <v>3196</v>
      </c>
      <c r="D346" s="66">
        <v>8.133333333333333</v>
      </c>
      <c r="E346" s="67" t="s">
        <v>136</v>
      </c>
      <c r="F346" s="68">
        <v>18.133333333333333</v>
      </c>
      <c r="G346" s="65"/>
      <c r="H346" s="69"/>
      <c r="I346" s="70"/>
      <c r="J346" s="70"/>
      <c r="K346" s="34" t="s">
        <v>65</v>
      </c>
      <c r="L346" s="77">
        <v>346</v>
      </c>
      <c r="M346" s="77"/>
      <c r="N346" s="72"/>
      <c r="O346" s="79" t="s">
        <v>339</v>
      </c>
      <c r="P346" s="81">
        <v>43634.93880787037</v>
      </c>
      <c r="Q346" s="79" t="s">
        <v>435</v>
      </c>
      <c r="R346" s="82" t="s">
        <v>555</v>
      </c>
      <c r="S346" s="79" t="s">
        <v>586</v>
      </c>
      <c r="T346" s="79" t="s">
        <v>645</v>
      </c>
      <c r="U346" s="79"/>
      <c r="V346" s="82" t="s">
        <v>808</v>
      </c>
      <c r="W346" s="81">
        <v>43634.93880787037</v>
      </c>
      <c r="X346" s="82" t="s">
        <v>928</v>
      </c>
      <c r="Y346" s="79"/>
      <c r="Z346" s="79"/>
      <c r="AA346" s="85" t="s">
        <v>1137</v>
      </c>
      <c r="AB346" s="79"/>
      <c r="AC346" s="79" t="b">
        <v>0</v>
      </c>
      <c r="AD346" s="79">
        <v>0</v>
      </c>
      <c r="AE346" s="85" t="s">
        <v>1231</v>
      </c>
      <c r="AF346" s="79" t="b">
        <v>0</v>
      </c>
      <c r="AG346" s="79" t="s">
        <v>1237</v>
      </c>
      <c r="AH346" s="79"/>
      <c r="AI346" s="85" t="s">
        <v>1231</v>
      </c>
      <c r="AJ346" s="79" t="b">
        <v>0</v>
      </c>
      <c r="AK346" s="79">
        <v>0</v>
      </c>
      <c r="AL346" s="85" t="s">
        <v>1231</v>
      </c>
      <c r="AM346" s="79" t="s">
        <v>1244</v>
      </c>
      <c r="AN346" s="79" t="b">
        <v>0</v>
      </c>
      <c r="AO346" s="85" t="s">
        <v>1137</v>
      </c>
      <c r="AP346" s="79" t="s">
        <v>176</v>
      </c>
      <c r="AQ346" s="79">
        <v>0</v>
      </c>
      <c r="AR346" s="79">
        <v>0</v>
      </c>
      <c r="AS346" s="79"/>
      <c r="AT346" s="79"/>
      <c r="AU346" s="79"/>
      <c r="AV346" s="79"/>
      <c r="AW346" s="79"/>
      <c r="AX346" s="79"/>
      <c r="AY346" s="79"/>
      <c r="AZ346" s="79"/>
      <c r="BA346">
        <v>23</v>
      </c>
      <c r="BB346" s="78" t="str">
        <f>REPLACE(INDEX(GroupVertices[Group],MATCH(Edges[[#This Row],[Vertex 1]],GroupVertices[Vertex],0)),1,1,"")</f>
        <v>2</v>
      </c>
      <c r="BC346" s="78" t="str">
        <f>REPLACE(INDEX(GroupVertices[Group],MATCH(Edges[[#This Row],[Vertex 2]],GroupVertices[Vertex],0)),1,1,"")</f>
        <v>2</v>
      </c>
      <c r="BD346" s="48">
        <v>1</v>
      </c>
      <c r="BE346" s="49">
        <v>5</v>
      </c>
      <c r="BF346" s="48">
        <v>0</v>
      </c>
      <c r="BG346" s="49">
        <v>0</v>
      </c>
      <c r="BH346" s="48">
        <v>0</v>
      </c>
      <c r="BI346" s="49">
        <v>0</v>
      </c>
      <c r="BJ346" s="48">
        <v>19</v>
      </c>
      <c r="BK346" s="49">
        <v>95</v>
      </c>
      <c r="BL346" s="48">
        <v>20</v>
      </c>
    </row>
    <row r="347" spans="1:64" ht="15">
      <c r="A347" s="64" t="s">
        <v>277</v>
      </c>
      <c r="B347" s="64" t="s">
        <v>338</v>
      </c>
      <c r="C347" s="65" t="s">
        <v>3196</v>
      </c>
      <c r="D347" s="66">
        <v>8.133333333333333</v>
      </c>
      <c r="E347" s="67" t="s">
        <v>136</v>
      </c>
      <c r="F347" s="68">
        <v>18.133333333333333</v>
      </c>
      <c r="G347" s="65"/>
      <c r="H347" s="69"/>
      <c r="I347" s="70"/>
      <c r="J347" s="70"/>
      <c r="K347" s="34" t="s">
        <v>65</v>
      </c>
      <c r="L347" s="77">
        <v>347</v>
      </c>
      <c r="M347" s="77"/>
      <c r="N347" s="72"/>
      <c r="O347" s="79" t="s">
        <v>339</v>
      </c>
      <c r="P347" s="81">
        <v>43653.491944444446</v>
      </c>
      <c r="Q347" s="79" t="s">
        <v>446</v>
      </c>
      <c r="R347" s="82" t="s">
        <v>563</v>
      </c>
      <c r="S347" s="79" t="s">
        <v>586</v>
      </c>
      <c r="T347" s="79" t="s">
        <v>646</v>
      </c>
      <c r="U347" s="79"/>
      <c r="V347" s="82" t="s">
        <v>808</v>
      </c>
      <c r="W347" s="81">
        <v>43653.491944444446</v>
      </c>
      <c r="X347" s="82" t="s">
        <v>939</v>
      </c>
      <c r="Y347" s="79"/>
      <c r="Z347" s="79"/>
      <c r="AA347" s="85" t="s">
        <v>1148</v>
      </c>
      <c r="AB347" s="79"/>
      <c r="AC347" s="79" t="b">
        <v>0</v>
      </c>
      <c r="AD347" s="79">
        <v>1</v>
      </c>
      <c r="AE347" s="85" t="s">
        <v>1231</v>
      </c>
      <c r="AF347" s="79" t="b">
        <v>0</v>
      </c>
      <c r="AG347" s="79" t="s">
        <v>1237</v>
      </c>
      <c r="AH347" s="79"/>
      <c r="AI347" s="85" t="s">
        <v>1231</v>
      </c>
      <c r="AJ347" s="79" t="b">
        <v>0</v>
      </c>
      <c r="AK347" s="79">
        <v>0</v>
      </c>
      <c r="AL347" s="85" t="s">
        <v>1231</v>
      </c>
      <c r="AM347" s="79" t="s">
        <v>1244</v>
      </c>
      <c r="AN347" s="79" t="b">
        <v>0</v>
      </c>
      <c r="AO347" s="85" t="s">
        <v>1148</v>
      </c>
      <c r="AP347" s="79" t="s">
        <v>176</v>
      </c>
      <c r="AQ347" s="79">
        <v>0</v>
      </c>
      <c r="AR347" s="79">
        <v>0</v>
      </c>
      <c r="AS347" s="79"/>
      <c r="AT347" s="79"/>
      <c r="AU347" s="79"/>
      <c r="AV347" s="79"/>
      <c r="AW347" s="79"/>
      <c r="AX347" s="79"/>
      <c r="AY347" s="79"/>
      <c r="AZ347" s="79"/>
      <c r="BA347">
        <v>23</v>
      </c>
      <c r="BB347" s="78" t="str">
        <f>REPLACE(INDEX(GroupVertices[Group],MATCH(Edges[[#This Row],[Vertex 1]],GroupVertices[Vertex],0)),1,1,"")</f>
        <v>2</v>
      </c>
      <c r="BC347" s="78" t="str">
        <f>REPLACE(INDEX(GroupVertices[Group],MATCH(Edges[[#This Row],[Vertex 2]],GroupVertices[Vertex],0)),1,1,"")</f>
        <v>2</v>
      </c>
      <c r="BD347" s="48">
        <v>1</v>
      </c>
      <c r="BE347" s="49">
        <v>5</v>
      </c>
      <c r="BF347" s="48">
        <v>0</v>
      </c>
      <c r="BG347" s="49">
        <v>0</v>
      </c>
      <c r="BH347" s="48">
        <v>0</v>
      </c>
      <c r="BI347" s="49">
        <v>0</v>
      </c>
      <c r="BJ347" s="48">
        <v>19</v>
      </c>
      <c r="BK347" s="49">
        <v>95</v>
      </c>
      <c r="BL347" s="48">
        <v>20</v>
      </c>
    </row>
    <row r="348" spans="1:64" ht="15">
      <c r="A348" s="64" t="s">
        <v>277</v>
      </c>
      <c r="B348" s="64" t="s">
        <v>338</v>
      </c>
      <c r="C348" s="65" t="s">
        <v>3196</v>
      </c>
      <c r="D348" s="66">
        <v>8.133333333333333</v>
      </c>
      <c r="E348" s="67" t="s">
        <v>136</v>
      </c>
      <c r="F348" s="68">
        <v>18.133333333333333</v>
      </c>
      <c r="G348" s="65"/>
      <c r="H348" s="69"/>
      <c r="I348" s="70"/>
      <c r="J348" s="70"/>
      <c r="K348" s="34" t="s">
        <v>65</v>
      </c>
      <c r="L348" s="77">
        <v>348</v>
      </c>
      <c r="M348" s="77"/>
      <c r="N348" s="72"/>
      <c r="O348" s="79" t="s">
        <v>339</v>
      </c>
      <c r="P348" s="81">
        <v>43655.50925925926</v>
      </c>
      <c r="Q348" s="79" t="s">
        <v>447</v>
      </c>
      <c r="R348" s="82" t="s">
        <v>564</v>
      </c>
      <c r="S348" s="79" t="s">
        <v>586</v>
      </c>
      <c r="T348" s="79" t="s">
        <v>646</v>
      </c>
      <c r="U348" s="79"/>
      <c r="V348" s="82" t="s">
        <v>808</v>
      </c>
      <c r="W348" s="81">
        <v>43655.50925925926</v>
      </c>
      <c r="X348" s="82" t="s">
        <v>940</v>
      </c>
      <c r="Y348" s="79"/>
      <c r="Z348" s="79"/>
      <c r="AA348" s="85" t="s">
        <v>1149</v>
      </c>
      <c r="AB348" s="79"/>
      <c r="AC348" s="79" t="b">
        <v>0</v>
      </c>
      <c r="AD348" s="79">
        <v>8</v>
      </c>
      <c r="AE348" s="85" t="s">
        <v>1231</v>
      </c>
      <c r="AF348" s="79" t="b">
        <v>0</v>
      </c>
      <c r="AG348" s="79" t="s">
        <v>1237</v>
      </c>
      <c r="AH348" s="79"/>
      <c r="AI348" s="85" t="s">
        <v>1231</v>
      </c>
      <c r="AJ348" s="79" t="b">
        <v>0</v>
      </c>
      <c r="AK348" s="79">
        <v>0</v>
      </c>
      <c r="AL348" s="85" t="s">
        <v>1231</v>
      </c>
      <c r="AM348" s="79" t="s">
        <v>1244</v>
      </c>
      <c r="AN348" s="79" t="b">
        <v>0</v>
      </c>
      <c r="AO348" s="85" t="s">
        <v>1149</v>
      </c>
      <c r="AP348" s="79" t="s">
        <v>176</v>
      </c>
      <c r="AQ348" s="79">
        <v>0</v>
      </c>
      <c r="AR348" s="79">
        <v>0</v>
      </c>
      <c r="AS348" s="79"/>
      <c r="AT348" s="79"/>
      <c r="AU348" s="79"/>
      <c r="AV348" s="79"/>
      <c r="AW348" s="79"/>
      <c r="AX348" s="79"/>
      <c r="AY348" s="79"/>
      <c r="AZ348" s="79"/>
      <c r="BA348">
        <v>23</v>
      </c>
      <c r="BB348" s="78" t="str">
        <f>REPLACE(INDEX(GroupVertices[Group],MATCH(Edges[[#This Row],[Vertex 1]],GroupVertices[Vertex],0)),1,1,"")</f>
        <v>2</v>
      </c>
      <c r="BC348" s="78" t="str">
        <f>REPLACE(INDEX(GroupVertices[Group],MATCH(Edges[[#This Row],[Vertex 2]],GroupVertices[Vertex],0)),1,1,"")</f>
        <v>2</v>
      </c>
      <c r="BD348" s="48">
        <v>1</v>
      </c>
      <c r="BE348" s="49">
        <v>5</v>
      </c>
      <c r="BF348" s="48">
        <v>0</v>
      </c>
      <c r="BG348" s="49">
        <v>0</v>
      </c>
      <c r="BH348" s="48">
        <v>0</v>
      </c>
      <c r="BI348" s="49">
        <v>0</v>
      </c>
      <c r="BJ348" s="48">
        <v>19</v>
      </c>
      <c r="BK348" s="49">
        <v>95</v>
      </c>
      <c r="BL348" s="48">
        <v>20</v>
      </c>
    </row>
    <row r="349" spans="1:64" ht="15">
      <c r="A349" s="64" t="s">
        <v>277</v>
      </c>
      <c r="B349" s="64" t="s">
        <v>338</v>
      </c>
      <c r="C349" s="65" t="s">
        <v>3196</v>
      </c>
      <c r="D349" s="66">
        <v>8.133333333333333</v>
      </c>
      <c r="E349" s="67" t="s">
        <v>136</v>
      </c>
      <c r="F349" s="68">
        <v>18.133333333333333</v>
      </c>
      <c r="G349" s="65"/>
      <c r="H349" s="69"/>
      <c r="I349" s="70"/>
      <c r="J349" s="70"/>
      <c r="K349" s="34" t="s">
        <v>65</v>
      </c>
      <c r="L349" s="77">
        <v>349</v>
      </c>
      <c r="M349" s="77"/>
      <c r="N349" s="72"/>
      <c r="O349" s="79" t="s">
        <v>339</v>
      </c>
      <c r="P349" s="81">
        <v>43655.50939814815</v>
      </c>
      <c r="Q349" s="79" t="s">
        <v>448</v>
      </c>
      <c r="R349" s="82" t="s">
        <v>565</v>
      </c>
      <c r="S349" s="79" t="s">
        <v>586</v>
      </c>
      <c r="T349" s="79" t="s">
        <v>646</v>
      </c>
      <c r="U349" s="79"/>
      <c r="V349" s="82" t="s">
        <v>808</v>
      </c>
      <c r="W349" s="81">
        <v>43655.50939814815</v>
      </c>
      <c r="X349" s="82" t="s">
        <v>941</v>
      </c>
      <c r="Y349" s="79"/>
      <c r="Z349" s="79"/>
      <c r="AA349" s="85" t="s">
        <v>1150</v>
      </c>
      <c r="AB349" s="79"/>
      <c r="AC349" s="79" t="b">
        <v>0</v>
      </c>
      <c r="AD349" s="79">
        <v>5</v>
      </c>
      <c r="AE349" s="85" t="s">
        <v>1231</v>
      </c>
      <c r="AF349" s="79" t="b">
        <v>0</v>
      </c>
      <c r="AG349" s="79" t="s">
        <v>1237</v>
      </c>
      <c r="AH349" s="79"/>
      <c r="AI349" s="85" t="s">
        <v>1231</v>
      </c>
      <c r="AJ349" s="79" t="b">
        <v>0</v>
      </c>
      <c r="AK349" s="79">
        <v>0</v>
      </c>
      <c r="AL349" s="85" t="s">
        <v>1231</v>
      </c>
      <c r="AM349" s="79" t="s">
        <v>1244</v>
      </c>
      <c r="AN349" s="79" t="b">
        <v>0</v>
      </c>
      <c r="AO349" s="85" t="s">
        <v>1150</v>
      </c>
      <c r="AP349" s="79" t="s">
        <v>176</v>
      </c>
      <c r="AQ349" s="79">
        <v>0</v>
      </c>
      <c r="AR349" s="79">
        <v>0</v>
      </c>
      <c r="AS349" s="79"/>
      <c r="AT349" s="79"/>
      <c r="AU349" s="79"/>
      <c r="AV349" s="79"/>
      <c r="AW349" s="79"/>
      <c r="AX349" s="79"/>
      <c r="AY349" s="79"/>
      <c r="AZ349" s="79"/>
      <c r="BA349">
        <v>23</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277</v>
      </c>
      <c r="B350" s="64" t="s">
        <v>338</v>
      </c>
      <c r="C350" s="65" t="s">
        <v>3196</v>
      </c>
      <c r="D350" s="66">
        <v>8.133333333333333</v>
      </c>
      <c r="E350" s="67" t="s">
        <v>136</v>
      </c>
      <c r="F350" s="68">
        <v>18.133333333333333</v>
      </c>
      <c r="G350" s="65"/>
      <c r="H350" s="69"/>
      <c r="I350" s="70"/>
      <c r="J350" s="70"/>
      <c r="K350" s="34" t="s">
        <v>65</v>
      </c>
      <c r="L350" s="77">
        <v>350</v>
      </c>
      <c r="M350" s="77"/>
      <c r="N350" s="72"/>
      <c r="O350" s="79" t="s">
        <v>339</v>
      </c>
      <c r="P350" s="81">
        <v>43656.5018287037</v>
      </c>
      <c r="Q350" s="79" t="s">
        <v>449</v>
      </c>
      <c r="R350" s="82" t="s">
        <v>531</v>
      </c>
      <c r="S350" s="79" t="s">
        <v>586</v>
      </c>
      <c r="T350" s="79" t="s">
        <v>646</v>
      </c>
      <c r="U350" s="79"/>
      <c r="V350" s="82" t="s">
        <v>808</v>
      </c>
      <c r="W350" s="81">
        <v>43656.5018287037</v>
      </c>
      <c r="X350" s="82" t="s">
        <v>942</v>
      </c>
      <c r="Y350" s="79"/>
      <c r="Z350" s="79"/>
      <c r="AA350" s="85" t="s">
        <v>1151</v>
      </c>
      <c r="AB350" s="79"/>
      <c r="AC350" s="79" t="b">
        <v>0</v>
      </c>
      <c r="AD350" s="79">
        <v>8</v>
      </c>
      <c r="AE350" s="85" t="s">
        <v>1231</v>
      </c>
      <c r="AF350" s="79" t="b">
        <v>0</v>
      </c>
      <c r="AG350" s="79" t="s">
        <v>1237</v>
      </c>
      <c r="AH350" s="79"/>
      <c r="AI350" s="85" t="s">
        <v>1231</v>
      </c>
      <c r="AJ350" s="79" t="b">
        <v>0</v>
      </c>
      <c r="AK350" s="79">
        <v>3</v>
      </c>
      <c r="AL350" s="85" t="s">
        <v>1231</v>
      </c>
      <c r="AM350" s="79" t="s">
        <v>1244</v>
      </c>
      <c r="AN350" s="79" t="b">
        <v>0</v>
      </c>
      <c r="AO350" s="85" t="s">
        <v>1151</v>
      </c>
      <c r="AP350" s="79" t="s">
        <v>176</v>
      </c>
      <c r="AQ350" s="79">
        <v>0</v>
      </c>
      <c r="AR350" s="79">
        <v>0</v>
      </c>
      <c r="AS350" s="79"/>
      <c r="AT350" s="79"/>
      <c r="AU350" s="79"/>
      <c r="AV350" s="79"/>
      <c r="AW350" s="79"/>
      <c r="AX350" s="79"/>
      <c r="AY350" s="79"/>
      <c r="AZ350" s="79"/>
      <c r="BA350">
        <v>23</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277</v>
      </c>
      <c r="B351" s="64" t="s">
        <v>338</v>
      </c>
      <c r="C351" s="65" t="s">
        <v>3196</v>
      </c>
      <c r="D351" s="66">
        <v>8.133333333333333</v>
      </c>
      <c r="E351" s="67" t="s">
        <v>136</v>
      </c>
      <c r="F351" s="68">
        <v>18.133333333333333</v>
      </c>
      <c r="G351" s="65"/>
      <c r="H351" s="69"/>
      <c r="I351" s="70"/>
      <c r="J351" s="70"/>
      <c r="K351" s="34" t="s">
        <v>65</v>
      </c>
      <c r="L351" s="77">
        <v>351</v>
      </c>
      <c r="M351" s="77"/>
      <c r="N351" s="72"/>
      <c r="O351" s="79" t="s">
        <v>339</v>
      </c>
      <c r="P351" s="81">
        <v>43666.97350694444</v>
      </c>
      <c r="Q351" s="79" t="s">
        <v>450</v>
      </c>
      <c r="R351" s="82" t="s">
        <v>566</v>
      </c>
      <c r="S351" s="79" t="s">
        <v>586</v>
      </c>
      <c r="T351" s="79" t="s">
        <v>646</v>
      </c>
      <c r="U351" s="79"/>
      <c r="V351" s="82" t="s">
        <v>808</v>
      </c>
      <c r="W351" s="81">
        <v>43666.97350694444</v>
      </c>
      <c r="X351" s="82" t="s">
        <v>943</v>
      </c>
      <c r="Y351" s="79"/>
      <c r="Z351" s="79"/>
      <c r="AA351" s="85" t="s">
        <v>1152</v>
      </c>
      <c r="AB351" s="79"/>
      <c r="AC351" s="79" t="b">
        <v>0</v>
      </c>
      <c r="AD351" s="79">
        <v>0</v>
      </c>
      <c r="AE351" s="85" t="s">
        <v>1231</v>
      </c>
      <c r="AF351" s="79" t="b">
        <v>0</v>
      </c>
      <c r="AG351" s="79" t="s">
        <v>1237</v>
      </c>
      <c r="AH351" s="79"/>
      <c r="AI351" s="85" t="s">
        <v>1231</v>
      </c>
      <c r="AJ351" s="79" t="b">
        <v>0</v>
      </c>
      <c r="AK351" s="79">
        <v>0</v>
      </c>
      <c r="AL351" s="85" t="s">
        <v>1231</v>
      </c>
      <c r="AM351" s="79" t="s">
        <v>1244</v>
      </c>
      <c r="AN351" s="79" t="b">
        <v>0</v>
      </c>
      <c r="AO351" s="85" t="s">
        <v>1152</v>
      </c>
      <c r="AP351" s="79" t="s">
        <v>176</v>
      </c>
      <c r="AQ351" s="79">
        <v>0</v>
      </c>
      <c r="AR351" s="79">
        <v>0</v>
      </c>
      <c r="AS351" s="79"/>
      <c r="AT351" s="79"/>
      <c r="AU351" s="79"/>
      <c r="AV351" s="79"/>
      <c r="AW351" s="79"/>
      <c r="AX351" s="79"/>
      <c r="AY351" s="79"/>
      <c r="AZ351" s="79"/>
      <c r="BA351">
        <v>23</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277</v>
      </c>
      <c r="B352" s="64" t="s">
        <v>338</v>
      </c>
      <c r="C352" s="65" t="s">
        <v>3196</v>
      </c>
      <c r="D352" s="66">
        <v>8.133333333333333</v>
      </c>
      <c r="E352" s="67" t="s">
        <v>136</v>
      </c>
      <c r="F352" s="68">
        <v>18.133333333333333</v>
      </c>
      <c r="G352" s="65"/>
      <c r="H352" s="69"/>
      <c r="I352" s="70"/>
      <c r="J352" s="70"/>
      <c r="K352" s="34" t="s">
        <v>65</v>
      </c>
      <c r="L352" s="77">
        <v>352</v>
      </c>
      <c r="M352" s="77"/>
      <c r="N352" s="72"/>
      <c r="O352" s="79" t="s">
        <v>339</v>
      </c>
      <c r="P352" s="81">
        <v>43668.01925925926</v>
      </c>
      <c r="Q352" s="79" t="s">
        <v>451</v>
      </c>
      <c r="R352" s="82" t="s">
        <v>535</v>
      </c>
      <c r="S352" s="79" t="s">
        <v>586</v>
      </c>
      <c r="T352" s="79" t="s">
        <v>647</v>
      </c>
      <c r="U352" s="79"/>
      <c r="V352" s="82" t="s">
        <v>808</v>
      </c>
      <c r="W352" s="81">
        <v>43668.01925925926</v>
      </c>
      <c r="X352" s="82" t="s">
        <v>944</v>
      </c>
      <c r="Y352" s="79"/>
      <c r="Z352" s="79"/>
      <c r="AA352" s="85" t="s">
        <v>1153</v>
      </c>
      <c r="AB352" s="79"/>
      <c r="AC352" s="79" t="b">
        <v>0</v>
      </c>
      <c r="AD352" s="79">
        <v>0</v>
      </c>
      <c r="AE352" s="85" t="s">
        <v>1231</v>
      </c>
      <c r="AF352" s="79" t="b">
        <v>0</v>
      </c>
      <c r="AG352" s="79" t="s">
        <v>1237</v>
      </c>
      <c r="AH352" s="79"/>
      <c r="AI352" s="85" t="s">
        <v>1231</v>
      </c>
      <c r="AJ352" s="79" t="b">
        <v>0</v>
      </c>
      <c r="AK352" s="79">
        <v>0</v>
      </c>
      <c r="AL352" s="85" t="s">
        <v>1231</v>
      </c>
      <c r="AM352" s="79" t="s">
        <v>1244</v>
      </c>
      <c r="AN352" s="79" t="b">
        <v>0</v>
      </c>
      <c r="AO352" s="85" t="s">
        <v>1153</v>
      </c>
      <c r="AP352" s="79" t="s">
        <v>176</v>
      </c>
      <c r="AQ352" s="79">
        <v>0</v>
      </c>
      <c r="AR352" s="79">
        <v>0</v>
      </c>
      <c r="AS352" s="79"/>
      <c r="AT352" s="79"/>
      <c r="AU352" s="79"/>
      <c r="AV352" s="79"/>
      <c r="AW352" s="79"/>
      <c r="AX352" s="79"/>
      <c r="AY352" s="79"/>
      <c r="AZ352" s="79"/>
      <c r="BA352">
        <v>23</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277</v>
      </c>
      <c r="B353" s="64" t="s">
        <v>338</v>
      </c>
      <c r="C353" s="65" t="s">
        <v>3196</v>
      </c>
      <c r="D353" s="66">
        <v>8.133333333333333</v>
      </c>
      <c r="E353" s="67" t="s">
        <v>136</v>
      </c>
      <c r="F353" s="68">
        <v>18.133333333333333</v>
      </c>
      <c r="G353" s="65"/>
      <c r="H353" s="69"/>
      <c r="I353" s="70"/>
      <c r="J353" s="70"/>
      <c r="K353" s="34" t="s">
        <v>65</v>
      </c>
      <c r="L353" s="77">
        <v>353</v>
      </c>
      <c r="M353" s="77"/>
      <c r="N353" s="72"/>
      <c r="O353" s="79" t="s">
        <v>339</v>
      </c>
      <c r="P353" s="81">
        <v>43669.27875</v>
      </c>
      <c r="Q353" s="79" t="s">
        <v>452</v>
      </c>
      <c r="R353" s="82" t="s">
        <v>539</v>
      </c>
      <c r="S353" s="79" t="s">
        <v>586</v>
      </c>
      <c r="T353" s="79" t="s">
        <v>648</v>
      </c>
      <c r="U353" s="79"/>
      <c r="V353" s="82" t="s">
        <v>808</v>
      </c>
      <c r="W353" s="81">
        <v>43669.27875</v>
      </c>
      <c r="X353" s="82" t="s">
        <v>945</v>
      </c>
      <c r="Y353" s="79"/>
      <c r="Z353" s="79"/>
      <c r="AA353" s="85" t="s">
        <v>1154</v>
      </c>
      <c r="AB353" s="79"/>
      <c r="AC353" s="79" t="b">
        <v>0</v>
      </c>
      <c r="AD353" s="79">
        <v>6</v>
      </c>
      <c r="AE353" s="85" t="s">
        <v>1231</v>
      </c>
      <c r="AF353" s="79" t="b">
        <v>0</v>
      </c>
      <c r="AG353" s="79" t="s">
        <v>1237</v>
      </c>
      <c r="AH353" s="79"/>
      <c r="AI353" s="85" t="s">
        <v>1231</v>
      </c>
      <c r="AJ353" s="79" t="b">
        <v>0</v>
      </c>
      <c r="AK353" s="79">
        <v>1</v>
      </c>
      <c r="AL353" s="85" t="s">
        <v>1231</v>
      </c>
      <c r="AM353" s="79" t="s">
        <v>1244</v>
      </c>
      <c r="AN353" s="79" t="b">
        <v>0</v>
      </c>
      <c r="AO353" s="85" t="s">
        <v>1154</v>
      </c>
      <c r="AP353" s="79" t="s">
        <v>176</v>
      </c>
      <c r="AQ353" s="79">
        <v>0</v>
      </c>
      <c r="AR353" s="79">
        <v>0</v>
      </c>
      <c r="AS353" s="79"/>
      <c r="AT353" s="79"/>
      <c r="AU353" s="79"/>
      <c r="AV353" s="79"/>
      <c r="AW353" s="79"/>
      <c r="AX353" s="79"/>
      <c r="AY353" s="79"/>
      <c r="AZ353" s="79"/>
      <c r="BA353">
        <v>23</v>
      </c>
      <c r="BB353" s="78" t="str">
        <f>REPLACE(INDEX(GroupVertices[Group],MATCH(Edges[[#This Row],[Vertex 1]],GroupVertices[Vertex],0)),1,1,"")</f>
        <v>2</v>
      </c>
      <c r="BC353" s="78" t="str">
        <f>REPLACE(INDEX(GroupVertices[Group],MATCH(Edges[[#This Row],[Vertex 2]],GroupVertices[Vertex],0)),1,1,"")</f>
        <v>2</v>
      </c>
      <c r="BD353" s="48">
        <v>1</v>
      </c>
      <c r="BE353" s="49">
        <v>5</v>
      </c>
      <c r="BF353" s="48">
        <v>0</v>
      </c>
      <c r="BG353" s="49">
        <v>0</v>
      </c>
      <c r="BH353" s="48">
        <v>0</v>
      </c>
      <c r="BI353" s="49">
        <v>0</v>
      </c>
      <c r="BJ353" s="48">
        <v>19</v>
      </c>
      <c r="BK353" s="49">
        <v>95</v>
      </c>
      <c r="BL353" s="48">
        <v>20</v>
      </c>
    </row>
    <row r="354" spans="1:64" ht="15">
      <c r="A354" s="64" t="s">
        <v>277</v>
      </c>
      <c r="B354" s="64" t="s">
        <v>338</v>
      </c>
      <c r="C354" s="65" t="s">
        <v>3196</v>
      </c>
      <c r="D354" s="66">
        <v>8.133333333333333</v>
      </c>
      <c r="E354" s="67" t="s">
        <v>136</v>
      </c>
      <c r="F354" s="68">
        <v>18.133333333333333</v>
      </c>
      <c r="G354" s="65"/>
      <c r="H354" s="69"/>
      <c r="I354" s="70"/>
      <c r="J354" s="70"/>
      <c r="K354" s="34" t="s">
        <v>65</v>
      </c>
      <c r="L354" s="77">
        <v>354</v>
      </c>
      <c r="M354" s="77"/>
      <c r="N354" s="72"/>
      <c r="O354" s="79" t="s">
        <v>339</v>
      </c>
      <c r="P354" s="81">
        <v>43670.48118055556</v>
      </c>
      <c r="Q354" s="79" t="s">
        <v>453</v>
      </c>
      <c r="R354" s="82" t="s">
        <v>540</v>
      </c>
      <c r="S354" s="79" t="s">
        <v>586</v>
      </c>
      <c r="T354" s="79" t="s">
        <v>648</v>
      </c>
      <c r="U354" s="79"/>
      <c r="V354" s="82" t="s">
        <v>808</v>
      </c>
      <c r="W354" s="81">
        <v>43670.48118055556</v>
      </c>
      <c r="X354" s="82" t="s">
        <v>946</v>
      </c>
      <c r="Y354" s="79"/>
      <c r="Z354" s="79"/>
      <c r="AA354" s="85" t="s">
        <v>1155</v>
      </c>
      <c r="AB354" s="79"/>
      <c r="AC354" s="79" t="b">
        <v>0</v>
      </c>
      <c r="AD354" s="79">
        <v>8</v>
      </c>
      <c r="AE354" s="85" t="s">
        <v>1231</v>
      </c>
      <c r="AF354" s="79" t="b">
        <v>0</v>
      </c>
      <c r="AG354" s="79" t="s">
        <v>1237</v>
      </c>
      <c r="AH354" s="79"/>
      <c r="AI354" s="85" t="s">
        <v>1231</v>
      </c>
      <c r="AJ354" s="79" t="b">
        <v>0</v>
      </c>
      <c r="AK354" s="79">
        <v>2</v>
      </c>
      <c r="AL354" s="85" t="s">
        <v>1231</v>
      </c>
      <c r="AM354" s="79" t="s">
        <v>1244</v>
      </c>
      <c r="AN354" s="79" t="b">
        <v>0</v>
      </c>
      <c r="AO354" s="85" t="s">
        <v>1155</v>
      </c>
      <c r="AP354" s="79" t="s">
        <v>176</v>
      </c>
      <c r="AQ354" s="79">
        <v>0</v>
      </c>
      <c r="AR354" s="79">
        <v>0</v>
      </c>
      <c r="AS354" s="79"/>
      <c r="AT354" s="79"/>
      <c r="AU354" s="79"/>
      <c r="AV354" s="79"/>
      <c r="AW354" s="79"/>
      <c r="AX354" s="79"/>
      <c r="AY354" s="79"/>
      <c r="AZ354" s="79"/>
      <c r="BA354">
        <v>23</v>
      </c>
      <c r="BB354" s="78" t="str">
        <f>REPLACE(INDEX(GroupVertices[Group],MATCH(Edges[[#This Row],[Vertex 1]],GroupVertices[Vertex],0)),1,1,"")</f>
        <v>2</v>
      </c>
      <c r="BC354" s="78" t="str">
        <f>REPLACE(INDEX(GroupVertices[Group],MATCH(Edges[[#This Row],[Vertex 2]],GroupVertices[Vertex],0)),1,1,"")</f>
        <v>2</v>
      </c>
      <c r="BD354" s="48">
        <v>1</v>
      </c>
      <c r="BE354" s="49">
        <v>5</v>
      </c>
      <c r="BF354" s="48">
        <v>0</v>
      </c>
      <c r="BG354" s="49">
        <v>0</v>
      </c>
      <c r="BH354" s="48">
        <v>0</v>
      </c>
      <c r="BI354" s="49">
        <v>0</v>
      </c>
      <c r="BJ354" s="48">
        <v>19</v>
      </c>
      <c r="BK354" s="49">
        <v>95</v>
      </c>
      <c r="BL354" s="48">
        <v>20</v>
      </c>
    </row>
    <row r="355" spans="1:64" ht="15">
      <c r="A355" s="64" t="s">
        <v>277</v>
      </c>
      <c r="B355" s="64" t="s">
        <v>338</v>
      </c>
      <c r="C355" s="65" t="s">
        <v>3196</v>
      </c>
      <c r="D355" s="66">
        <v>8.133333333333333</v>
      </c>
      <c r="E355" s="67" t="s">
        <v>136</v>
      </c>
      <c r="F355" s="68">
        <v>18.133333333333333</v>
      </c>
      <c r="G355" s="65"/>
      <c r="H355" s="69"/>
      <c r="I355" s="70"/>
      <c r="J355" s="70"/>
      <c r="K355" s="34" t="s">
        <v>65</v>
      </c>
      <c r="L355" s="77">
        <v>355</v>
      </c>
      <c r="M355" s="77"/>
      <c r="N355" s="72"/>
      <c r="O355" s="79" t="s">
        <v>339</v>
      </c>
      <c r="P355" s="81">
        <v>43671.063206018516</v>
      </c>
      <c r="Q355" s="79" t="s">
        <v>454</v>
      </c>
      <c r="R355" s="82" t="s">
        <v>541</v>
      </c>
      <c r="S355" s="79" t="s">
        <v>586</v>
      </c>
      <c r="T355" s="79" t="s">
        <v>648</v>
      </c>
      <c r="U355" s="79"/>
      <c r="V355" s="82" t="s">
        <v>808</v>
      </c>
      <c r="W355" s="81">
        <v>43671.063206018516</v>
      </c>
      <c r="X355" s="82" t="s">
        <v>947</v>
      </c>
      <c r="Y355" s="79"/>
      <c r="Z355" s="79"/>
      <c r="AA355" s="85" t="s">
        <v>1156</v>
      </c>
      <c r="AB355" s="79"/>
      <c r="AC355" s="79" t="b">
        <v>0</v>
      </c>
      <c r="AD355" s="79">
        <v>1</v>
      </c>
      <c r="AE355" s="85" t="s">
        <v>1231</v>
      </c>
      <c r="AF355" s="79" t="b">
        <v>0</v>
      </c>
      <c r="AG355" s="79" t="s">
        <v>1237</v>
      </c>
      <c r="AH355" s="79"/>
      <c r="AI355" s="85" t="s">
        <v>1231</v>
      </c>
      <c r="AJ355" s="79" t="b">
        <v>0</v>
      </c>
      <c r="AK355" s="79">
        <v>0</v>
      </c>
      <c r="AL355" s="85" t="s">
        <v>1231</v>
      </c>
      <c r="AM355" s="79" t="s">
        <v>1244</v>
      </c>
      <c r="AN355" s="79" t="b">
        <v>0</v>
      </c>
      <c r="AO355" s="85" t="s">
        <v>1156</v>
      </c>
      <c r="AP355" s="79" t="s">
        <v>176</v>
      </c>
      <c r="AQ355" s="79">
        <v>0</v>
      </c>
      <c r="AR355" s="79">
        <v>0</v>
      </c>
      <c r="AS355" s="79"/>
      <c r="AT355" s="79"/>
      <c r="AU355" s="79"/>
      <c r="AV355" s="79"/>
      <c r="AW355" s="79"/>
      <c r="AX355" s="79"/>
      <c r="AY355" s="79"/>
      <c r="AZ355" s="79"/>
      <c r="BA355">
        <v>23</v>
      </c>
      <c r="BB355" s="78" t="str">
        <f>REPLACE(INDEX(GroupVertices[Group],MATCH(Edges[[#This Row],[Vertex 1]],GroupVertices[Vertex],0)),1,1,"")</f>
        <v>2</v>
      </c>
      <c r="BC355" s="78" t="str">
        <f>REPLACE(INDEX(GroupVertices[Group],MATCH(Edges[[#This Row],[Vertex 2]],GroupVertices[Vertex],0)),1,1,"")</f>
        <v>2</v>
      </c>
      <c r="BD355" s="48">
        <v>1</v>
      </c>
      <c r="BE355" s="49">
        <v>5</v>
      </c>
      <c r="BF355" s="48">
        <v>0</v>
      </c>
      <c r="BG355" s="49">
        <v>0</v>
      </c>
      <c r="BH355" s="48">
        <v>0</v>
      </c>
      <c r="BI355" s="49">
        <v>0</v>
      </c>
      <c r="BJ355" s="48">
        <v>19</v>
      </c>
      <c r="BK355" s="49">
        <v>95</v>
      </c>
      <c r="BL355" s="48">
        <v>20</v>
      </c>
    </row>
    <row r="356" spans="1:64" ht="15">
      <c r="A356" s="64" t="s">
        <v>277</v>
      </c>
      <c r="B356" s="64" t="s">
        <v>338</v>
      </c>
      <c r="C356" s="65" t="s">
        <v>3196</v>
      </c>
      <c r="D356" s="66">
        <v>8.133333333333333</v>
      </c>
      <c r="E356" s="67" t="s">
        <v>136</v>
      </c>
      <c r="F356" s="68">
        <v>18.133333333333333</v>
      </c>
      <c r="G356" s="65"/>
      <c r="H356" s="69"/>
      <c r="I356" s="70"/>
      <c r="J356" s="70"/>
      <c r="K356" s="34" t="s">
        <v>65</v>
      </c>
      <c r="L356" s="77">
        <v>356</v>
      </c>
      <c r="M356" s="77"/>
      <c r="N356" s="72"/>
      <c r="O356" s="79" t="s">
        <v>339</v>
      </c>
      <c r="P356" s="81">
        <v>43681.478946759256</v>
      </c>
      <c r="Q356" s="79" t="s">
        <v>455</v>
      </c>
      <c r="R356" s="82" t="s">
        <v>567</v>
      </c>
      <c r="S356" s="79" t="s">
        <v>586</v>
      </c>
      <c r="T356" s="79" t="s">
        <v>647</v>
      </c>
      <c r="U356" s="79"/>
      <c r="V356" s="82" t="s">
        <v>808</v>
      </c>
      <c r="W356" s="81">
        <v>43681.478946759256</v>
      </c>
      <c r="X356" s="82" t="s">
        <v>948</v>
      </c>
      <c r="Y356" s="79"/>
      <c r="Z356" s="79"/>
      <c r="AA356" s="85" t="s">
        <v>1157</v>
      </c>
      <c r="AB356" s="79"/>
      <c r="AC356" s="79" t="b">
        <v>0</v>
      </c>
      <c r="AD356" s="79">
        <v>2</v>
      </c>
      <c r="AE356" s="85" t="s">
        <v>1231</v>
      </c>
      <c r="AF356" s="79" t="b">
        <v>0</v>
      </c>
      <c r="AG356" s="79" t="s">
        <v>1237</v>
      </c>
      <c r="AH356" s="79"/>
      <c r="AI356" s="85" t="s">
        <v>1231</v>
      </c>
      <c r="AJ356" s="79" t="b">
        <v>0</v>
      </c>
      <c r="AK356" s="79">
        <v>0</v>
      </c>
      <c r="AL356" s="85" t="s">
        <v>1231</v>
      </c>
      <c r="AM356" s="79" t="s">
        <v>1244</v>
      </c>
      <c r="AN356" s="79" t="b">
        <v>0</v>
      </c>
      <c r="AO356" s="85" t="s">
        <v>1157</v>
      </c>
      <c r="AP356" s="79" t="s">
        <v>176</v>
      </c>
      <c r="AQ356" s="79">
        <v>0</v>
      </c>
      <c r="AR356" s="79">
        <v>0</v>
      </c>
      <c r="AS356" s="79"/>
      <c r="AT356" s="79"/>
      <c r="AU356" s="79"/>
      <c r="AV356" s="79"/>
      <c r="AW356" s="79"/>
      <c r="AX356" s="79"/>
      <c r="AY356" s="79"/>
      <c r="AZ356" s="79"/>
      <c r="BA356">
        <v>23</v>
      </c>
      <c r="BB356" s="78" t="str">
        <f>REPLACE(INDEX(GroupVertices[Group],MATCH(Edges[[#This Row],[Vertex 1]],GroupVertices[Vertex],0)),1,1,"")</f>
        <v>2</v>
      </c>
      <c r="BC356" s="78" t="str">
        <f>REPLACE(INDEX(GroupVertices[Group],MATCH(Edges[[#This Row],[Vertex 2]],GroupVertices[Vertex],0)),1,1,"")</f>
        <v>2</v>
      </c>
      <c r="BD356" s="48">
        <v>1</v>
      </c>
      <c r="BE356" s="49">
        <v>5</v>
      </c>
      <c r="BF356" s="48">
        <v>0</v>
      </c>
      <c r="BG356" s="49">
        <v>0</v>
      </c>
      <c r="BH356" s="48">
        <v>0</v>
      </c>
      <c r="BI356" s="49">
        <v>0</v>
      </c>
      <c r="BJ356" s="48">
        <v>19</v>
      </c>
      <c r="BK356" s="49">
        <v>95</v>
      </c>
      <c r="BL356" s="48">
        <v>20</v>
      </c>
    </row>
    <row r="357" spans="1:64" ht="15">
      <c r="A357" s="64" t="s">
        <v>277</v>
      </c>
      <c r="B357" s="64" t="s">
        <v>338</v>
      </c>
      <c r="C357" s="65" t="s">
        <v>3196</v>
      </c>
      <c r="D357" s="66">
        <v>8.133333333333333</v>
      </c>
      <c r="E357" s="67" t="s">
        <v>136</v>
      </c>
      <c r="F357" s="68">
        <v>18.133333333333333</v>
      </c>
      <c r="G357" s="65"/>
      <c r="H357" s="69"/>
      <c r="I357" s="70"/>
      <c r="J357" s="70"/>
      <c r="K357" s="34" t="s">
        <v>65</v>
      </c>
      <c r="L357" s="77">
        <v>357</v>
      </c>
      <c r="M357" s="77"/>
      <c r="N357" s="72"/>
      <c r="O357" s="79" t="s">
        <v>339</v>
      </c>
      <c r="P357" s="81">
        <v>43682.540810185186</v>
      </c>
      <c r="Q357" s="79" t="s">
        <v>456</v>
      </c>
      <c r="R357" s="82" t="s">
        <v>568</v>
      </c>
      <c r="S357" s="79" t="s">
        <v>586</v>
      </c>
      <c r="T357" s="79" t="s">
        <v>647</v>
      </c>
      <c r="U357" s="79"/>
      <c r="V357" s="82" t="s">
        <v>808</v>
      </c>
      <c r="W357" s="81">
        <v>43682.540810185186</v>
      </c>
      <c r="X357" s="82" t="s">
        <v>949</v>
      </c>
      <c r="Y357" s="79"/>
      <c r="Z357" s="79"/>
      <c r="AA357" s="85" t="s">
        <v>1158</v>
      </c>
      <c r="AB357" s="79"/>
      <c r="AC357" s="79" t="b">
        <v>0</v>
      </c>
      <c r="AD357" s="79">
        <v>7</v>
      </c>
      <c r="AE357" s="85" t="s">
        <v>1231</v>
      </c>
      <c r="AF357" s="79" t="b">
        <v>0</v>
      </c>
      <c r="AG357" s="79" t="s">
        <v>1237</v>
      </c>
      <c r="AH357" s="79"/>
      <c r="AI357" s="85" t="s">
        <v>1231</v>
      </c>
      <c r="AJ357" s="79" t="b">
        <v>0</v>
      </c>
      <c r="AK357" s="79">
        <v>0</v>
      </c>
      <c r="AL357" s="85" t="s">
        <v>1231</v>
      </c>
      <c r="AM357" s="79" t="s">
        <v>1244</v>
      </c>
      <c r="AN357" s="79" t="b">
        <v>0</v>
      </c>
      <c r="AO357" s="85" t="s">
        <v>1158</v>
      </c>
      <c r="AP357" s="79" t="s">
        <v>176</v>
      </c>
      <c r="AQ357" s="79">
        <v>0</v>
      </c>
      <c r="AR357" s="79">
        <v>0</v>
      </c>
      <c r="AS357" s="79"/>
      <c r="AT357" s="79"/>
      <c r="AU357" s="79"/>
      <c r="AV357" s="79"/>
      <c r="AW357" s="79"/>
      <c r="AX357" s="79"/>
      <c r="AY357" s="79"/>
      <c r="AZ357" s="79"/>
      <c r="BA357">
        <v>23</v>
      </c>
      <c r="BB357" s="78" t="str">
        <f>REPLACE(INDEX(GroupVertices[Group],MATCH(Edges[[#This Row],[Vertex 1]],GroupVertices[Vertex],0)),1,1,"")</f>
        <v>2</v>
      </c>
      <c r="BC357" s="78" t="str">
        <f>REPLACE(INDEX(GroupVertices[Group],MATCH(Edges[[#This Row],[Vertex 2]],GroupVertices[Vertex],0)),1,1,"")</f>
        <v>2</v>
      </c>
      <c r="BD357" s="48">
        <v>1</v>
      </c>
      <c r="BE357" s="49">
        <v>5</v>
      </c>
      <c r="BF357" s="48">
        <v>0</v>
      </c>
      <c r="BG357" s="49">
        <v>0</v>
      </c>
      <c r="BH357" s="48">
        <v>0</v>
      </c>
      <c r="BI357" s="49">
        <v>0</v>
      </c>
      <c r="BJ357" s="48">
        <v>19</v>
      </c>
      <c r="BK357" s="49">
        <v>95</v>
      </c>
      <c r="BL357" s="48">
        <v>20</v>
      </c>
    </row>
    <row r="358" spans="1:64" ht="15">
      <c r="A358" s="64" t="s">
        <v>277</v>
      </c>
      <c r="B358" s="64" t="s">
        <v>338</v>
      </c>
      <c r="C358" s="65" t="s">
        <v>3196</v>
      </c>
      <c r="D358" s="66">
        <v>8.133333333333333</v>
      </c>
      <c r="E358" s="67" t="s">
        <v>136</v>
      </c>
      <c r="F358" s="68">
        <v>18.133333333333333</v>
      </c>
      <c r="G358" s="65"/>
      <c r="H358" s="69"/>
      <c r="I358" s="70"/>
      <c r="J358" s="70"/>
      <c r="K358" s="34" t="s">
        <v>65</v>
      </c>
      <c r="L358" s="77">
        <v>358</v>
      </c>
      <c r="M358" s="77"/>
      <c r="N358" s="72"/>
      <c r="O358" s="79" t="s">
        <v>339</v>
      </c>
      <c r="P358" s="81">
        <v>43684.67045138889</v>
      </c>
      <c r="Q358" s="79" t="s">
        <v>457</v>
      </c>
      <c r="R358" s="82" t="s">
        <v>569</v>
      </c>
      <c r="S358" s="79" t="s">
        <v>586</v>
      </c>
      <c r="T358" s="79" t="s">
        <v>647</v>
      </c>
      <c r="U358" s="79"/>
      <c r="V358" s="82" t="s">
        <v>808</v>
      </c>
      <c r="W358" s="81">
        <v>43684.67045138889</v>
      </c>
      <c r="X358" s="82" t="s">
        <v>950</v>
      </c>
      <c r="Y358" s="79"/>
      <c r="Z358" s="79"/>
      <c r="AA358" s="85" t="s">
        <v>1159</v>
      </c>
      <c r="AB358" s="79"/>
      <c r="AC358" s="79" t="b">
        <v>0</v>
      </c>
      <c r="AD358" s="79">
        <v>4</v>
      </c>
      <c r="AE358" s="85" t="s">
        <v>1231</v>
      </c>
      <c r="AF358" s="79" t="b">
        <v>0</v>
      </c>
      <c r="AG358" s="79" t="s">
        <v>1237</v>
      </c>
      <c r="AH358" s="79"/>
      <c r="AI358" s="85" t="s">
        <v>1231</v>
      </c>
      <c r="AJ358" s="79" t="b">
        <v>0</v>
      </c>
      <c r="AK358" s="79">
        <v>0</v>
      </c>
      <c r="AL358" s="85" t="s">
        <v>1231</v>
      </c>
      <c r="AM358" s="79" t="s">
        <v>1244</v>
      </c>
      <c r="AN358" s="79" t="b">
        <v>0</v>
      </c>
      <c r="AO358" s="85" t="s">
        <v>1159</v>
      </c>
      <c r="AP358" s="79" t="s">
        <v>176</v>
      </c>
      <c r="AQ358" s="79">
        <v>0</v>
      </c>
      <c r="AR358" s="79">
        <v>0</v>
      </c>
      <c r="AS358" s="79"/>
      <c r="AT358" s="79"/>
      <c r="AU358" s="79"/>
      <c r="AV358" s="79"/>
      <c r="AW358" s="79"/>
      <c r="AX358" s="79"/>
      <c r="AY358" s="79"/>
      <c r="AZ358" s="79"/>
      <c r="BA358">
        <v>23</v>
      </c>
      <c r="BB358" s="78" t="str">
        <f>REPLACE(INDEX(GroupVertices[Group],MATCH(Edges[[#This Row],[Vertex 1]],GroupVertices[Vertex],0)),1,1,"")</f>
        <v>2</v>
      </c>
      <c r="BC358" s="78" t="str">
        <f>REPLACE(INDEX(GroupVertices[Group],MATCH(Edges[[#This Row],[Vertex 2]],GroupVertices[Vertex],0)),1,1,"")</f>
        <v>2</v>
      </c>
      <c r="BD358" s="48">
        <v>1</v>
      </c>
      <c r="BE358" s="49">
        <v>5</v>
      </c>
      <c r="BF358" s="48">
        <v>0</v>
      </c>
      <c r="BG358" s="49">
        <v>0</v>
      </c>
      <c r="BH358" s="48">
        <v>0</v>
      </c>
      <c r="BI358" s="49">
        <v>0</v>
      </c>
      <c r="BJ358" s="48">
        <v>19</v>
      </c>
      <c r="BK358" s="49">
        <v>95</v>
      </c>
      <c r="BL358" s="48">
        <v>20</v>
      </c>
    </row>
    <row r="359" spans="1:64" ht="15">
      <c r="A359" s="64" t="s">
        <v>277</v>
      </c>
      <c r="B359" s="64" t="s">
        <v>338</v>
      </c>
      <c r="C359" s="65" t="s">
        <v>3196</v>
      </c>
      <c r="D359" s="66">
        <v>8.133333333333333</v>
      </c>
      <c r="E359" s="67" t="s">
        <v>136</v>
      </c>
      <c r="F359" s="68">
        <v>18.133333333333333</v>
      </c>
      <c r="G359" s="65"/>
      <c r="H359" s="69"/>
      <c r="I359" s="70"/>
      <c r="J359" s="70"/>
      <c r="K359" s="34" t="s">
        <v>65</v>
      </c>
      <c r="L359" s="77">
        <v>359</v>
      </c>
      <c r="M359" s="77"/>
      <c r="N359" s="72"/>
      <c r="O359" s="79" t="s">
        <v>339</v>
      </c>
      <c r="P359" s="81">
        <v>43684.670648148145</v>
      </c>
      <c r="Q359" s="79" t="s">
        <v>458</v>
      </c>
      <c r="R359" s="82" t="s">
        <v>570</v>
      </c>
      <c r="S359" s="79" t="s">
        <v>586</v>
      </c>
      <c r="T359" s="79" t="s">
        <v>647</v>
      </c>
      <c r="U359" s="79"/>
      <c r="V359" s="82" t="s">
        <v>808</v>
      </c>
      <c r="W359" s="81">
        <v>43684.670648148145</v>
      </c>
      <c r="X359" s="82" t="s">
        <v>951</v>
      </c>
      <c r="Y359" s="79"/>
      <c r="Z359" s="79"/>
      <c r="AA359" s="85" t="s">
        <v>1160</v>
      </c>
      <c r="AB359" s="79"/>
      <c r="AC359" s="79" t="b">
        <v>0</v>
      </c>
      <c r="AD359" s="79">
        <v>4</v>
      </c>
      <c r="AE359" s="85" t="s">
        <v>1231</v>
      </c>
      <c r="AF359" s="79" t="b">
        <v>0</v>
      </c>
      <c r="AG359" s="79" t="s">
        <v>1237</v>
      </c>
      <c r="AH359" s="79"/>
      <c r="AI359" s="85" t="s">
        <v>1231</v>
      </c>
      <c r="AJ359" s="79" t="b">
        <v>0</v>
      </c>
      <c r="AK359" s="79">
        <v>0</v>
      </c>
      <c r="AL359" s="85" t="s">
        <v>1231</v>
      </c>
      <c r="AM359" s="79" t="s">
        <v>1244</v>
      </c>
      <c r="AN359" s="79" t="b">
        <v>0</v>
      </c>
      <c r="AO359" s="85" t="s">
        <v>1160</v>
      </c>
      <c r="AP359" s="79" t="s">
        <v>176</v>
      </c>
      <c r="AQ359" s="79">
        <v>0</v>
      </c>
      <c r="AR359" s="79">
        <v>0</v>
      </c>
      <c r="AS359" s="79"/>
      <c r="AT359" s="79"/>
      <c r="AU359" s="79"/>
      <c r="AV359" s="79"/>
      <c r="AW359" s="79"/>
      <c r="AX359" s="79"/>
      <c r="AY359" s="79"/>
      <c r="AZ359" s="79"/>
      <c r="BA359">
        <v>23</v>
      </c>
      <c r="BB359" s="78" t="str">
        <f>REPLACE(INDEX(GroupVertices[Group],MATCH(Edges[[#This Row],[Vertex 1]],GroupVertices[Vertex],0)),1,1,"")</f>
        <v>2</v>
      </c>
      <c r="BC359" s="78" t="str">
        <f>REPLACE(INDEX(GroupVertices[Group],MATCH(Edges[[#This Row],[Vertex 2]],GroupVertices[Vertex],0)),1,1,"")</f>
        <v>2</v>
      </c>
      <c r="BD359" s="48">
        <v>1</v>
      </c>
      <c r="BE359" s="49">
        <v>5</v>
      </c>
      <c r="BF359" s="48">
        <v>0</v>
      </c>
      <c r="BG359" s="49">
        <v>0</v>
      </c>
      <c r="BH359" s="48">
        <v>0</v>
      </c>
      <c r="BI359" s="49">
        <v>0</v>
      </c>
      <c r="BJ359" s="48">
        <v>19</v>
      </c>
      <c r="BK359" s="49">
        <v>95</v>
      </c>
      <c r="BL359" s="48">
        <v>20</v>
      </c>
    </row>
    <row r="360" spans="1:64" ht="15">
      <c r="A360" s="64" t="s">
        <v>260</v>
      </c>
      <c r="B360" s="64" t="s">
        <v>271</v>
      </c>
      <c r="C360" s="65" t="s">
        <v>3188</v>
      </c>
      <c r="D360" s="66">
        <v>3</v>
      </c>
      <c r="E360" s="67" t="s">
        <v>132</v>
      </c>
      <c r="F360" s="68">
        <v>35</v>
      </c>
      <c r="G360" s="65"/>
      <c r="H360" s="69"/>
      <c r="I360" s="70"/>
      <c r="J360" s="70"/>
      <c r="K360" s="34" t="s">
        <v>65</v>
      </c>
      <c r="L360" s="77">
        <v>360</v>
      </c>
      <c r="M360" s="77"/>
      <c r="N360" s="72"/>
      <c r="O360" s="79" t="s">
        <v>339</v>
      </c>
      <c r="P360" s="81">
        <v>43670.46634259259</v>
      </c>
      <c r="Q360" s="79" t="s">
        <v>394</v>
      </c>
      <c r="R360" s="79"/>
      <c r="S360" s="79"/>
      <c r="T360" s="79"/>
      <c r="U360" s="82" t="s">
        <v>704</v>
      </c>
      <c r="V360" s="82" t="s">
        <v>704</v>
      </c>
      <c r="W360" s="81">
        <v>43670.46634259259</v>
      </c>
      <c r="X360" s="82" t="s">
        <v>875</v>
      </c>
      <c r="Y360" s="79"/>
      <c r="Z360" s="79"/>
      <c r="AA360" s="85" t="s">
        <v>1084</v>
      </c>
      <c r="AB360" s="79"/>
      <c r="AC360" s="79" t="b">
        <v>0</v>
      </c>
      <c r="AD360" s="79">
        <v>21</v>
      </c>
      <c r="AE360" s="85" t="s">
        <v>1231</v>
      </c>
      <c r="AF360" s="79" t="b">
        <v>0</v>
      </c>
      <c r="AG360" s="79" t="s">
        <v>1237</v>
      </c>
      <c r="AH360" s="79"/>
      <c r="AI360" s="85" t="s">
        <v>1231</v>
      </c>
      <c r="AJ360" s="79" t="b">
        <v>0</v>
      </c>
      <c r="AK360" s="79">
        <v>3</v>
      </c>
      <c r="AL360" s="85" t="s">
        <v>1231</v>
      </c>
      <c r="AM360" s="79" t="s">
        <v>1239</v>
      </c>
      <c r="AN360" s="79" t="b">
        <v>0</v>
      </c>
      <c r="AO360" s="85" t="s">
        <v>1084</v>
      </c>
      <c r="AP360" s="79" t="s">
        <v>176</v>
      </c>
      <c r="AQ360" s="79">
        <v>0</v>
      </c>
      <c r="AR360" s="79">
        <v>0</v>
      </c>
      <c r="AS360" s="79" t="s">
        <v>1253</v>
      </c>
      <c r="AT360" s="79" t="s">
        <v>1255</v>
      </c>
      <c r="AU360" s="79" t="s">
        <v>1256</v>
      </c>
      <c r="AV360" s="79" t="s">
        <v>1258</v>
      </c>
      <c r="AW360" s="79" t="s">
        <v>1261</v>
      </c>
      <c r="AX360" s="79" t="s">
        <v>1263</v>
      </c>
      <c r="AY360" s="79" t="s">
        <v>1266</v>
      </c>
      <c r="AZ360" s="82" t="s">
        <v>1269</v>
      </c>
      <c r="BA360">
        <v>1</v>
      </c>
      <c r="BB360" s="78" t="str">
        <f>REPLACE(INDEX(GroupVertices[Group],MATCH(Edges[[#This Row],[Vertex 1]],GroupVertices[Vertex],0)),1,1,"")</f>
        <v>6</v>
      </c>
      <c r="BC360" s="78" t="str">
        <f>REPLACE(INDEX(GroupVertices[Group],MATCH(Edges[[#This Row],[Vertex 2]],GroupVertices[Vertex],0)),1,1,"")</f>
        <v>1</v>
      </c>
      <c r="BD360" s="48"/>
      <c r="BE360" s="49"/>
      <c r="BF360" s="48"/>
      <c r="BG360" s="49"/>
      <c r="BH360" s="48"/>
      <c r="BI360" s="49"/>
      <c r="BJ360" s="48"/>
      <c r="BK360" s="49"/>
      <c r="BL360" s="48"/>
    </row>
    <row r="361" spans="1:64" ht="15">
      <c r="A361" s="64" t="s">
        <v>277</v>
      </c>
      <c r="B361" s="64" t="s">
        <v>260</v>
      </c>
      <c r="C361" s="65" t="s">
        <v>3197</v>
      </c>
      <c r="D361" s="66">
        <v>3.7</v>
      </c>
      <c r="E361" s="67" t="s">
        <v>136</v>
      </c>
      <c r="F361" s="68">
        <v>32.7</v>
      </c>
      <c r="G361" s="65"/>
      <c r="H361" s="69"/>
      <c r="I361" s="70"/>
      <c r="J361" s="70"/>
      <c r="K361" s="34" t="s">
        <v>65</v>
      </c>
      <c r="L361" s="77">
        <v>361</v>
      </c>
      <c r="M361" s="77"/>
      <c r="N361" s="72"/>
      <c r="O361" s="79" t="s">
        <v>339</v>
      </c>
      <c r="P361" s="81">
        <v>43681.478946759256</v>
      </c>
      <c r="Q361" s="79" t="s">
        <v>455</v>
      </c>
      <c r="R361" s="82" t="s">
        <v>567</v>
      </c>
      <c r="S361" s="79" t="s">
        <v>586</v>
      </c>
      <c r="T361" s="79" t="s">
        <v>647</v>
      </c>
      <c r="U361" s="79"/>
      <c r="V361" s="82" t="s">
        <v>808</v>
      </c>
      <c r="W361" s="81">
        <v>43681.478946759256</v>
      </c>
      <c r="X361" s="82" t="s">
        <v>948</v>
      </c>
      <c r="Y361" s="79"/>
      <c r="Z361" s="79"/>
      <c r="AA361" s="85" t="s">
        <v>1157</v>
      </c>
      <c r="AB361" s="79"/>
      <c r="AC361" s="79" t="b">
        <v>0</v>
      </c>
      <c r="AD361" s="79">
        <v>2</v>
      </c>
      <c r="AE361" s="85" t="s">
        <v>1231</v>
      </c>
      <c r="AF361" s="79" t="b">
        <v>0</v>
      </c>
      <c r="AG361" s="79" t="s">
        <v>1237</v>
      </c>
      <c r="AH361" s="79"/>
      <c r="AI361" s="85" t="s">
        <v>1231</v>
      </c>
      <c r="AJ361" s="79" t="b">
        <v>0</v>
      </c>
      <c r="AK361" s="79">
        <v>0</v>
      </c>
      <c r="AL361" s="85" t="s">
        <v>1231</v>
      </c>
      <c r="AM361" s="79" t="s">
        <v>1244</v>
      </c>
      <c r="AN361" s="79" t="b">
        <v>0</v>
      </c>
      <c r="AO361" s="85" t="s">
        <v>1157</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2</v>
      </c>
      <c r="BC361" s="78" t="str">
        <f>REPLACE(INDEX(GroupVertices[Group],MATCH(Edges[[#This Row],[Vertex 2]],GroupVertices[Vertex],0)),1,1,"")</f>
        <v>6</v>
      </c>
      <c r="BD361" s="48"/>
      <c r="BE361" s="49"/>
      <c r="BF361" s="48"/>
      <c r="BG361" s="49"/>
      <c r="BH361" s="48"/>
      <c r="BI361" s="49"/>
      <c r="BJ361" s="48"/>
      <c r="BK361" s="49"/>
      <c r="BL361" s="48"/>
    </row>
    <row r="362" spans="1:64" ht="15">
      <c r="A362" s="64" t="s">
        <v>277</v>
      </c>
      <c r="B362" s="64" t="s">
        <v>260</v>
      </c>
      <c r="C362" s="65" t="s">
        <v>3197</v>
      </c>
      <c r="D362" s="66">
        <v>3.7</v>
      </c>
      <c r="E362" s="67" t="s">
        <v>136</v>
      </c>
      <c r="F362" s="68">
        <v>32.7</v>
      </c>
      <c r="G362" s="65"/>
      <c r="H362" s="69"/>
      <c r="I362" s="70"/>
      <c r="J362" s="70"/>
      <c r="K362" s="34" t="s">
        <v>65</v>
      </c>
      <c r="L362" s="77">
        <v>362</v>
      </c>
      <c r="M362" s="77"/>
      <c r="N362" s="72"/>
      <c r="O362" s="79" t="s">
        <v>339</v>
      </c>
      <c r="P362" s="81">
        <v>43682.540810185186</v>
      </c>
      <c r="Q362" s="79" t="s">
        <v>456</v>
      </c>
      <c r="R362" s="82" t="s">
        <v>568</v>
      </c>
      <c r="S362" s="79" t="s">
        <v>586</v>
      </c>
      <c r="T362" s="79" t="s">
        <v>647</v>
      </c>
      <c r="U362" s="79"/>
      <c r="V362" s="82" t="s">
        <v>808</v>
      </c>
      <c r="W362" s="81">
        <v>43682.540810185186</v>
      </c>
      <c r="X362" s="82" t="s">
        <v>949</v>
      </c>
      <c r="Y362" s="79"/>
      <c r="Z362" s="79"/>
      <c r="AA362" s="85" t="s">
        <v>1158</v>
      </c>
      <c r="AB362" s="79"/>
      <c r="AC362" s="79" t="b">
        <v>0</v>
      </c>
      <c r="AD362" s="79">
        <v>7</v>
      </c>
      <c r="AE362" s="85" t="s">
        <v>1231</v>
      </c>
      <c r="AF362" s="79" t="b">
        <v>0</v>
      </c>
      <c r="AG362" s="79" t="s">
        <v>1237</v>
      </c>
      <c r="AH362" s="79"/>
      <c r="AI362" s="85" t="s">
        <v>1231</v>
      </c>
      <c r="AJ362" s="79" t="b">
        <v>0</v>
      </c>
      <c r="AK362" s="79">
        <v>0</v>
      </c>
      <c r="AL362" s="85" t="s">
        <v>1231</v>
      </c>
      <c r="AM362" s="79" t="s">
        <v>1244</v>
      </c>
      <c r="AN362" s="79" t="b">
        <v>0</v>
      </c>
      <c r="AO362" s="85" t="s">
        <v>1158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2</v>
      </c>
      <c r="BC362" s="78" t="str">
        <f>REPLACE(INDEX(GroupVertices[Group],MATCH(Edges[[#This Row],[Vertex 2]],GroupVertices[Vertex],0)),1,1,"")</f>
        <v>6</v>
      </c>
      <c r="BD362" s="48"/>
      <c r="BE362" s="49"/>
      <c r="BF362" s="48"/>
      <c r="BG362" s="49"/>
      <c r="BH362" s="48"/>
      <c r="BI362" s="49"/>
      <c r="BJ362" s="48"/>
      <c r="BK362" s="49"/>
      <c r="BL362" s="48"/>
    </row>
    <row r="363" spans="1:64" ht="15">
      <c r="A363" s="64" t="s">
        <v>277</v>
      </c>
      <c r="B363" s="64" t="s">
        <v>260</v>
      </c>
      <c r="C363" s="65" t="s">
        <v>3197</v>
      </c>
      <c r="D363" s="66">
        <v>3.7</v>
      </c>
      <c r="E363" s="67" t="s">
        <v>136</v>
      </c>
      <c r="F363" s="68">
        <v>32.7</v>
      </c>
      <c r="G363" s="65"/>
      <c r="H363" s="69"/>
      <c r="I363" s="70"/>
      <c r="J363" s="70"/>
      <c r="K363" s="34" t="s">
        <v>65</v>
      </c>
      <c r="L363" s="77">
        <v>363</v>
      </c>
      <c r="M363" s="77"/>
      <c r="N363" s="72"/>
      <c r="O363" s="79" t="s">
        <v>339</v>
      </c>
      <c r="P363" s="81">
        <v>43684.67045138889</v>
      </c>
      <c r="Q363" s="79" t="s">
        <v>457</v>
      </c>
      <c r="R363" s="82" t="s">
        <v>569</v>
      </c>
      <c r="S363" s="79" t="s">
        <v>586</v>
      </c>
      <c r="T363" s="79" t="s">
        <v>647</v>
      </c>
      <c r="U363" s="79"/>
      <c r="V363" s="82" t="s">
        <v>808</v>
      </c>
      <c r="W363" s="81">
        <v>43684.67045138889</v>
      </c>
      <c r="X363" s="82" t="s">
        <v>950</v>
      </c>
      <c r="Y363" s="79"/>
      <c r="Z363" s="79"/>
      <c r="AA363" s="85" t="s">
        <v>1159</v>
      </c>
      <c r="AB363" s="79"/>
      <c r="AC363" s="79" t="b">
        <v>0</v>
      </c>
      <c r="AD363" s="79">
        <v>4</v>
      </c>
      <c r="AE363" s="85" t="s">
        <v>1231</v>
      </c>
      <c r="AF363" s="79" t="b">
        <v>0</v>
      </c>
      <c r="AG363" s="79" t="s">
        <v>1237</v>
      </c>
      <c r="AH363" s="79"/>
      <c r="AI363" s="85" t="s">
        <v>1231</v>
      </c>
      <c r="AJ363" s="79" t="b">
        <v>0</v>
      </c>
      <c r="AK363" s="79">
        <v>0</v>
      </c>
      <c r="AL363" s="85" t="s">
        <v>1231</v>
      </c>
      <c r="AM363" s="79" t="s">
        <v>1244</v>
      </c>
      <c r="AN363" s="79" t="b">
        <v>0</v>
      </c>
      <c r="AO363" s="85" t="s">
        <v>1159</v>
      </c>
      <c r="AP363" s="79" t="s">
        <v>176</v>
      </c>
      <c r="AQ363" s="79">
        <v>0</v>
      </c>
      <c r="AR363" s="79">
        <v>0</v>
      </c>
      <c r="AS363" s="79"/>
      <c r="AT363" s="79"/>
      <c r="AU363" s="79"/>
      <c r="AV363" s="79"/>
      <c r="AW363" s="79"/>
      <c r="AX363" s="79"/>
      <c r="AY363" s="79"/>
      <c r="AZ363" s="79"/>
      <c r="BA363">
        <v>4</v>
      </c>
      <c r="BB363" s="78" t="str">
        <f>REPLACE(INDEX(GroupVertices[Group],MATCH(Edges[[#This Row],[Vertex 1]],GroupVertices[Vertex],0)),1,1,"")</f>
        <v>2</v>
      </c>
      <c r="BC363" s="78" t="str">
        <f>REPLACE(INDEX(GroupVertices[Group],MATCH(Edges[[#This Row],[Vertex 2]],GroupVertices[Vertex],0)),1,1,"")</f>
        <v>6</v>
      </c>
      <c r="BD363" s="48"/>
      <c r="BE363" s="49"/>
      <c r="BF363" s="48"/>
      <c r="BG363" s="49"/>
      <c r="BH363" s="48"/>
      <c r="BI363" s="49"/>
      <c r="BJ363" s="48"/>
      <c r="BK363" s="49"/>
      <c r="BL363" s="48"/>
    </row>
    <row r="364" spans="1:64" ht="15">
      <c r="A364" s="64" t="s">
        <v>277</v>
      </c>
      <c r="B364" s="64" t="s">
        <v>260</v>
      </c>
      <c r="C364" s="65" t="s">
        <v>3197</v>
      </c>
      <c r="D364" s="66">
        <v>3.7</v>
      </c>
      <c r="E364" s="67" t="s">
        <v>136</v>
      </c>
      <c r="F364" s="68">
        <v>32.7</v>
      </c>
      <c r="G364" s="65"/>
      <c r="H364" s="69"/>
      <c r="I364" s="70"/>
      <c r="J364" s="70"/>
      <c r="K364" s="34" t="s">
        <v>65</v>
      </c>
      <c r="L364" s="77">
        <v>364</v>
      </c>
      <c r="M364" s="77"/>
      <c r="N364" s="72"/>
      <c r="O364" s="79" t="s">
        <v>339</v>
      </c>
      <c r="P364" s="81">
        <v>43684.670648148145</v>
      </c>
      <c r="Q364" s="79" t="s">
        <v>458</v>
      </c>
      <c r="R364" s="82" t="s">
        <v>570</v>
      </c>
      <c r="S364" s="79" t="s">
        <v>586</v>
      </c>
      <c r="T364" s="79" t="s">
        <v>647</v>
      </c>
      <c r="U364" s="79"/>
      <c r="V364" s="82" t="s">
        <v>808</v>
      </c>
      <c r="W364" s="81">
        <v>43684.670648148145</v>
      </c>
      <c r="X364" s="82" t="s">
        <v>951</v>
      </c>
      <c r="Y364" s="79"/>
      <c r="Z364" s="79"/>
      <c r="AA364" s="85" t="s">
        <v>1160</v>
      </c>
      <c r="AB364" s="79"/>
      <c r="AC364" s="79" t="b">
        <v>0</v>
      </c>
      <c r="AD364" s="79">
        <v>4</v>
      </c>
      <c r="AE364" s="85" t="s">
        <v>1231</v>
      </c>
      <c r="AF364" s="79" t="b">
        <v>0</v>
      </c>
      <c r="AG364" s="79" t="s">
        <v>1237</v>
      </c>
      <c r="AH364" s="79"/>
      <c r="AI364" s="85" t="s">
        <v>1231</v>
      </c>
      <c r="AJ364" s="79" t="b">
        <v>0</v>
      </c>
      <c r="AK364" s="79">
        <v>0</v>
      </c>
      <c r="AL364" s="85" t="s">
        <v>1231</v>
      </c>
      <c r="AM364" s="79" t="s">
        <v>1244</v>
      </c>
      <c r="AN364" s="79" t="b">
        <v>0</v>
      </c>
      <c r="AO364" s="85" t="s">
        <v>1160</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2</v>
      </c>
      <c r="BC364" s="78" t="str">
        <f>REPLACE(INDEX(GroupVertices[Group],MATCH(Edges[[#This Row],[Vertex 2]],GroupVertices[Vertex],0)),1,1,"")</f>
        <v>6</v>
      </c>
      <c r="BD364" s="48"/>
      <c r="BE364" s="49"/>
      <c r="BF364" s="48"/>
      <c r="BG364" s="49"/>
      <c r="BH364" s="48"/>
      <c r="BI364" s="49"/>
      <c r="BJ364" s="48"/>
      <c r="BK364" s="49"/>
      <c r="BL364" s="48"/>
    </row>
    <row r="365" spans="1:64" ht="15">
      <c r="A365" s="64" t="s">
        <v>277</v>
      </c>
      <c r="B365" s="64" t="s">
        <v>300</v>
      </c>
      <c r="C365" s="65" t="s">
        <v>3198</v>
      </c>
      <c r="D365" s="66">
        <v>10</v>
      </c>
      <c r="E365" s="67" t="s">
        <v>136</v>
      </c>
      <c r="F365" s="68">
        <v>12</v>
      </c>
      <c r="G365" s="65"/>
      <c r="H365" s="69"/>
      <c r="I365" s="70"/>
      <c r="J365" s="70"/>
      <c r="K365" s="34" t="s">
        <v>65</v>
      </c>
      <c r="L365" s="77">
        <v>365</v>
      </c>
      <c r="M365" s="77"/>
      <c r="N365" s="72"/>
      <c r="O365" s="79" t="s">
        <v>339</v>
      </c>
      <c r="P365" s="81">
        <v>43619.480717592596</v>
      </c>
      <c r="Q365" s="79" t="s">
        <v>426</v>
      </c>
      <c r="R365" s="82" t="s">
        <v>529</v>
      </c>
      <c r="S365" s="79" t="s">
        <v>586</v>
      </c>
      <c r="T365" s="79" t="s">
        <v>644</v>
      </c>
      <c r="U365" s="79"/>
      <c r="V365" s="82" t="s">
        <v>808</v>
      </c>
      <c r="W365" s="81">
        <v>43619.480717592596</v>
      </c>
      <c r="X365" s="82" t="s">
        <v>919</v>
      </c>
      <c r="Y365" s="79"/>
      <c r="Z365" s="79"/>
      <c r="AA365" s="85" t="s">
        <v>1128</v>
      </c>
      <c r="AB365" s="79"/>
      <c r="AC365" s="79" t="b">
        <v>0</v>
      </c>
      <c r="AD365" s="79">
        <v>7</v>
      </c>
      <c r="AE365" s="85" t="s">
        <v>1231</v>
      </c>
      <c r="AF365" s="79" t="b">
        <v>0</v>
      </c>
      <c r="AG365" s="79" t="s">
        <v>1237</v>
      </c>
      <c r="AH365" s="79"/>
      <c r="AI365" s="85" t="s">
        <v>1231</v>
      </c>
      <c r="AJ365" s="79" t="b">
        <v>0</v>
      </c>
      <c r="AK365" s="79">
        <v>1</v>
      </c>
      <c r="AL365" s="85" t="s">
        <v>1231</v>
      </c>
      <c r="AM365" s="79" t="s">
        <v>1244</v>
      </c>
      <c r="AN365" s="79" t="b">
        <v>0</v>
      </c>
      <c r="AO365" s="85" t="s">
        <v>1128</v>
      </c>
      <c r="AP365" s="79" t="s">
        <v>176</v>
      </c>
      <c r="AQ365" s="79">
        <v>0</v>
      </c>
      <c r="AR365" s="79">
        <v>0</v>
      </c>
      <c r="AS365" s="79"/>
      <c r="AT365" s="79"/>
      <c r="AU365" s="79"/>
      <c r="AV365" s="79"/>
      <c r="AW365" s="79"/>
      <c r="AX365" s="79"/>
      <c r="AY365" s="79"/>
      <c r="AZ365" s="79"/>
      <c r="BA365">
        <v>31</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277</v>
      </c>
      <c r="B366" s="64" t="s">
        <v>300</v>
      </c>
      <c r="C366" s="65" t="s">
        <v>3198</v>
      </c>
      <c r="D366" s="66">
        <v>10</v>
      </c>
      <c r="E366" s="67" t="s">
        <v>136</v>
      </c>
      <c r="F366" s="68">
        <v>12</v>
      </c>
      <c r="G366" s="65"/>
      <c r="H366" s="69"/>
      <c r="I366" s="70"/>
      <c r="J366" s="70"/>
      <c r="K366" s="34" t="s">
        <v>65</v>
      </c>
      <c r="L366" s="77">
        <v>366</v>
      </c>
      <c r="M366" s="77"/>
      <c r="N366" s="72"/>
      <c r="O366" s="79" t="s">
        <v>339</v>
      </c>
      <c r="P366" s="81">
        <v>43619.480844907404</v>
      </c>
      <c r="Q366" s="79" t="s">
        <v>427</v>
      </c>
      <c r="R366" s="82" t="s">
        <v>548</v>
      </c>
      <c r="S366" s="79" t="s">
        <v>586</v>
      </c>
      <c r="T366" s="79" t="s">
        <v>644</v>
      </c>
      <c r="U366" s="79"/>
      <c r="V366" s="82" t="s">
        <v>808</v>
      </c>
      <c r="W366" s="81">
        <v>43619.480844907404</v>
      </c>
      <c r="X366" s="82" t="s">
        <v>920</v>
      </c>
      <c r="Y366" s="79"/>
      <c r="Z366" s="79"/>
      <c r="AA366" s="85" t="s">
        <v>1129</v>
      </c>
      <c r="AB366" s="79"/>
      <c r="AC366" s="79" t="b">
        <v>0</v>
      </c>
      <c r="AD366" s="79">
        <v>5</v>
      </c>
      <c r="AE366" s="85" t="s">
        <v>1231</v>
      </c>
      <c r="AF366" s="79" t="b">
        <v>0</v>
      </c>
      <c r="AG366" s="79" t="s">
        <v>1237</v>
      </c>
      <c r="AH366" s="79"/>
      <c r="AI366" s="85" t="s">
        <v>1231</v>
      </c>
      <c r="AJ366" s="79" t="b">
        <v>0</v>
      </c>
      <c r="AK366" s="79">
        <v>0</v>
      </c>
      <c r="AL366" s="85" t="s">
        <v>1231</v>
      </c>
      <c r="AM366" s="79" t="s">
        <v>1244</v>
      </c>
      <c r="AN366" s="79" t="b">
        <v>0</v>
      </c>
      <c r="AO366" s="85" t="s">
        <v>1129</v>
      </c>
      <c r="AP366" s="79" t="s">
        <v>176</v>
      </c>
      <c r="AQ366" s="79">
        <v>0</v>
      </c>
      <c r="AR366" s="79">
        <v>0</v>
      </c>
      <c r="AS366" s="79"/>
      <c r="AT366" s="79"/>
      <c r="AU366" s="79"/>
      <c r="AV366" s="79"/>
      <c r="AW366" s="79"/>
      <c r="AX366" s="79"/>
      <c r="AY366" s="79"/>
      <c r="AZ366" s="79"/>
      <c r="BA366">
        <v>31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277</v>
      </c>
      <c r="B367" s="64" t="s">
        <v>300</v>
      </c>
      <c r="C367" s="65" t="s">
        <v>3198</v>
      </c>
      <c r="D367" s="66">
        <v>10</v>
      </c>
      <c r="E367" s="67" t="s">
        <v>136</v>
      </c>
      <c r="F367" s="68">
        <v>12</v>
      </c>
      <c r="G367" s="65"/>
      <c r="H367" s="69"/>
      <c r="I367" s="70"/>
      <c r="J367" s="70"/>
      <c r="K367" s="34" t="s">
        <v>65</v>
      </c>
      <c r="L367" s="77">
        <v>367</v>
      </c>
      <c r="M367" s="77"/>
      <c r="N367" s="72"/>
      <c r="O367" s="79" t="s">
        <v>339</v>
      </c>
      <c r="P367" s="81">
        <v>43625.51112268519</v>
      </c>
      <c r="Q367" s="79" t="s">
        <v>428</v>
      </c>
      <c r="R367" s="82" t="s">
        <v>549</v>
      </c>
      <c r="S367" s="79" t="s">
        <v>586</v>
      </c>
      <c r="T367" s="79" t="s">
        <v>644</v>
      </c>
      <c r="U367" s="79"/>
      <c r="V367" s="82" t="s">
        <v>808</v>
      </c>
      <c r="W367" s="81">
        <v>43625.51112268519</v>
      </c>
      <c r="X367" s="82" t="s">
        <v>921</v>
      </c>
      <c r="Y367" s="79"/>
      <c r="Z367" s="79"/>
      <c r="AA367" s="85" t="s">
        <v>1130</v>
      </c>
      <c r="AB367" s="79"/>
      <c r="AC367" s="79" t="b">
        <v>0</v>
      </c>
      <c r="AD367" s="79">
        <v>1</v>
      </c>
      <c r="AE367" s="85" t="s">
        <v>1231</v>
      </c>
      <c r="AF367" s="79" t="b">
        <v>0</v>
      </c>
      <c r="AG367" s="79" t="s">
        <v>1237</v>
      </c>
      <c r="AH367" s="79"/>
      <c r="AI367" s="85" t="s">
        <v>1231</v>
      </c>
      <c r="AJ367" s="79" t="b">
        <v>0</v>
      </c>
      <c r="AK367" s="79">
        <v>0</v>
      </c>
      <c r="AL367" s="85" t="s">
        <v>1231</v>
      </c>
      <c r="AM367" s="79" t="s">
        <v>1244</v>
      </c>
      <c r="AN367" s="79" t="b">
        <v>0</v>
      </c>
      <c r="AO367" s="85" t="s">
        <v>1130</v>
      </c>
      <c r="AP367" s="79" t="s">
        <v>176</v>
      </c>
      <c r="AQ367" s="79">
        <v>0</v>
      </c>
      <c r="AR367" s="79">
        <v>0</v>
      </c>
      <c r="AS367" s="79"/>
      <c r="AT367" s="79"/>
      <c r="AU367" s="79"/>
      <c r="AV367" s="79"/>
      <c r="AW367" s="79"/>
      <c r="AX367" s="79"/>
      <c r="AY367" s="79"/>
      <c r="AZ367" s="79"/>
      <c r="BA367">
        <v>31</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277</v>
      </c>
      <c r="B368" s="64" t="s">
        <v>300</v>
      </c>
      <c r="C368" s="65" t="s">
        <v>3198</v>
      </c>
      <c r="D368" s="66">
        <v>10</v>
      </c>
      <c r="E368" s="67" t="s">
        <v>136</v>
      </c>
      <c r="F368" s="68">
        <v>12</v>
      </c>
      <c r="G368" s="65"/>
      <c r="H368" s="69"/>
      <c r="I368" s="70"/>
      <c r="J368" s="70"/>
      <c r="K368" s="34" t="s">
        <v>65</v>
      </c>
      <c r="L368" s="77">
        <v>368</v>
      </c>
      <c r="M368" s="77"/>
      <c r="N368" s="72"/>
      <c r="O368" s="79" t="s">
        <v>339</v>
      </c>
      <c r="P368" s="81">
        <v>43627.10556712963</v>
      </c>
      <c r="Q368" s="79" t="s">
        <v>429</v>
      </c>
      <c r="R368" s="82" t="s">
        <v>550</v>
      </c>
      <c r="S368" s="79" t="s">
        <v>586</v>
      </c>
      <c r="T368" s="79" t="s">
        <v>645</v>
      </c>
      <c r="U368" s="79"/>
      <c r="V368" s="82" t="s">
        <v>808</v>
      </c>
      <c r="W368" s="81">
        <v>43627.10556712963</v>
      </c>
      <c r="X368" s="82" t="s">
        <v>922</v>
      </c>
      <c r="Y368" s="79"/>
      <c r="Z368" s="79"/>
      <c r="AA368" s="85" t="s">
        <v>1131</v>
      </c>
      <c r="AB368" s="79"/>
      <c r="AC368" s="79" t="b">
        <v>0</v>
      </c>
      <c r="AD368" s="79">
        <v>0</v>
      </c>
      <c r="AE368" s="85" t="s">
        <v>1231</v>
      </c>
      <c r="AF368" s="79" t="b">
        <v>0</v>
      </c>
      <c r="AG368" s="79" t="s">
        <v>1237</v>
      </c>
      <c r="AH368" s="79"/>
      <c r="AI368" s="85" t="s">
        <v>1231</v>
      </c>
      <c r="AJ368" s="79" t="b">
        <v>0</v>
      </c>
      <c r="AK368" s="79">
        <v>1</v>
      </c>
      <c r="AL368" s="85" t="s">
        <v>1231</v>
      </c>
      <c r="AM368" s="79" t="s">
        <v>1244</v>
      </c>
      <c r="AN368" s="79" t="b">
        <v>0</v>
      </c>
      <c r="AO368" s="85" t="s">
        <v>1131</v>
      </c>
      <c r="AP368" s="79" t="s">
        <v>176</v>
      </c>
      <c r="AQ368" s="79">
        <v>0</v>
      </c>
      <c r="AR368" s="79">
        <v>0</v>
      </c>
      <c r="AS368" s="79"/>
      <c r="AT368" s="79"/>
      <c r="AU368" s="79"/>
      <c r="AV368" s="79"/>
      <c r="AW368" s="79"/>
      <c r="AX368" s="79"/>
      <c r="AY368" s="79"/>
      <c r="AZ368" s="79"/>
      <c r="BA368">
        <v>31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277</v>
      </c>
      <c r="B369" s="64" t="s">
        <v>300</v>
      </c>
      <c r="C369" s="65" t="s">
        <v>3198</v>
      </c>
      <c r="D369" s="66">
        <v>10</v>
      </c>
      <c r="E369" s="67" t="s">
        <v>136</v>
      </c>
      <c r="F369" s="68">
        <v>12</v>
      </c>
      <c r="G369" s="65"/>
      <c r="H369" s="69"/>
      <c r="I369" s="70"/>
      <c r="J369" s="70"/>
      <c r="K369" s="34" t="s">
        <v>65</v>
      </c>
      <c r="L369" s="77">
        <v>369</v>
      </c>
      <c r="M369" s="77"/>
      <c r="N369" s="72"/>
      <c r="O369" s="79" t="s">
        <v>339</v>
      </c>
      <c r="P369" s="81">
        <v>43628.0134837963</v>
      </c>
      <c r="Q369" s="79" t="s">
        <v>430</v>
      </c>
      <c r="R369" s="82" t="s">
        <v>551</v>
      </c>
      <c r="S369" s="79" t="s">
        <v>586</v>
      </c>
      <c r="T369" s="79" t="s">
        <v>645</v>
      </c>
      <c r="U369" s="79"/>
      <c r="V369" s="82" t="s">
        <v>808</v>
      </c>
      <c r="W369" s="81">
        <v>43628.0134837963</v>
      </c>
      <c r="X369" s="82" t="s">
        <v>923</v>
      </c>
      <c r="Y369" s="79"/>
      <c r="Z369" s="79"/>
      <c r="AA369" s="85" t="s">
        <v>1132</v>
      </c>
      <c r="AB369" s="79"/>
      <c r="AC369" s="79" t="b">
        <v>0</v>
      </c>
      <c r="AD369" s="79">
        <v>1</v>
      </c>
      <c r="AE369" s="85" t="s">
        <v>1231</v>
      </c>
      <c r="AF369" s="79" t="b">
        <v>0</v>
      </c>
      <c r="AG369" s="79" t="s">
        <v>1237</v>
      </c>
      <c r="AH369" s="79"/>
      <c r="AI369" s="85" t="s">
        <v>1231</v>
      </c>
      <c r="AJ369" s="79" t="b">
        <v>0</v>
      </c>
      <c r="AK369" s="79">
        <v>0</v>
      </c>
      <c r="AL369" s="85" t="s">
        <v>1231</v>
      </c>
      <c r="AM369" s="79" t="s">
        <v>1244</v>
      </c>
      <c r="AN369" s="79" t="b">
        <v>0</v>
      </c>
      <c r="AO369" s="85" t="s">
        <v>1132</v>
      </c>
      <c r="AP369" s="79" t="s">
        <v>176</v>
      </c>
      <c r="AQ369" s="79">
        <v>0</v>
      </c>
      <c r="AR369" s="79">
        <v>0</v>
      </c>
      <c r="AS369" s="79"/>
      <c r="AT369" s="79"/>
      <c r="AU369" s="79"/>
      <c r="AV369" s="79"/>
      <c r="AW369" s="79"/>
      <c r="AX369" s="79"/>
      <c r="AY369" s="79"/>
      <c r="AZ369" s="79"/>
      <c r="BA369">
        <v>31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277</v>
      </c>
      <c r="B370" s="64" t="s">
        <v>300</v>
      </c>
      <c r="C370" s="65" t="s">
        <v>3198</v>
      </c>
      <c r="D370" s="66">
        <v>10</v>
      </c>
      <c r="E370" s="67" t="s">
        <v>136</v>
      </c>
      <c r="F370" s="68">
        <v>12</v>
      </c>
      <c r="G370" s="65"/>
      <c r="H370" s="69"/>
      <c r="I370" s="70"/>
      <c r="J370" s="70"/>
      <c r="K370" s="34" t="s">
        <v>65</v>
      </c>
      <c r="L370" s="77">
        <v>370</v>
      </c>
      <c r="M370" s="77"/>
      <c r="N370" s="72"/>
      <c r="O370" s="79" t="s">
        <v>339</v>
      </c>
      <c r="P370" s="81">
        <v>43628.58017361111</v>
      </c>
      <c r="Q370" s="79" t="s">
        <v>431</v>
      </c>
      <c r="R370" s="82" t="s">
        <v>524</v>
      </c>
      <c r="S370" s="79" t="s">
        <v>586</v>
      </c>
      <c r="T370" s="79" t="s">
        <v>645</v>
      </c>
      <c r="U370" s="79"/>
      <c r="V370" s="82" t="s">
        <v>808</v>
      </c>
      <c r="W370" s="81">
        <v>43628.58017361111</v>
      </c>
      <c r="X370" s="82" t="s">
        <v>924</v>
      </c>
      <c r="Y370" s="79"/>
      <c r="Z370" s="79"/>
      <c r="AA370" s="85" t="s">
        <v>1133</v>
      </c>
      <c r="AB370" s="79"/>
      <c r="AC370" s="79" t="b">
        <v>0</v>
      </c>
      <c r="AD370" s="79">
        <v>5</v>
      </c>
      <c r="AE370" s="85" t="s">
        <v>1231</v>
      </c>
      <c r="AF370" s="79" t="b">
        <v>0</v>
      </c>
      <c r="AG370" s="79" t="s">
        <v>1237</v>
      </c>
      <c r="AH370" s="79"/>
      <c r="AI370" s="85" t="s">
        <v>1231</v>
      </c>
      <c r="AJ370" s="79" t="b">
        <v>0</v>
      </c>
      <c r="AK370" s="79">
        <v>1</v>
      </c>
      <c r="AL370" s="85" t="s">
        <v>1231</v>
      </c>
      <c r="AM370" s="79" t="s">
        <v>1244</v>
      </c>
      <c r="AN370" s="79" t="b">
        <v>0</v>
      </c>
      <c r="AO370" s="85" t="s">
        <v>1133</v>
      </c>
      <c r="AP370" s="79" t="s">
        <v>176</v>
      </c>
      <c r="AQ370" s="79">
        <v>0</v>
      </c>
      <c r="AR370" s="79">
        <v>0</v>
      </c>
      <c r="AS370" s="79"/>
      <c r="AT370" s="79"/>
      <c r="AU370" s="79"/>
      <c r="AV370" s="79"/>
      <c r="AW370" s="79"/>
      <c r="AX370" s="79"/>
      <c r="AY370" s="79"/>
      <c r="AZ370" s="79"/>
      <c r="BA370">
        <v>31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277</v>
      </c>
      <c r="B371" s="64" t="s">
        <v>300</v>
      </c>
      <c r="C371" s="65" t="s">
        <v>3198</v>
      </c>
      <c r="D371" s="66">
        <v>10</v>
      </c>
      <c r="E371" s="67" t="s">
        <v>136</v>
      </c>
      <c r="F371" s="68">
        <v>12</v>
      </c>
      <c r="G371" s="65"/>
      <c r="H371" s="69"/>
      <c r="I371" s="70"/>
      <c r="J371" s="70"/>
      <c r="K371" s="34" t="s">
        <v>65</v>
      </c>
      <c r="L371" s="77">
        <v>371</v>
      </c>
      <c r="M371" s="77"/>
      <c r="N371" s="72"/>
      <c r="O371" s="79" t="s">
        <v>339</v>
      </c>
      <c r="P371" s="81">
        <v>43630.59900462963</v>
      </c>
      <c r="Q371" s="79" t="s">
        <v>432</v>
      </c>
      <c r="R371" s="82" t="s">
        <v>552</v>
      </c>
      <c r="S371" s="79" t="s">
        <v>586</v>
      </c>
      <c r="T371" s="79" t="s">
        <v>645</v>
      </c>
      <c r="U371" s="79"/>
      <c r="V371" s="82" t="s">
        <v>808</v>
      </c>
      <c r="W371" s="81">
        <v>43630.59900462963</v>
      </c>
      <c r="X371" s="82" t="s">
        <v>925</v>
      </c>
      <c r="Y371" s="79"/>
      <c r="Z371" s="79"/>
      <c r="AA371" s="85" t="s">
        <v>1134</v>
      </c>
      <c r="AB371" s="79"/>
      <c r="AC371" s="79" t="b">
        <v>0</v>
      </c>
      <c r="AD371" s="79">
        <v>7</v>
      </c>
      <c r="AE371" s="85" t="s">
        <v>1231</v>
      </c>
      <c r="AF371" s="79" t="b">
        <v>0</v>
      </c>
      <c r="AG371" s="79" t="s">
        <v>1237</v>
      </c>
      <c r="AH371" s="79"/>
      <c r="AI371" s="85" t="s">
        <v>1231</v>
      </c>
      <c r="AJ371" s="79" t="b">
        <v>0</v>
      </c>
      <c r="AK371" s="79">
        <v>1</v>
      </c>
      <c r="AL371" s="85" t="s">
        <v>1231</v>
      </c>
      <c r="AM371" s="79" t="s">
        <v>1244</v>
      </c>
      <c r="AN371" s="79" t="b">
        <v>0</v>
      </c>
      <c r="AO371" s="85" t="s">
        <v>1134</v>
      </c>
      <c r="AP371" s="79" t="s">
        <v>176</v>
      </c>
      <c r="AQ371" s="79">
        <v>0</v>
      </c>
      <c r="AR371" s="79">
        <v>0</v>
      </c>
      <c r="AS371" s="79"/>
      <c r="AT371" s="79"/>
      <c r="AU371" s="79"/>
      <c r="AV371" s="79"/>
      <c r="AW371" s="79"/>
      <c r="AX371" s="79"/>
      <c r="AY371" s="79"/>
      <c r="AZ371" s="79"/>
      <c r="BA371">
        <v>31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277</v>
      </c>
      <c r="B372" s="64" t="s">
        <v>300</v>
      </c>
      <c r="C372" s="65" t="s">
        <v>3198</v>
      </c>
      <c r="D372" s="66">
        <v>10</v>
      </c>
      <c r="E372" s="67" t="s">
        <v>136</v>
      </c>
      <c r="F372" s="68">
        <v>12</v>
      </c>
      <c r="G372" s="65"/>
      <c r="H372" s="69"/>
      <c r="I372" s="70"/>
      <c r="J372" s="70"/>
      <c r="K372" s="34" t="s">
        <v>65</v>
      </c>
      <c r="L372" s="77">
        <v>372</v>
      </c>
      <c r="M372" s="77"/>
      <c r="N372" s="72"/>
      <c r="O372" s="79" t="s">
        <v>339</v>
      </c>
      <c r="P372" s="81">
        <v>43634.08356481481</v>
      </c>
      <c r="Q372" s="79" t="s">
        <v>433</v>
      </c>
      <c r="R372" s="82" t="s">
        <v>553</v>
      </c>
      <c r="S372" s="79" t="s">
        <v>586</v>
      </c>
      <c r="T372" s="79" t="s">
        <v>645</v>
      </c>
      <c r="U372" s="79"/>
      <c r="V372" s="82" t="s">
        <v>808</v>
      </c>
      <c r="W372" s="81">
        <v>43634.08356481481</v>
      </c>
      <c r="X372" s="82" t="s">
        <v>926</v>
      </c>
      <c r="Y372" s="79"/>
      <c r="Z372" s="79"/>
      <c r="AA372" s="85" t="s">
        <v>1135</v>
      </c>
      <c r="AB372" s="79"/>
      <c r="AC372" s="79" t="b">
        <v>0</v>
      </c>
      <c r="AD372" s="79">
        <v>2</v>
      </c>
      <c r="AE372" s="85" t="s">
        <v>1231</v>
      </c>
      <c r="AF372" s="79" t="b">
        <v>0</v>
      </c>
      <c r="AG372" s="79" t="s">
        <v>1237</v>
      </c>
      <c r="AH372" s="79"/>
      <c r="AI372" s="85" t="s">
        <v>1231</v>
      </c>
      <c r="AJ372" s="79" t="b">
        <v>0</v>
      </c>
      <c r="AK372" s="79">
        <v>1</v>
      </c>
      <c r="AL372" s="85" t="s">
        <v>1231</v>
      </c>
      <c r="AM372" s="79" t="s">
        <v>1244</v>
      </c>
      <c r="AN372" s="79" t="b">
        <v>0</v>
      </c>
      <c r="AO372" s="85" t="s">
        <v>1135</v>
      </c>
      <c r="AP372" s="79" t="s">
        <v>176</v>
      </c>
      <c r="AQ372" s="79">
        <v>0</v>
      </c>
      <c r="AR372" s="79">
        <v>0</v>
      </c>
      <c r="AS372" s="79"/>
      <c r="AT372" s="79"/>
      <c r="AU372" s="79"/>
      <c r="AV372" s="79"/>
      <c r="AW372" s="79"/>
      <c r="AX372" s="79"/>
      <c r="AY372" s="79"/>
      <c r="AZ372" s="79"/>
      <c r="BA372">
        <v>31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277</v>
      </c>
      <c r="B373" s="64" t="s">
        <v>300</v>
      </c>
      <c r="C373" s="65" t="s">
        <v>3198</v>
      </c>
      <c r="D373" s="66">
        <v>10</v>
      </c>
      <c r="E373" s="67" t="s">
        <v>136</v>
      </c>
      <c r="F373" s="68">
        <v>12</v>
      </c>
      <c r="G373" s="65"/>
      <c r="H373" s="69"/>
      <c r="I373" s="70"/>
      <c r="J373" s="70"/>
      <c r="K373" s="34" t="s">
        <v>65</v>
      </c>
      <c r="L373" s="77">
        <v>373</v>
      </c>
      <c r="M373" s="77"/>
      <c r="N373" s="72"/>
      <c r="O373" s="79" t="s">
        <v>339</v>
      </c>
      <c r="P373" s="81">
        <v>43634.08377314815</v>
      </c>
      <c r="Q373" s="79" t="s">
        <v>434</v>
      </c>
      <c r="R373" s="82" t="s">
        <v>554</v>
      </c>
      <c r="S373" s="79" t="s">
        <v>586</v>
      </c>
      <c r="T373" s="79" t="s">
        <v>645</v>
      </c>
      <c r="U373" s="79"/>
      <c r="V373" s="82" t="s">
        <v>808</v>
      </c>
      <c r="W373" s="81">
        <v>43634.08377314815</v>
      </c>
      <c r="X373" s="82" t="s">
        <v>927</v>
      </c>
      <c r="Y373" s="79"/>
      <c r="Z373" s="79"/>
      <c r="AA373" s="85" t="s">
        <v>1136</v>
      </c>
      <c r="AB373" s="79"/>
      <c r="AC373" s="79" t="b">
        <v>0</v>
      </c>
      <c r="AD373" s="79">
        <v>3</v>
      </c>
      <c r="AE373" s="85" t="s">
        <v>1231</v>
      </c>
      <c r="AF373" s="79" t="b">
        <v>0</v>
      </c>
      <c r="AG373" s="79" t="s">
        <v>1237</v>
      </c>
      <c r="AH373" s="79"/>
      <c r="AI373" s="85" t="s">
        <v>1231</v>
      </c>
      <c r="AJ373" s="79" t="b">
        <v>0</v>
      </c>
      <c r="AK373" s="79">
        <v>1</v>
      </c>
      <c r="AL373" s="85" t="s">
        <v>1231</v>
      </c>
      <c r="AM373" s="79" t="s">
        <v>1244</v>
      </c>
      <c r="AN373" s="79" t="b">
        <v>0</v>
      </c>
      <c r="AO373" s="85" t="s">
        <v>1136</v>
      </c>
      <c r="AP373" s="79" t="s">
        <v>176</v>
      </c>
      <c r="AQ373" s="79">
        <v>0</v>
      </c>
      <c r="AR373" s="79">
        <v>0</v>
      </c>
      <c r="AS373" s="79"/>
      <c r="AT373" s="79"/>
      <c r="AU373" s="79"/>
      <c r="AV373" s="79"/>
      <c r="AW373" s="79"/>
      <c r="AX373" s="79"/>
      <c r="AY373" s="79"/>
      <c r="AZ373" s="79"/>
      <c r="BA373">
        <v>31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277</v>
      </c>
      <c r="B374" s="64" t="s">
        <v>300</v>
      </c>
      <c r="C374" s="65" t="s">
        <v>3198</v>
      </c>
      <c r="D374" s="66">
        <v>10</v>
      </c>
      <c r="E374" s="67" t="s">
        <v>136</v>
      </c>
      <c r="F374" s="68">
        <v>12</v>
      </c>
      <c r="G374" s="65"/>
      <c r="H374" s="69"/>
      <c r="I374" s="70"/>
      <c r="J374" s="70"/>
      <c r="K374" s="34" t="s">
        <v>65</v>
      </c>
      <c r="L374" s="77">
        <v>374</v>
      </c>
      <c r="M374" s="77"/>
      <c r="N374" s="72"/>
      <c r="O374" s="79" t="s">
        <v>339</v>
      </c>
      <c r="P374" s="81">
        <v>43634.93880787037</v>
      </c>
      <c r="Q374" s="79" t="s">
        <v>435</v>
      </c>
      <c r="R374" s="82" t="s">
        <v>555</v>
      </c>
      <c r="S374" s="79" t="s">
        <v>586</v>
      </c>
      <c r="T374" s="79" t="s">
        <v>645</v>
      </c>
      <c r="U374" s="79"/>
      <c r="V374" s="82" t="s">
        <v>808</v>
      </c>
      <c r="W374" s="81">
        <v>43634.93880787037</v>
      </c>
      <c r="X374" s="82" t="s">
        <v>928</v>
      </c>
      <c r="Y374" s="79"/>
      <c r="Z374" s="79"/>
      <c r="AA374" s="85" t="s">
        <v>1137</v>
      </c>
      <c r="AB374" s="79"/>
      <c r="AC374" s="79" t="b">
        <v>0</v>
      </c>
      <c r="AD374" s="79">
        <v>0</v>
      </c>
      <c r="AE374" s="85" t="s">
        <v>1231</v>
      </c>
      <c r="AF374" s="79" t="b">
        <v>0</v>
      </c>
      <c r="AG374" s="79" t="s">
        <v>1237</v>
      </c>
      <c r="AH374" s="79"/>
      <c r="AI374" s="85" t="s">
        <v>1231</v>
      </c>
      <c r="AJ374" s="79" t="b">
        <v>0</v>
      </c>
      <c r="AK374" s="79">
        <v>0</v>
      </c>
      <c r="AL374" s="85" t="s">
        <v>1231</v>
      </c>
      <c r="AM374" s="79" t="s">
        <v>1244</v>
      </c>
      <c r="AN374" s="79" t="b">
        <v>0</v>
      </c>
      <c r="AO374" s="85" t="s">
        <v>1137</v>
      </c>
      <c r="AP374" s="79" t="s">
        <v>176</v>
      </c>
      <c r="AQ374" s="79">
        <v>0</v>
      </c>
      <c r="AR374" s="79">
        <v>0</v>
      </c>
      <c r="AS374" s="79"/>
      <c r="AT374" s="79"/>
      <c r="AU374" s="79"/>
      <c r="AV374" s="79"/>
      <c r="AW374" s="79"/>
      <c r="AX374" s="79"/>
      <c r="AY374" s="79"/>
      <c r="AZ374" s="79"/>
      <c r="BA374">
        <v>31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277</v>
      </c>
      <c r="B375" s="64" t="s">
        <v>300</v>
      </c>
      <c r="C375" s="65" t="s">
        <v>3198</v>
      </c>
      <c r="D375" s="66">
        <v>10</v>
      </c>
      <c r="E375" s="67" t="s">
        <v>136</v>
      </c>
      <c r="F375" s="68">
        <v>12</v>
      </c>
      <c r="G375" s="65"/>
      <c r="H375" s="69"/>
      <c r="I375" s="70"/>
      <c r="J375" s="70"/>
      <c r="K375" s="34" t="s">
        <v>65</v>
      </c>
      <c r="L375" s="77">
        <v>375</v>
      </c>
      <c r="M375" s="77"/>
      <c r="N375" s="72"/>
      <c r="O375" s="79" t="s">
        <v>339</v>
      </c>
      <c r="P375" s="81">
        <v>43641.1275</v>
      </c>
      <c r="Q375" s="79" t="s">
        <v>436</v>
      </c>
      <c r="R375" s="82" t="s">
        <v>556</v>
      </c>
      <c r="S375" s="79" t="s">
        <v>586</v>
      </c>
      <c r="T375" s="79" t="s">
        <v>645</v>
      </c>
      <c r="U375" s="79"/>
      <c r="V375" s="82" t="s">
        <v>808</v>
      </c>
      <c r="W375" s="81">
        <v>43641.1275</v>
      </c>
      <c r="X375" s="82" t="s">
        <v>929</v>
      </c>
      <c r="Y375" s="79"/>
      <c r="Z375" s="79"/>
      <c r="AA375" s="85" t="s">
        <v>1138</v>
      </c>
      <c r="AB375" s="79"/>
      <c r="AC375" s="79" t="b">
        <v>0</v>
      </c>
      <c r="AD375" s="79">
        <v>6</v>
      </c>
      <c r="AE375" s="85" t="s">
        <v>1231</v>
      </c>
      <c r="AF375" s="79" t="b">
        <v>0</v>
      </c>
      <c r="AG375" s="79" t="s">
        <v>1237</v>
      </c>
      <c r="AH375" s="79"/>
      <c r="AI375" s="85" t="s">
        <v>1231</v>
      </c>
      <c r="AJ375" s="79" t="b">
        <v>0</v>
      </c>
      <c r="AK375" s="79">
        <v>0</v>
      </c>
      <c r="AL375" s="85" t="s">
        <v>1231</v>
      </c>
      <c r="AM375" s="79" t="s">
        <v>1244</v>
      </c>
      <c r="AN375" s="79" t="b">
        <v>0</v>
      </c>
      <c r="AO375" s="85" t="s">
        <v>1138</v>
      </c>
      <c r="AP375" s="79" t="s">
        <v>176</v>
      </c>
      <c r="AQ375" s="79">
        <v>0</v>
      </c>
      <c r="AR375" s="79">
        <v>0</v>
      </c>
      <c r="AS375" s="79"/>
      <c r="AT375" s="79"/>
      <c r="AU375" s="79"/>
      <c r="AV375" s="79"/>
      <c r="AW375" s="79"/>
      <c r="AX375" s="79"/>
      <c r="AY375" s="79"/>
      <c r="AZ375" s="79"/>
      <c r="BA375">
        <v>31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277</v>
      </c>
      <c r="B376" s="64" t="s">
        <v>300</v>
      </c>
      <c r="C376" s="65" t="s">
        <v>3198</v>
      </c>
      <c r="D376" s="66">
        <v>10</v>
      </c>
      <c r="E376" s="67" t="s">
        <v>136</v>
      </c>
      <c r="F376" s="68">
        <v>12</v>
      </c>
      <c r="G376" s="65"/>
      <c r="H376" s="69"/>
      <c r="I376" s="70"/>
      <c r="J376" s="70"/>
      <c r="K376" s="34" t="s">
        <v>65</v>
      </c>
      <c r="L376" s="77">
        <v>376</v>
      </c>
      <c r="M376" s="77"/>
      <c r="N376" s="72"/>
      <c r="O376" s="79" t="s">
        <v>339</v>
      </c>
      <c r="P376" s="81">
        <v>43641.94844907407</v>
      </c>
      <c r="Q376" s="79" t="s">
        <v>437</v>
      </c>
      <c r="R376" s="82" t="s">
        <v>557</v>
      </c>
      <c r="S376" s="79" t="s">
        <v>586</v>
      </c>
      <c r="T376" s="79" t="s">
        <v>645</v>
      </c>
      <c r="U376" s="79"/>
      <c r="V376" s="82" t="s">
        <v>808</v>
      </c>
      <c r="W376" s="81">
        <v>43641.94844907407</v>
      </c>
      <c r="X376" s="82" t="s">
        <v>930</v>
      </c>
      <c r="Y376" s="79"/>
      <c r="Z376" s="79"/>
      <c r="AA376" s="85" t="s">
        <v>1139</v>
      </c>
      <c r="AB376" s="79"/>
      <c r="AC376" s="79" t="b">
        <v>0</v>
      </c>
      <c r="AD376" s="79">
        <v>1</v>
      </c>
      <c r="AE376" s="85" t="s">
        <v>1231</v>
      </c>
      <c r="AF376" s="79" t="b">
        <v>0</v>
      </c>
      <c r="AG376" s="79" t="s">
        <v>1237</v>
      </c>
      <c r="AH376" s="79"/>
      <c r="AI376" s="85" t="s">
        <v>1231</v>
      </c>
      <c r="AJ376" s="79" t="b">
        <v>0</v>
      </c>
      <c r="AK376" s="79">
        <v>0</v>
      </c>
      <c r="AL376" s="85" t="s">
        <v>1231</v>
      </c>
      <c r="AM376" s="79" t="s">
        <v>1244</v>
      </c>
      <c r="AN376" s="79" t="b">
        <v>0</v>
      </c>
      <c r="AO376" s="85" t="s">
        <v>1139</v>
      </c>
      <c r="AP376" s="79" t="s">
        <v>176</v>
      </c>
      <c r="AQ376" s="79">
        <v>0</v>
      </c>
      <c r="AR376" s="79">
        <v>0</v>
      </c>
      <c r="AS376" s="79"/>
      <c r="AT376" s="79"/>
      <c r="AU376" s="79"/>
      <c r="AV376" s="79"/>
      <c r="AW376" s="79"/>
      <c r="AX376" s="79"/>
      <c r="AY376" s="79"/>
      <c r="AZ376" s="79"/>
      <c r="BA376">
        <v>31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277</v>
      </c>
      <c r="B377" s="64" t="s">
        <v>300</v>
      </c>
      <c r="C377" s="65" t="s">
        <v>3198</v>
      </c>
      <c r="D377" s="66">
        <v>10</v>
      </c>
      <c r="E377" s="67" t="s">
        <v>136</v>
      </c>
      <c r="F377" s="68">
        <v>12</v>
      </c>
      <c r="G377" s="65"/>
      <c r="H377" s="69"/>
      <c r="I377" s="70"/>
      <c r="J377" s="70"/>
      <c r="K377" s="34" t="s">
        <v>65</v>
      </c>
      <c r="L377" s="77">
        <v>377</v>
      </c>
      <c r="M377" s="77"/>
      <c r="N377" s="72"/>
      <c r="O377" s="79" t="s">
        <v>339</v>
      </c>
      <c r="P377" s="81">
        <v>43642.59805555556</v>
      </c>
      <c r="Q377" s="79" t="s">
        <v>438</v>
      </c>
      <c r="R377" s="82" t="s">
        <v>558</v>
      </c>
      <c r="S377" s="79" t="s">
        <v>586</v>
      </c>
      <c r="T377" s="79" t="s">
        <v>645</v>
      </c>
      <c r="U377" s="79"/>
      <c r="V377" s="82" t="s">
        <v>808</v>
      </c>
      <c r="W377" s="81">
        <v>43642.59805555556</v>
      </c>
      <c r="X377" s="82" t="s">
        <v>931</v>
      </c>
      <c r="Y377" s="79"/>
      <c r="Z377" s="79"/>
      <c r="AA377" s="85" t="s">
        <v>1140</v>
      </c>
      <c r="AB377" s="79"/>
      <c r="AC377" s="79" t="b">
        <v>0</v>
      </c>
      <c r="AD377" s="79">
        <v>6</v>
      </c>
      <c r="AE377" s="85" t="s">
        <v>1231</v>
      </c>
      <c r="AF377" s="79" t="b">
        <v>0</v>
      </c>
      <c r="AG377" s="79" t="s">
        <v>1237</v>
      </c>
      <c r="AH377" s="79"/>
      <c r="AI377" s="85" t="s">
        <v>1231</v>
      </c>
      <c r="AJ377" s="79" t="b">
        <v>0</v>
      </c>
      <c r="AK377" s="79">
        <v>0</v>
      </c>
      <c r="AL377" s="85" t="s">
        <v>1231</v>
      </c>
      <c r="AM377" s="79" t="s">
        <v>1244</v>
      </c>
      <c r="AN377" s="79" t="b">
        <v>0</v>
      </c>
      <c r="AO377" s="85" t="s">
        <v>1140</v>
      </c>
      <c r="AP377" s="79" t="s">
        <v>176</v>
      </c>
      <c r="AQ377" s="79">
        <v>0</v>
      </c>
      <c r="AR377" s="79">
        <v>0</v>
      </c>
      <c r="AS377" s="79"/>
      <c r="AT377" s="79"/>
      <c r="AU377" s="79"/>
      <c r="AV377" s="79"/>
      <c r="AW377" s="79"/>
      <c r="AX377" s="79"/>
      <c r="AY377" s="79"/>
      <c r="AZ377" s="79"/>
      <c r="BA377">
        <v>31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277</v>
      </c>
      <c r="B378" s="64" t="s">
        <v>300</v>
      </c>
      <c r="C378" s="65" t="s">
        <v>3198</v>
      </c>
      <c r="D378" s="66">
        <v>10</v>
      </c>
      <c r="E378" s="67" t="s">
        <v>136</v>
      </c>
      <c r="F378" s="68">
        <v>12</v>
      </c>
      <c r="G378" s="65"/>
      <c r="H378" s="69"/>
      <c r="I378" s="70"/>
      <c r="J378" s="70"/>
      <c r="K378" s="34" t="s">
        <v>65</v>
      </c>
      <c r="L378" s="77">
        <v>378</v>
      </c>
      <c r="M378" s="77"/>
      <c r="N378" s="72"/>
      <c r="O378" s="79" t="s">
        <v>339</v>
      </c>
      <c r="P378" s="81">
        <v>43643.634363425925</v>
      </c>
      <c r="Q378" s="79" t="s">
        <v>439</v>
      </c>
      <c r="R378" s="82" t="s">
        <v>530</v>
      </c>
      <c r="S378" s="79" t="s">
        <v>586</v>
      </c>
      <c r="T378" s="79" t="s">
        <v>645</v>
      </c>
      <c r="U378" s="79"/>
      <c r="V378" s="82" t="s">
        <v>808</v>
      </c>
      <c r="W378" s="81">
        <v>43643.634363425925</v>
      </c>
      <c r="X378" s="82" t="s">
        <v>932</v>
      </c>
      <c r="Y378" s="79"/>
      <c r="Z378" s="79"/>
      <c r="AA378" s="85" t="s">
        <v>1141</v>
      </c>
      <c r="AB378" s="79"/>
      <c r="AC378" s="79" t="b">
        <v>0</v>
      </c>
      <c r="AD378" s="79">
        <v>7</v>
      </c>
      <c r="AE378" s="85" t="s">
        <v>1231</v>
      </c>
      <c r="AF378" s="79" t="b">
        <v>0</v>
      </c>
      <c r="AG378" s="79" t="s">
        <v>1237</v>
      </c>
      <c r="AH378" s="79"/>
      <c r="AI378" s="85" t="s">
        <v>1231</v>
      </c>
      <c r="AJ378" s="79" t="b">
        <v>0</v>
      </c>
      <c r="AK378" s="79">
        <v>1</v>
      </c>
      <c r="AL378" s="85" t="s">
        <v>1231</v>
      </c>
      <c r="AM378" s="79" t="s">
        <v>1244</v>
      </c>
      <c r="AN378" s="79" t="b">
        <v>0</v>
      </c>
      <c r="AO378" s="85" t="s">
        <v>1141</v>
      </c>
      <c r="AP378" s="79" t="s">
        <v>176</v>
      </c>
      <c r="AQ378" s="79">
        <v>0</v>
      </c>
      <c r="AR378" s="79">
        <v>0</v>
      </c>
      <c r="AS378" s="79"/>
      <c r="AT378" s="79"/>
      <c r="AU378" s="79"/>
      <c r="AV378" s="79"/>
      <c r="AW378" s="79"/>
      <c r="AX378" s="79"/>
      <c r="AY378" s="79"/>
      <c r="AZ378" s="79"/>
      <c r="BA378">
        <v>31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277</v>
      </c>
      <c r="B379" s="64" t="s">
        <v>300</v>
      </c>
      <c r="C379" s="65" t="s">
        <v>3198</v>
      </c>
      <c r="D379" s="66">
        <v>10</v>
      </c>
      <c r="E379" s="67" t="s">
        <v>136</v>
      </c>
      <c r="F379" s="68">
        <v>12</v>
      </c>
      <c r="G379" s="65"/>
      <c r="H379" s="69"/>
      <c r="I379" s="70"/>
      <c r="J379" s="70"/>
      <c r="K379" s="34" t="s">
        <v>65</v>
      </c>
      <c r="L379" s="77">
        <v>379</v>
      </c>
      <c r="M379" s="77"/>
      <c r="N379" s="72"/>
      <c r="O379" s="79" t="s">
        <v>339</v>
      </c>
      <c r="P379" s="81">
        <v>43648.05504629629</v>
      </c>
      <c r="Q379" s="79" t="s">
        <v>440</v>
      </c>
      <c r="R379" s="82" t="s">
        <v>559</v>
      </c>
      <c r="S379" s="79" t="s">
        <v>586</v>
      </c>
      <c r="T379" s="79" t="s">
        <v>644</v>
      </c>
      <c r="U379" s="79"/>
      <c r="V379" s="82" t="s">
        <v>808</v>
      </c>
      <c r="W379" s="81">
        <v>43648.05504629629</v>
      </c>
      <c r="X379" s="82" t="s">
        <v>933</v>
      </c>
      <c r="Y379" s="79"/>
      <c r="Z379" s="79"/>
      <c r="AA379" s="85" t="s">
        <v>1142</v>
      </c>
      <c r="AB379" s="79"/>
      <c r="AC379" s="79" t="b">
        <v>0</v>
      </c>
      <c r="AD379" s="79">
        <v>1</v>
      </c>
      <c r="AE379" s="85" t="s">
        <v>1231</v>
      </c>
      <c r="AF379" s="79" t="b">
        <v>0</v>
      </c>
      <c r="AG379" s="79" t="s">
        <v>1237</v>
      </c>
      <c r="AH379" s="79"/>
      <c r="AI379" s="85" t="s">
        <v>1231</v>
      </c>
      <c r="AJ379" s="79" t="b">
        <v>0</v>
      </c>
      <c r="AK379" s="79">
        <v>0</v>
      </c>
      <c r="AL379" s="85" t="s">
        <v>1231</v>
      </c>
      <c r="AM379" s="79" t="s">
        <v>1244</v>
      </c>
      <c r="AN379" s="79" t="b">
        <v>0</v>
      </c>
      <c r="AO379" s="85" t="s">
        <v>1142</v>
      </c>
      <c r="AP379" s="79" t="s">
        <v>176</v>
      </c>
      <c r="AQ379" s="79">
        <v>0</v>
      </c>
      <c r="AR379" s="79">
        <v>0</v>
      </c>
      <c r="AS379" s="79"/>
      <c r="AT379" s="79"/>
      <c r="AU379" s="79"/>
      <c r="AV379" s="79"/>
      <c r="AW379" s="79"/>
      <c r="AX379" s="79"/>
      <c r="AY379" s="79"/>
      <c r="AZ379" s="79"/>
      <c r="BA379">
        <v>31</v>
      </c>
      <c r="BB379" s="78" t="str">
        <f>REPLACE(INDEX(GroupVertices[Group],MATCH(Edges[[#This Row],[Vertex 1]],GroupVertices[Vertex],0)),1,1,"")</f>
        <v>2</v>
      </c>
      <c r="BC379" s="78" t="str">
        <f>REPLACE(INDEX(GroupVertices[Group],MATCH(Edges[[#This Row],[Vertex 2]],GroupVertices[Vertex],0)),1,1,"")</f>
        <v>2</v>
      </c>
      <c r="BD379" s="48">
        <v>1</v>
      </c>
      <c r="BE379" s="49">
        <v>5</v>
      </c>
      <c r="BF379" s="48">
        <v>0</v>
      </c>
      <c r="BG379" s="49">
        <v>0</v>
      </c>
      <c r="BH379" s="48">
        <v>0</v>
      </c>
      <c r="BI379" s="49">
        <v>0</v>
      </c>
      <c r="BJ379" s="48">
        <v>19</v>
      </c>
      <c r="BK379" s="49">
        <v>95</v>
      </c>
      <c r="BL379" s="48">
        <v>20</v>
      </c>
    </row>
    <row r="380" spans="1:64" ht="15">
      <c r="A380" s="64" t="s">
        <v>277</v>
      </c>
      <c r="B380" s="64" t="s">
        <v>300</v>
      </c>
      <c r="C380" s="65" t="s">
        <v>3198</v>
      </c>
      <c r="D380" s="66">
        <v>10</v>
      </c>
      <c r="E380" s="67" t="s">
        <v>136</v>
      </c>
      <c r="F380" s="68">
        <v>12</v>
      </c>
      <c r="G380" s="65"/>
      <c r="H380" s="69"/>
      <c r="I380" s="70"/>
      <c r="J380" s="70"/>
      <c r="K380" s="34" t="s">
        <v>65</v>
      </c>
      <c r="L380" s="77">
        <v>380</v>
      </c>
      <c r="M380" s="77"/>
      <c r="N380" s="72"/>
      <c r="O380" s="79" t="s">
        <v>339</v>
      </c>
      <c r="P380" s="81">
        <v>43648.05516203704</v>
      </c>
      <c r="Q380" s="79" t="s">
        <v>441</v>
      </c>
      <c r="R380" s="82" t="s">
        <v>560</v>
      </c>
      <c r="S380" s="79" t="s">
        <v>586</v>
      </c>
      <c r="T380" s="79" t="s">
        <v>644</v>
      </c>
      <c r="U380" s="79"/>
      <c r="V380" s="82" t="s">
        <v>808</v>
      </c>
      <c r="W380" s="81">
        <v>43648.05516203704</v>
      </c>
      <c r="X380" s="82" t="s">
        <v>934</v>
      </c>
      <c r="Y380" s="79"/>
      <c r="Z380" s="79"/>
      <c r="AA380" s="85" t="s">
        <v>1143</v>
      </c>
      <c r="AB380" s="79"/>
      <c r="AC380" s="79" t="b">
        <v>0</v>
      </c>
      <c r="AD380" s="79">
        <v>1</v>
      </c>
      <c r="AE380" s="85" t="s">
        <v>1231</v>
      </c>
      <c r="AF380" s="79" t="b">
        <v>0</v>
      </c>
      <c r="AG380" s="79" t="s">
        <v>1237</v>
      </c>
      <c r="AH380" s="79"/>
      <c r="AI380" s="85" t="s">
        <v>1231</v>
      </c>
      <c r="AJ380" s="79" t="b">
        <v>0</v>
      </c>
      <c r="AK380" s="79">
        <v>0</v>
      </c>
      <c r="AL380" s="85" t="s">
        <v>1231</v>
      </c>
      <c r="AM380" s="79" t="s">
        <v>1244</v>
      </c>
      <c r="AN380" s="79" t="b">
        <v>0</v>
      </c>
      <c r="AO380" s="85" t="s">
        <v>1143</v>
      </c>
      <c r="AP380" s="79" t="s">
        <v>176</v>
      </c>
      <c r="AQ380" s="79">
        <v>0</v>
      </c>
      <c r="AR380" s="79">
        <v>0</v>
      </c>
      <c r="AS380" s="79"/>
      <c r="AT380" s="79"/>
      <c r="AU380" s="79"/>
      <c r="AV380" s="79"/>
      <c r="AW380" s="79"/>
      <c r="AX380" s="79"/>
      <c r="AY380" s="79"/>
      <c r="AZ380" s="79"/>
      <c r="BA380">
        <v>31</v>
      </c>
      <c r="BB380" s="78" t="str">
        <f>REPLACE(INDEX(GroupVertices[Group],MATCH(Edges[[#This Row],[Vertex 1]],GroupVertices[Vertex],0)),1,1,"")</f>
        <v>2</v>
      </c>
      <c r="BC380" s="78" t="str">
        <f>REPLACE(INDEX(GroupVertices[Group],MATCH(Edges[[#This Row],[Vertex 2]],GroupVertices[Vertex],0)),1,1,"")</f>
        <v>2</v>
      </c>
      <c r="BD380" s="48">
        <v>1</v>
      </c>
      <c r="BE380" s="49">
        <v>5</v>
      </c>
      <c r="BF380" s="48">
        <v>0</v>
      </c>
      <c r="BG380" s="49">
        <v>0</v>
      </c>
      <c r="BH380" s="48">
        <v>0</v>
      </c>
      <c r="BI380" s="49">
        <v>0</v>
      </c>
      <c r="BJ380" s="48">
        <v>19</v>
      </c>
      <c r="BK380" s="49">
        <v>95</v>
      </c>
      <c r="BL380" s="48">
        <v>20</v>
      </c>
    </row>
    <row r="381" spans="1:64" ht="15">
      <c r="A381" s="64" t="s">
        <v>277</v>
      </c>
      <c r="B381" s="64" t="s">
        <v>300</v>
      </c>
      <c r="C381" s="65" t="s">
        <v>3198</v>
      </c>
      <c r="D381" s="66">
        <v>10</v>
      </c>
      <c r="E381" s="67" t="s">
        <v>136</v>
      </c>
      <c r="F381" s="68">
        <v>12</v>
      </c>
      <c r="G381" s="65"/>
      <c r="H381" s="69"/>
      <c r="I381" s="70"/>
      <c r="J381" s="70"/>
      <c r="K381" s="34" t="s">
        <v>65</v>
      </c>
      <c r="L381" s="77">
        <v>381</v>
      </c>
      <c r="M381" s="77"/>
      <c r="N381" s="72"/>
      <c r="O381" s="79" t="s">
        <v>339</v>
      </c>
      <c r="P381" s="81">
        <v>43648.702893518515</v>
      </c>
      <c r="Q381" s="79" t="s">
        <v>442</v>
      </c>
      <c r="R381" s="82" t="s">
        <v>561</v>
      </c>
      <c r="S381" s="79" t="s">
        <v>586</v>
      </c>
      <c r="T381" s="79" t="s">
        <v>644</v>
      </c>
      <c r="U381" s="79"/>
      <c r="V381" s="82" t="s">
        <v>808</v>
      </c>
      <c r="W381" s="81">
        <v>43648.702893518515</v>
      </c>
      <c r="X381" s="82" t="s">
        <v>935</v>
      </c>
      <c r="Y381" s="79"/>
      <c r="Z381" s="79"/>
      <c r="AA381" s="85" t="s">
        <v>1144</v>
      </c>
      <c r="AB381" s="79"/>
      <c r="AC381" s="79" t="b">
        <v>0</v>
      </c>
      <c r="AD381" s="79">
        <v>2</v>
      </c>
      <c r="AE381" s="85" t="s">
        <v>1231</v>
      </c>
      <c r="AF381" s="79" t="b">
        <v>0</v>
      </c>
      <c r="AG381" s="79" t="s">
        <v>1237</v>
      </c>
      <c r="AH381" s="79"/>
      <c r="AI381" s="85" t="s">
        <v>1231</v>
      </c>
      <c r="AJ381" s="79" t="b">
        <v>0</v>
      </c>
      <c r="AK381" s="79">
        <v>0</v>
      </c>
      <c r="AL381" s="85" t="s">
        <v>1231</v>
      </c>
      <c r="AM381" s="79" t="s">
        <v>1244</v>
      </c>
      <c r="AN381" s="79" t="b">
        <v>0</v>
      </c>
      <c r="AO381" s="85" t="s">
        <v>1144</v>
      </c>
      <c r="AP381" s="79" t="s">
        <v>176</v>
      </c>
      <c r="AQ381" s="79">
        <v>0</v>
      </c>
      <c r="AR381" s="79">
        <v>0</v>
      </c>
      <c r="AS381" s="79"/>
      <c r="AT381" s="79"/>
      <c r="AU381" s="79"/>
      <c r="AV381" s="79"/>
      <c r="AW381" s="79"/>
      <c r="AX381" s="79"/>
      <c r="AY381" s="79"/>
      <c r="AZ381" s="79"/>
      <c r="BA381">
        <v>31</v>
      </c>
      <c r="BB381" s="78" t="str">
        <f>REPLACE(INDEX(GroupVertices[Group],MATCH(Edges[[#This Row],[Vertex 1]],GroupVertices[Vertex],0)),1,1,"")</f>
        <v>2</v>
      </c>
      <c r="BC381" s="78" t="str">
        <f>REPLACE(INDEX(GroupVertices[Group],MATCH(Edges[[#This Row],[Vertex 2]],GroupVertices[Vertex],0)),1,1,"")</f>
        <v>2</v>
      </c>
      <c r="BD381" s="48">
        <v>1</v>
      </c>
      <c r="BE381" s="49">
        <v>5</v>
      </c>
      <c r="BF381" s="48">
        <v>0</v>
      </c>
      <c r="BG381" s="49">
        <v>0</v>
      </c>
      <c r="BH381" s="48">
        <v>0</v>
      </c>
      <c r="BI381" s="49">
        <v>0</v>
      </c>
      <c r="BJ381" s="48">
        <v>19</v>
      </c>
      <c r="BK381" s="49">
        <v>95</v>
      </c>
      <c r="BL381" s="48">
        <v>20</v>
      </c>
    </row>
    <row r="382" spans="1:64" ht="15">
      <c r="A382" s="64" t="s">
        <v>277</v>
      </c>
      <c r="B382" s="64" t="s">
        <v>300</v>
      </c>
      <c r="C382" s="65" t="s">
        <v>3198</v>
      </c>
      <c r="D382" s="66">
        <v>10</v>
      </c>
      <c r="E382" s="67" t="s">
        <v>136</v>
      </c>
      <c r="F382" s="68">
        <v>12</v>
      </c>
      <c r="G382" s="65"/>
      <c r="H382" s="69"/>
      <c r="I382" s="70"/>
      <c r="J382" s="70"/>
      <c r="K382" s="34" t="s">
        <v>65</v>
      </c>
      <c r="L382" s="77">
        <v>382</v>
      </c>
      <c r="M382" s="77"/>
      <c r="N382" s="72"/>
      <c r="O382" s="79" t="s">
        <v>339</v>
      </c>
      <c r="P382" s="81">
        <v>43649.499976851854</v>
      </c>
      <c r="Q382" s="79" t="s">
        <v>443</v>
      </c>
      <c r="R382" s="82" t="s">
        <v>562</v>
      </c>
      <c r="S382" s="79" t="s">
        <v>586</v>
      </c>
      <c r="T382" s="79" t="s">
        <v>644</v>
      </c>
      <c r="U382" s="79"/>
      <c r="V382" s="82" t="s">
        <v>808</v>
      </c>
      <c r="W382" s="81">
        <v>43649.499976851854</v>
      </c>
      <c r="X382" s="82" t="s">
        <v>936</v>
      </c>
      <c r="Y382" s="79"/>
      <c r="Z382" s="79"/>
      <c r="AA382" s="85" t="s">
        <v>1145</v>
      </c>
      <c r="AB382" s="79"/>
      <c r="AC382" s="79" t="b">
        <v>0</v>
      </c>
      <c r="AD382" s="79">
        <v>3</v>
      </c>
      <c r="AE382" s="85" t="s">
        <v>1231</v>
      </c>
      <c r="AF382" s="79" t="b">
        <v>0</v>
      </c>
      <c r="AG382" s="79" t="s">
        <v>1237</v>
      </c>
      <c r="AH382" s="79"/>
      <c r="AI382" s="85" t="s">
        <v>1231</v>
      </c>
      <c r="AJ382" s="79" t="b">
        <v>0</v>
      </c>
      <c r="AK382" s="79">
        <v>0</v>
      </c>
      <c r="AL382" s="85" t="s">
        <v>1231</v>
      </c>
      <c r="AM382" s="79" t="s">
        <v>1244</v>
      </c>
      <c r="AN382" s="79" t="b">
        <v>0</v>
      </c>
      <c r="AO382" s="85" t="s">
        <v>1145</v>
      </c>
      <c r="AP382" s="79" t="s">
        <v>176</v>
      </c>
      <c r="AQ382" s="79">
        <v>0</v>
      </c>
      <c r="AR382" s="79">
        <v>0</v>
      </c>
      <c r="AS382" s="79"/>
      <c r="AT382" s="79"/>
      <c r="AU382" s="79"/>
      <c r="AV382" s="79"/>
      <c r="AW382" s="79"/>
      <c r="AX382" s="79"/>
      <c r="AY382" s="79"/>
      <c r="AZ382" s="79"/>
      <c r="BA382">
        <v>31</v>
      </c>
      <c r="BB382" s="78" t="str">
        <f>REPLACE(INDEX(GroupVertices[Group],MATCH(Edges[[#This Row],[Vertex 1]],GroupVertices[Vertex],0)),1,1,"")</f>
        <v>2</v>
      </c>
      <c r="BC382" s="78" t="str">
        <f>REPLACE(INDEX(GroupVertices[Group],MATCH(Edges[[#This Row],[Vertex 2]],GroupVertices[Vertex],0)),1,1,"")</f>
        <v>2</v>
      </c>
      <c r="BD382" s="48">
        <v>1</v>
      </c>
      <c r="BE382" s="49">
        <v>5</v>
      </c>
      <c r="BF382" s="48">
        <v>0</v>
      </c>
      <c r="BG382" s="49">
        <v>0</v>
      </c>
      <c r="BH382" s="48">
        <v>0</v>
      </c>
      <c r="BI382" s="49">
        <v>0</v>
      </c>
      <c r="BJ382" s="48">
        <v>19</v>
      </c>
      <c r="BK382" s="49">
        <v>95</v>
      </c>
      <c r="BL382" s="48">
        <v>20</v>
      </c>
    </row>
    <row r="383" spans="1:64" ht="15">
      <c r="A383" s="64" t="s">
        <v>277</v>
      </c>
      <c r="B383" s="64" t="s">
        <v>300</v>
      </c>
      <c r="C383" s="65" t="s">
        <v>3198</v>
      </c>
      <c r="D383" s="66">
        <v>10</v>
      </c>
      <c r="E383" s="67" t="s">
        <v>136</v>
      </c>
      <c r="F383" s="68">
        <v>12</v>
      </c>
      <c r="G383" s="65"/>
      <c r="H383" s="69"/>
      <c r="I383" s="70"/>
      <c r="J383" s="70"/>
      <c r="K383" s="34" t="s">
        <v>65</v>
      </c>
      <c r="L383" s="77">
        <v>383</v>
      </c>
      <c r="M383" s="77"/>
      <c r="N383" s="72"/>
      <c r="O383" s="79" t="s">
        <v>339</v>
      </c>
      <c r="P383" s="81">
        <v>43653.491944444446</v>
      </c>
      <c r="Q383" s="79" t="s">
        <v>446</v>
      </c>
      <c r="R383" s="82" t="s">
        <v>563</v>
      </c>
      <c r="S383" s="79" t="s">
        <v>586</v>
      </c>
      <c r="T383" s="79" t="s">
        <v>646</v>
      </c>
      <c r="U383" s="79"/>
      <c r="V383" s="82" t="s">
        <v>808</v>
      </c>
      <c r="W383" s="81">
        <v>43653.491944444446</v>
      </c>
      <c r="X383" s="82" t="s">
        <v>939</v>
      </c>
      <c r="Y383" s="79"/>
      <c r="Z383" s="79"/>
      <c r="AA383" s="85" t="s">
        <v>1148</v>
      </c>
      <c r="AB383" s="79"/>
      <c r="AC383" s="79" t="b">
        <v>0</v>
      </c>
      <c r="AD383" s="79">
        <v>1</v>
      </c>
      <c r="AE383" s="85" t="s">
        <v>1231</v>
      </c>
      <c r="AF383" s="79" t="b">
        <v>0</v>
      </c>
      <c r="AG383" s="79" t="s">
        <v>1237</v>
      </c>
      <c r="AH383" s="79"/>
      <c r="AI383" s="85" t="s">
        <v>1231</v>
      </c>
      <c r="AJ383" s="79" t="b">
        <v>0</v>
      </c>
      <c r="AK383" s="79">
        <v>0</v>
      </c>
      <c r="AL383" s="85" t="s">
        <v>1231</v>
      </c>
      <c r="AM383" s="79" t="s">
        <v>1244</v>
      </c>
      <c r="AN383" s="79" t="b">
        <v>0</v>
      </c>
      <c r="AO383" s="85" t="s">
        <v>1148</v>
      </c>
      <c r="AP383" s="79" t="s">
        <v>176</v>
      </c>
      <c r="AQ383" s="79">
        <v>0</v>
      </c>
      <c r="AR383" s="79">
        <v>0</v>
      </c>
      <c r="AS383" s="79"/>
      <c r="AT383" s="79"/>
      <c r="AU383" s="79"/>
      <c r="AV383" s="79"/>
      <c r="AW383" s="79"/>
      <c r="AX383" s="79"/>
      <c r="AY383" s="79"/>
      <c r="AZ383" s="79"/>
      <c r="BA383">
        <v>31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277</v>
      </c>
      <c r="B384" s="64" t="s">
        <v>300</v>
      </c>
      <c r="C384" s="65" t="s">
        <v>3198</v>
      </c>
      <c r="D384" s="66">
        <v>10</v>
      </c>
      <c r="E384" s="67" t="s">
        <v>136</v>
      </c>
      <c r="F384" s="68">
        <v>12</v>
      </c>
      <c r="G384" s="65"/>
      <c r="H384" s="69"/>
      <c r="I384" s="70"/>
      <c r="J384" s="70"/>
      <c r="K384" s="34" t="s">
        <v>65</v>
      </c>
      <c r="L384" s="77">
        <v>384</v>
      </c>
      <c r="M384" s="77"/>
      <c r="N384" s="72"/>
      <c r="O384" s="79" t="s">
        <v>339</v>
      </c>
      <c r="P384" s="81">
        <v>43655.50925925926</v>
      </c>
      <c r="Q384" s="79" t="s">
        <v>447</v>
      </c>
      <c r="R384" s="82" t="s">
        <v>564</v>
      </c>
      <c r="S384" s="79" t="s">
        <v>586</v>
      </c>
      <c r="T384" s="79" t="s">
        <v>646</v>
      </c>
      <c r="U384" s="79"/>
      <c r="V384" s="82" t="s">
        <v>808</v>
      </c>
      <c r="W384" s="81">
        <v>43655.50925925926</v>
      </c>
      <c r="X384" s="82" t="s">
        <v>940</v>
      </c>
      <c r="Y384" s="79"/>
      <c r="Z384" s="79"/>
      <c r="AA384" s="85" t="s">
        <v>1149</v>
      </c>
      <c r="AB384" s="79"/>
      <c r="AC384" s="79" t="b">
        <v>0</v>
      </c>
      <c r="AD384" s="79">
        <v>8</v>
      </c>
      <c r="AE384" s="85" t="s">
        <v>1231</v>
      </c>
      <c r="AF384" s="79" t="b">
        <v>0</v>
      </c>
      <c r="AG384" s="79" t="s">
        <v>1237</v>
      </c>
      <c r="AH384" s="79"/>
      <c r="AI384" s="85" t="s">
        <v>1231</v>
      </c>
      <c r="AJ384" s="79" t="b">
        <v>0</v>
      </c>
      <c r="AK384" s="79">
        <v>0</v>
      </c>
      <c r="AL384" s="85" t="s">
        <v>1231</v>
      </c>
      <c r="AM384" s="79" t="s">
        <v>1244</v>
      </c>
      <c r="AN384" s="79" t="b">
        <v>0</v>
      </c>
      <c r="AO384" s="85" t="s">
        <v>1149</v>
      </c>
      <c r="AP384" s="79" t="s">
        <v>176</v>
      </c>
      <c r="AQ384" s="79">
        <v>0</v>
      </c>
      <c r="AR384" s="79">
        <v>0</v>
      </c>
      <c r="AS384" s="79"/>
      <c r="AT384" s="79"/>
      <c r="AU384" s="79"/>
      <c r="AV384" s="79"/>
      <c r="AW384" s="79"/>
      <c r="AX384" s="79"/>
      <c r="AY384" s="79"/>
      <c r="AZ384" s="79"/>
      <c r="BA384">
        <v>31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277</v>
      </c>
      <c r="B385" s="64" t="s">
        <v>300</v>
      </c>
      <c r="C385" s="65" t="s">
        <v>3198</v>
      </c>
      <c r="D385" s="66">
        <v>10</v>
      </c>
      <c r="E385" s="67" t="s">
        <v>136</v>
      </c>
      <c r="F385" s="68">
        <v>12</v>
      </c>
      <c r="G385" s="65"/>
      <c r="H385" s="69"/>
      <c r="I385" s="70"/>
      <c r="J385" s="70"/>
      <c r="K385" s="34" t="s">
        <v>65</v>
      </c>
      <c r="L385" s="77">
        <v>385</v>
      </c>
      <c r="M385" s="77"/>
      <c r="N385" s="72"/>
      <c r="O385" s="79" t="s">
        <v>339</v>
      </c>
      <c r="P385" s="81">
        <v>43655.50939814815</v>
      </c>
      <c r="Q385" s="79" t="s">
        <v>448</v>
      </c>
      <c r="R385" s="82" t="s">
        <v>565</v>
      </c>
      <c r="S385" s="79" t="s">
        <v>586</v>
      </c>
      <c r="T385" s="79" t="s">
        <v>646</v>
      </c>
      <c r="U385" s="79"/>
      <c r="V385" s="82" t="s">
        <v>808</v>
      </c>
      <c r="W385" s="81">
        <v>43655.50939814815</v>
      </c>
      <c r="X385" s="82" t="s">
        <v>941</v>
      </c>
      <c r="Y385" s="79"/>
      <c r="Z385" s="79"/>
      <c r="AA385" s="85" t="s">
        <v>1150</v>
      </c>
      <c r="AB385" s="79"/>
      <c r="AC385" s="79" t="b">
        <v>0</v>
      </c>
      <c r="AD385" s="79">
        <v>5</v>
      </c>
      <c r="AE385" s="85" t="s">
        <v>1231</v>
      </c>
      <c r="AF385" s="79" t="b">
        <v>0</v>
      </c>
      <c r="AG385" s="79" t="s">
        <v>1237</v>
      </c>
      <c r="AH385" s="79"/>
      <c r="AI385" s="85" t="s">
        <v>1231</v>
      </c>
      <c r="AJ385" s="79" t="b">
        <v>0</v>
      </c>
      <c r="AK385" s="79">
        <v>0</v>
      </c>
      <c r="AL385" s="85" t="s">
        <v>1231</v>
      </c>
      <c r="AM385" s="79" t="s">
        <v>1244</v>
      </c>
      <c r="AN385" s="79" t="b">
        <v>0</v>
      </c>
      <c r="AO385" s="85" t="s">
        <v>1150</v>
      </c>
      <c r="AP385" s="79" t="s">
        <v>176</v>
      </c>
      <c r="AQ385" s="79">
        <v>0</v>
      </c>
      <c r="AR385" s="79">
        <v>0</v>
      </c>
      <c r="AS385" s="79"/>
      <c r="AT385" s="79"/>
      <c r="AU385" s="79"/>
      <c r="AV385" s="79"/>
      <c r="AW385" s="79"/>
      <c r="AX385" s="79"/>
      <c r="AY385" s="79"/>
      <c r="AZ385" s="79"/>
      <c r="BA385">
        <v>31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277</v>
      </c>
      <c r="B386" s="64" t="s">
        <v>300</v>
      </c>
      <c r="C386" s="65" t="s">
        <v>3198</v>
      </c>
      <c r="D386" s="66">
        <v>10</v>
      </c>
      <c r="E386" s="67" t="s">
        <v>136</v>
      </c>
      <c r="F386" s="68">
        <v>12</v>
      </c>
      <c r="G386" s="65"/>
      <c r="H386" s="69"/>
      <c r="I386" s="70"/>
      <c r="J386" s="70"/>
      <c r="K386" s="34" t="s">
        <v>65</v>
      </c>
      <c r="L386" s="77">
        <v>386</v>
      </c>
      <c r="M386" s="77"/>
      <c r="N386" s="72"/>
      <c r="O386" s="79" t="s">
        <v>339</v>
      </c>
      <c r="P386" s="81">
        <v>43656.5018287037</v>
      </c>
      <c r="Q386" s="79" t="s">
        <v>449</v>
      </c>
      <c r="R386" s="82" t="s">
        <v>531</v>
      </c>
      <c r="S386" s="79" t="s">
        <v>586</v>
      </c>
      <c r="T386" s="79" t="s">
        <v>646</v>
      </c>
      <c r="U386" s="79"/>
      <c r="V386" s="82" t="s">
        <v>808</v>
      </c>
      <c r="W386" s="81">
        <v>43656.5018287037</v>
      </c>
      <c r="X386" s="82" t="s">
        <v>942</v>
      </c>
      <c r="Y386" s="79"/>
      <c r="Z386" s="79"/>
      <c r="AA386" s="85" t="s">
        <v>1151</v>
      </c>
      <c r="AB386" s="79"/>
      <c r="AC386" s="79" t="b">
        <v>0</v>
      </c>
      <c r="AD386" s="79">
        <v>8</v>
      </c>
      <c r="AE386" s="85" t="s">
        <v>1231</v>
      </c>
      <c r="AF386" s="79" t="b">
        <v>0</v>
      </c>
      <c r="AG386" s="79" t="s">
        <v>1237</v>
      </c>
      <c r="AH386" s="79"/>
      <c r="AI386" s="85" t="s">
        <v>1231</v>
      </c>
      <c r="AJ386" s="79" t="b">
        <v>0</v>
      </c>
      <c r="AK386" s="79">
        <v>3</v>
      </c>
      <c r="AL386" s="85" t="s">
        <v>1231</v>
      </c>
      <c r="AM386" s="79" t="s">
        <v>1244</v>
      </c>
      <c r="AN386" s="79" t="b">
        <v>0</v>
      </c>
      <c r="AO386" s="85" t="s">
        <v>1151</v>
      </c>
      <c r="AP386" s="79" t="s">
        <v>176</v>
      </c>
      <c r="AQ386" s="79">
        <v>0</v>
      </c>
      <c r="AR386" s="79">
        <v>0</v>
      </c>
      <c r="AS386" s="79"/>
      <c r="AT386" s="79"/>
      <c r="AU386" s="79"/>
      <c r="AV386" s="79"/>
      <c r="AW386" s="79"/>
      <c r="AX386" s="79"/>
      <c r="AY386" s="79"/>
      <c r="AZ386" s="79"/>
      <c r="BA386">
        <v>31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277</v>
      </c>
      <c r="B387" s="64" t="s">
        <v>300</v>
      </c>
      <c r="C387" s="65" t="s">
        <v>3198</v>
      </c>
      <c r="D387" s="66">
        <v>10</v>
      </c>
      <c r="E387" s="67" t="s">
        <v>136</v>
      </c>
      <c r="F387" s="68">
        <v>12</v>
      </c>
      <c r="G387" s="65"/>
      <c r="H387" s="69"/>
      <c r="I387" s="70"/>
      <c r="J387" s="70"/>
      <c r="K387" s="34" t="s">
        <v>65</v>
      </c>
      <c r="L387" s="77">
        <v>387</v>
      </c>
      <c r="M387" s="77"/>
      <c r="N387" s="72"/>
      <c r="O387" s="79" t="s">
        <v>339</v>
      </c>
      <c r="P387" s="81">
        <v>43666.97350694444</v>
      </c>
      <c r="Q387" s="79" t="s">
        <v>450</v>
      </c>
      <c r="R387" s="82" t="s">
        <v>566</v>
      </c>
      <c r="S387" s="79" t="s">
        <v>586</v>
      </c>
      <c r="T387" s="79" t="s">
        <v>646</v>
      </c>
      <c r="U387" s="79"/>
      <c r="V387" s="82" t="s">
        <v>808</v>
      </c>
      <c r="W387" s="81">
        <v>43666.97350694444</v>
      </c>
      <c r="X387" s="82" t="s">
        <v>943</v>
      </c>
      <c r="Y387" s="79"/>
      <c r="Z387" s="79"/>
      <c r="AA387" s="85" t="s">
        <v>1152</v>
      </c>
      <c r="AB387" s="79"/>
      <c r="AC387" s="79" t="b">
        <v>0</v>
      </c>
      <c r="AD387" s="79">
        <v>0</v>
      </c>
      <c r="AE387" s="85" t="s">
        <v>1231</v>
      </c>
      <c r="AF387" s="79" t="b">
        <v>0</v>
      </c>
      <c r="AG387" s="79" t="s">
        <v>1237</v>
      </c>
      <c r="AH387" s="79"/>
      <c r="AI387" s="85" t="s">
        <v>1231</v>
      </c>
      <c r="AJ387" s="79" t="b">
        <v>0</v>
      </c>
      <c r="AK387" s="79">
        <v>0</v>
      </c>
      <c r="AL387" s="85" t="s">
        <v>1231</v>
      </c>
      <c r="AM387" s="79" t="s">
        <v>1244</v>
      </c>
      <c r="AN387" s="79" t="b">
        <v>0</v>
      </c>
      <c r="AO387" s="85" t="s">
        <v>1152</v>
      </c>
      <c r="AP387" s="79" t="s">
        <v>176</v>
      </c>
      <c r="AQ387" s="79">
        <v>0</v>
      </c>
      <c r="AR387" s="79">
        <v>0</v>
      </c>
      <c r="AS387" s="79"/>
      <c r="AT387" s="79"/>
      <c r="AU387" s="79"/>
      <c r="AV387" s="79"/>
      <c r="AW387" s="79"/>
      <c r="AX387" s="79"/>
      <c r="AY387" s="79"/>
      <c r="AZ387" s="79"/>
      <c r="BA387">
        <v>31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277</v>
      </c>
      <c r="B388" s="64" t="s">
        <v>300</v>
      </c>
      <c r="C388" s="65" t="s">
        <v>3198</v>
      </c>
      <c r="D388" s="66">
        <v>10</v>
      </c>
      <c r="E388" s="67" t="s">
        <v>136</v>
      </c>
      <c r="F388" s="68">
        <v>12</v>
      </c>
      <c r="G388" s="65"/>
      <c r="H388" s="69"/>
      <c r="I388" s="70"/>
      <c r="J388" s="70"/>
      <c r="K388" s="34" t="s">
        <v>65</v>
      </c>
      <c r="L388" s="77">
        <v>388</v>
      </c>
      <c r="M388" s="77"/>
      <c r="N388" s="72"/>
      <c r="O388" s="79" t="s">
        <v>339</v>
      </c>
      <c r="P388" s="81">
        <v>43668.01925925926</v>
      </c>
      <c r="Q388" s="79" t="s">
        <v>451</v>
      </c>
      <c r="R388" s="82" t="s">
        <v>535</v>
      </c>
      <c r="S388" s="79" t="s">
        <v>586</v>
      </c>
      <c r="T388" s="79" t="s">
        <v>647</v>
      </c>
      <c r="U388" s="79"/>
      <c r="V388" s="82" t="s">
        <v>808</v>
      </c>
      <c r="W388" s="81">
        <v>43668.01925925926</v>
      </c>
      <c r="X388" s="82" t="s">
        <v>944</v>
      </c>
      <c r="Y388" s="79"/>
      <c r="Z388" s="79"/>
      <c r="AA388" s="85" t="s">
        <v>1153</v>
      </c>
      <c r="AB388" s="79"/>
      <c r="AC388" s="79" t="b">
        <v>0</v>
      </c>
      <c r="AD388" s="79">
        <v>0</v>
      </c>
      <c r="AE388" s="85" t="s">
        <v>1231</v>
      </c>
      <c r="AF388" s="79" t="b">
        <v>0</v>
      </c>
      <c r="AG388" s="79" t="s">
        <v>1237</v>
      </c>
      <c r="AH388" s="79"/>
      <c r="AI388" s="85" t="s">
        <v>1231</v>
      </c>
      <c r="AJ388" s="79" t="b">
        <v>0</v>
      </c>
      <c r="AK388" s="79">
        <v>0</v>
      </c>
      <c r="AL388" s="85" t="s">
        <v>1231</v>
      </c>
      <c r="AM388" s="79" t="s">
        <v>1244</v>
      </c>
      <c r="AN388" s="79" t="b">
        <v>0</v>
      </c>
      <c r="AO388" s="85" t="s">
        <v>1153</v>
      </c>
      <c r="AP388" s="79" t="s">
        <v>176</v>
      </c>
      <c r="AQ388" s="79">
        <v>0</v>
      </c>
      <c r="AR388" s="79">
        <v>0</v>
      </c>
      <c r="AS388" s="79"/>
      <c r="AT388" s="79"/>
      <c r="AU388" s="79"/>
      <c r="AV388" s="79"/>
      <c r="AW388" s="79"/>
      <c r="AX388" s="79"/>
      <c r="AY388" s="79"/>
      <c r="AZ388" s="79"/>
      <c r="BA388">
        <v>31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277</v>
      </c>
      <c r="B389" s="64" t="s">
        <v>300</v>
      </c>
      <c r="C389" s="65" t="s">
        <v>3198</v>
      </c>
      <c r="D389" s="66">
        <v>10</v>
      </c>
      <c r="E389" s="67" t="s">
        <v>136</v>
      </c>
      <c r="F389" s="68">
        <v>12</v>
      </c>
      <c r="G389" s="65"/>
      <c r="H389" s="69"/>
      <c r="I389" s="70"/>
      <c r="J389" s="70"/>
      <c r="K389" s="34" t="s">
        <v>65</v>
      </c>
      <c r="L389" s="77">
        <v>389</v>
      </c>
      <c r="M389" s="77"/>
      <c r="N389" s="72"/>
      <c r="O389" s="79" t="s">
        <v>339</v>
      </c>
      <c r="P389" s="81">
        <v>43669.27875</v>
      </c>
      <c r="Q389" s="79" t="s">
        <v>452</v>
      </c>
      <c r="R389" s="82" t="s">
        <v>539</v>
      </c>
      <c r="S389" s="79" t="s">
        <v>586</v>
      </c>
      <c r="T389" s="79" t="s">
        <v>648</v>
      </c>
      <c r="U389" s="79"/>
      <c r="V389" s="82" t="s">
        <v>808</v>
      </c>
      <c r="W389" s="81">
        <v>43669.27875</v>
      </c>
      <c r="X389" s="82" t="s">
        <v>945</v>
      </c>
      <c r="Y389" s="79"/>
      <c r="Z389" s="79"/>
      <c r="AA389" s="85" t="s">
        <v>1154</v>
      </c>
      <c r="AB389" s="79"/>
      <c r="AC389" s="79" t="b">
        <v>0</v>
      </c>
      <c r="AD389" s="79">
        <v>6</v>
      </c>
      <c r="AE389" s="85" t="s">
        <v>1231</v>
      </c>
      <c r="AF389" s="79" t="b">
        <v>0</v>
      </c>
      <c r="AG389" s="79" t="s">
        <v>1237</v>
      </c>
      <c r="AH389" s="79"/>
      <c r="AI389" s="85" t="s">
        <v>1231</v>
      </c>
      <c r="AJ389" s="79" t="b">
        <v>0</v>
      </c>
      <c r="AK389" s="79">
        <v>1</v>
      </c>
      <c r="AL389" s="85" t="s">
        <v>1231</v>
      </c>
      <c r="AM389" s="79" t="s">
        <v>1244</v>
      </c>
      <c r="AN389" s="79" t="b">
        <v>0</v>
      </c>
      <c r="AO389" s="85" t="s">
        <v>1154</v>
      </c>
      <c r="AP389" s="79" t="s">
        <v>176</v>
      </c>
      <c r="AQ389" s="79">
        <v>0</v>
      </c>
      <c r="AR389" s="79">
        <v>0</v>
      </c>
      <c r="AS389" s="79"/>
      <c r="AT389" s="79"/>
      <c r="AU389" s="79"/>
      <c r="AV389" s="79"/>
      <c r="AW389" s="79"/>
      <c r="AX389" s="79"/>
      <c r="AY389" s="79"/>
      <c r="AZ389" s="79"/>
      <c r="BA389">
        <v>31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277</v>
      </c>
      <c r="B390" s="64" t="s">
        <v>300</v>
      </c>
      <c r="C390" s="65" t="s">
        <v>3198</v>
      </c>
      <c r="D390" s="66">
        <v>10</v>
      </c>
      <c r="E390" s="67" t="s">
        <v>136</v>
      </c>
      <c r="F390" s="68">
        <v>12</v>
      </c>
      <c r="G390" s="65"/>
      <c r="H390" s="69"/>
      <c r="I390" s="70"/>
      <c r="J390" s="70"/>
      <c r="K390" s="34" t="s">
        <v>65</v>
      </c>
      <c r="L390" s="77">
        <v>390</v>
      </c>
      <c r="M390" s="77"/>
      <c r="N390" s="72"/>
      <c r="O390" s="79" t="s">
        <v>339</v>
      </c>
      <c r="P390" s="81">
        <v>43670.48118055556</v>
      </c>
      <c r="Q390" s="79" t="s">
        <v>453</v>
      </c>
      <c r="R390" s="82" t="s">
        <v>540</v>
      </c>
      <c r="S390" s="79" t="s">
        <v>586</v>
      </c>
      <c r="T390" s="79" t="s">
        <v>648</v>
      </c>
      <c r="U390" s="79"/>
      <c r="V390" s="82" t="s">
        <v>808</v>
      </c>
      <c r="W390" s="81">
        <v>43670.48118055556</v>
      </c>
      <c r="X390" s="82" t="s">
        <v>946</v>
      </c>
      <c r="Y390" s="79"/>
      <c r="Z390" s="79"/>
      <c r="AA390" s="85" t="s">
        <v>1155</v>
      </c>
      <c r="AB390" s="79"/>
      <c r="AC390" s="79" t="b">
        <v>0</v>
      </c>
      <c r="AD390" s="79">
        <v>8</v>
      </c>
      <c r="AE390" s="85" t="s">
        <v>1231</v>
      </c>
      <c r="AF390" s="79" t="b">
        <v>0</v>
      </c>
      <c r="AG390" s="79" t="s">
        <v>1237</v>
      </c>
      <c r="AH390" s="79"/>
      <c r="AI390" s="85" t="s">
        <v>1231</v>
      </c>
      <c r="AJ390" s="79" t="b">
        <v>0</v>
      </c>
      <c r="AK390" s="79">
        <v>2</v>
      </c>
      <c r="AL390" s="85" t="s">
        <v>1231</v>
      </c>
      <c r="AM390" s="79" t="s">
        <v>1244</v>
      </c>
      <c r="AN390" s="79" t="b">
        <v>0</v>
      </c>
      <c r="AO390" s="85" t="s">
        <v>1155</v>
      </c>
      <c r="AP390" s="79" t="s">
        <v>176</v>
      </c>
      <c r="AQ390" s="79">
        <v>0</v>
      </c>
      <c r="AR390" s="79">
        <v>0</v>
      </c>
      <c r="AS390" s="79"/>
      <c r="AT390" s="79"/>
      <c r="AU390" s="79"/>
      <c r="AV390" s="79"/>
      <c r="AW390" s="79"/>
      <c r="AX390" s="79"/>
      <c r="AY390" s="79"/>
      <c r="AZ390" s="79"/>
      <c r="BA390">
        <v>31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277</v>
      </c>
      <c r="B391" s="64" t="s">
        <v>300</v>
      </c>
      <c r="C391" s="65" t="s">
        <v>3198</v>
      </c>
      <c r="D391" s="66">
        <v>10</v>
      </c>
      <c r="E391" s="67" t="s">
        <v>136</v>
      </c>
      <c r="F391" s="68">
        <v>12</v>
      </c>
      <c r="G391" s="65"/>
      <c r="H391" s="69"/>
      <c r="I391" s="70"/>
      <c r="J391" s="70"/>
      <c r="K391" s="34" t="s">
        <v>65</v>
      </c>
      <c r="L391" s="77">
        <v>391</v>
      </c>
      <c r="M391" s="77"/>
      <c r="N391" s="72"/>
      <c r="O391" s="79" t="s">
        <v>339</v>
      </c>
      <c r="P391" s="81">
        <v>43671.063206018516</v>
      </c>
      <c r="Q391" s="79" t="s">
        <v>454</v>
      </c>
      <c r="R391" s="82" t="s">
        <v>541</v>
      </c>
      <c r="S391" s="79" t="s">
        <v>586</v>
      </c>
      <c r="T391" s="79" t="s">
        <v>648</v>
      </c>
      <c r="U391" s="79"/>
      <c r="V391" s="82" t="s">
        <v>808</v>
      </c>
      <c r="W391" s="81">
        <v>43671.063206018516</v>
      </c>
      <c r="X391" s="82" t="s">
        <v>947</v>
      </c>
      <c r="Y391" s="79"/>
      <c r="Z391" s="79"/>
      <c r="AA391" s="85" t="s">
        <v>1156</v>
      </c>
      <c r="AB391" s="79"/>
      <c r="AC391" s="79" t="b">
        <v>0</v>
      </c>
      <c r="AD391" s="79">
        <v>1</v>
      </c>
      <c r="AE391" s="85" t="s">
        <v>1231</v>
      </c>
      <c r="AF391" s="79" t="b">
        <v>0</v>
      </c>
      <c r="AG391" s="79" t="s">
        <v>1237</v>
      </c>
      <c r="AH391" s="79"/>
      <c r="AI391" s="85" t="s">
        <v>1231</v>
      </c>
      <c r="AJ391" s="79" t="b">
        <v>0</v>
      </c>
      <c r="AK391" s="79">
        <v>0</v>
      </c>
      <c r="AL391" s="85" t="s">
        <v>1231</v>
      </c>
      <c r="AM391" s="79" t="s">
        <v>1244</v>
      </c>
      <c r="AN391" s="79" t="b">
        <v>0</v>
      </c>
      <c r="AO391" s="85" t="s">
        <v>1156</v>
      </c>
      <c r="AP391" s="79" t="s">
        <v>176</v>
      </c>
      <c r="AQ391" s="79">
        <v>0</v>
      </c>
      <c r="AR391" s="79">
        <v>0</v>
      </c>
      <c r="AS391" s="79"/>
      <c r="AT391" s="79"/>
      <c r="AU391" s="79"/>
      <c r="AV391" s="79"/>
      <c r="AW391" s="79"/>
      <c r="AX391" s="79"/>
      <c r="AY391" s="79"/>
      <c r="AZ391" s="79"/>
      <c r="BA391">
        <v>31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277</v>
      </c>
      <c r="B392" s="64" t="s">
        <v>300</v>
      </c>
      <c r="C392" s="65" t="s">
        <v>3198</v>
      </c>
      <c r="D392" s="66">
        <v>10</v>
      </c>
      <c r="E392" s="67" t="s">
        <v>136</v>
      </c>
      <c r="F392" s="68">
        <v>12</v>
      </c>
      <c r="G392" s="65"/>
      <c r="H392" s="69"/>
      <c r="I392" s="70"/>
      <c r="J392" s="70"/>
      <c r="K392" s="34" t="s">
        <v>65</v>
      </c>
      <c r="L392" s="77">
        <v>392</v>
      </c>
      <c r="M392" s="77"/>
      <c r="N392" s="72"/>
      <c r="O392" s="79" t="s">
        <v>339</v>
      </c>
      <c r="P392" s="81">
        <v>43681.478946759256</v>
      </c>
      <c r="Q392" s="79" t="s">
        <v>455</v>
      </c>
      <c r="R392" s="82" t="s">
        <v>567</v>
      </c>
      <c r="S392" s="79" t="s">
        <v>586</v>
      </c>
      <c r="T392" s="79" t="s">
        <v>647</v>
      </c>
      <c r="U392" s="79"/>
      <c r="V392" s="82" t="s">
        <v>808</v>
      </c>
      <c r="W392" s="81">
        <v>43681.478946759256</v>
      </c>
      <c r="X392" s="82" t="s">
        <v>948</v>
      </c>
      <c r="Y392" s="79"/>
      <c r="Z392" s="79"/>
      <c r="AA392" s="85" t="s">
        <v>1157</v>
      </c>
      <c r="AB392" s="79"/>
      <c r="AC392" s="79" t="b">
        <v>0</v>
      </c>
      <c r="AD392" s="79">
        <v>2</v>
      </c>
      <c r="AE392" s="85" t="s">
        <v>1231</v>
      </c>
      <c r="AF392" s="79" t="b">
        <v>0</v>
      </c>
      <c r="AG392" s="79" t="s">
        <v>1237</v>
      </c>
      <c r="AH392" s="79"/>
      <c r="AI392" s="85" t="s">
        <v>1231</v>
      </c>
      <c r="AJ392" s="79" t="b">
        <v>0</v>
      </c>
      <c r="AK392" s="79">
        <v>0</v>
      </c>
      <c r="AL392" s="85" t="s">
        <v>1231</v>
      </c>
      <c r="AM392" s="79" t="s">
        <v>1244</v>
      </c>
      <c r="AN392" s="79" t="b">
        <v>0</v>
      </c>
      <c r="AO392" s="85" t="s">
        <v>1157</v>
      </c>
      <c r="AP392" s="79" t="s">
        <v>176</v>
      </c>
      <c r="AQ392" s="79">
        <v>0</v>
      </c>
      <c r="AR392" s="79">
        <v>0</v>
      </c>
      <c r="AS392" s="79"/>
      <c r="AT392" s="79"/>
      <c r="AU392" s="79"/>
      <c r="AV392" s="79"/>
      <c r="AW392" s="79"/>
      <c r="AX392" s="79"/>
      <c r="AY392" s="79"/>
      <c r="AZ392" s="79"/>
      <c r="BA392">
        <v>31</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277</v>
      </c>
      <c r="B393" s="64" t="s">
        <v>300</v>
      </c>
      <c r="C393" s="65" t="s">
        <v>3198</v>
      </c>
      <c r="D393" s="66">
        <v>10</v>
      </c>
      <c r="E393" s="67" t="s">
        <v>136</v>
      </c>
      <c r="F393" s="68">
        <v>12</v>
      </c>
      <c r="G393" s="65"/>
      <c r="H393" s="69"/>
      <c r="I393" s="70"/>
      <c r="J393" s="70"/>
      <c r="K393" s="34" t="s">
        <v>65</v>
      </c>
      <c r="L393" s="77">
        <v>393</v>
      </c>
      <c r="M393" s="77"/>
      <c r="N393" s="72"/>
      <c r="O393" s="79" t="s">
        <v>339</v>
      </c>
      <c r="P393" s="81">
        <v>43682.540810185186</v>
      </c>
      <c r="Q393" s="79" t="s">
        <v>456</v>
      </c>
      <c r="R393" s="82" t="s">
        <v>568</v>
      </c>
      <c r="S393" s="79" t="s">
        <v>586</v>
      </c>
      <c r="T393" s="79" t="s">
        <v>647</v>
      </c>
      <c r="U393" s="79"/>
      <c r="V393" s="82" t="s">
        <v>808</v>
      </c>
      <c r="W393" s="81">
        <v>43682.540810185186</v>
      </c>
      <c r="X393" s="82" t="s">
        <v>949</v>
      </c>
      <c r="Y393" s="79"/>
      <c r="Z393" s="79"/>
      <c r="AA393" s="85" t="s">
        <v>1158</v>
      </c>
      <c r="AB393" s="79"/>
      <c r="AC393" s="79" t="b">
        <v>0</v>
      </c>
      <c r="AD393" s="79">
        <v>7</v>
      </c>
      <c r="AE393" s="85" t="s">
        <v>1231</v>
      </c>
      <c r="AF393" s="79" t="b">
        <v>0</v>
      </c>
      <c r="AG393" s="79" t="s">
        <v>1237</v>
      </c>
      <c r="AH393" s="79"/>
      <c r="AI393" s="85" t="s">
        <v>1231</v>
      </c>
      <c r="AJ393" s="79" t="b">
        <v>0</v>
      </c>
      <c r="AK393" s="79">
        <v>0</v>
      </c>
      <c r="AL393" s="85" t="s">
        <v>1231</v>
      </c>
      <c r="AM393" s="79" t="s">
        <v>1244</v>
      </c>
      <c r="AN393" s="79" t="b">
        <v>0</v>
      </c>
      <c r="AO393" s="85" t="s">
        <v>1158</v>
      </c>
      <c r="AP393" s="79" t="s">
        <v>176</v>
      </c>
      <c r="AQ393" s="79">
        <v>0</v>
      </c>
      <c r="AR393" s="79">
        <v>0</v>
      </c>
      <c r="AS393" s="79"/>
      <c r="AT393" s="79"/>
      <c r="AU393" s="79"/>
      <c r="AV393" s="79"/>
      <c r="AW393" s="79"/>
      <c r="AX393" s="79"/>
      <c r="AY393" s="79"/>
      <c r="AZ393" s="79"/>
      <c r="BA393">
        <v>31</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277</v>
      </c>
      <c r="B394" s="64" t="s">
        <v>300</v>
      </c>
      <c r="C394" s="65" t="s">
        <v>3198</v>
      </c>
      <c r="D394" s="66">
        <v>10</v>
      </c>
      <c r="E394" s="67" t="s">
        <v>136</v>
      </c>
      <c r="F394" s="68">
        <v>12</v>
      </c>
      <c r="G394" s="65"/>
      <c r="H394" s="69"/>
      <c r="I394" s="70"/>
      <c r="J394" s="70"/>
      <c r="K394" s="34" t="s">
        <v>65</v>
      </c>
      <c r="L394" s="77">
        <v>394</v>
      </c>
      <c r="M394" s="77"/>
      <c r="N394" s="72"/>
      <c r="O394" s="79" t="s">
        <v>339</v>
      </c>
      <c r="P394" s="81">
        <v>43684.67045138889</v>
      </c>
      <c r="Q394" s="79" t="s">
        <v>457</v>
      </c>
      <c r="R394" s="82" t="s">
        <v>569</v>
      </c>
      <c r="S394" s="79" t="s">
        <v>586</v>
      </c>
      <c r="T394" s="79" t="s">
        <v>647</v>
      </c>
      <c r="U394" s="79"/>
      <c r="V394" s="82" t="s">
        <v>808</v>
      </c>
      <c r="W394" s="81">
        <v>43684.67045138889</v>
      </c>
      <c r="X394" s="82" t="s">
        <v>950</v>
      </c>
      <c r="Y394" s="79"/>
      <c r="Z394" s="79"/>
      <c r="AA394" s="85" t="s">
        <v>1159</v>
      </c>
      <c r="AB394" s="79"/>
      <c r="AC394" s="79" t="b">
        <v>0</v>
      </c>
      <c r="AD394" s="79">
        <v>4</v>
      </c>
      <c r="AE394" s="85" t="s">
        <v>1231</v>
      </c>
      <c r="AF394" s="79" t="b">
        <v>0</v>
      </c>
      <c r="AG394" s="79" t="s">
        <v>1237</v>
      </c>
      <c r="AH394" s="79"/>
      <c r="AI394" s="85" t="s">
        <v>1231</v>
      </c>
      <c r="AJ394" s="79" t="b">
        <v>0</v>
      </c>
      <c r="AK394" s="79">
        <v>0</v>
      </c>
      <c r="AL394" s="85" t="s">
        <v>1231</v>
      </c>
      <c r="AM394" s="79" t="s">
        <v>1244</v>
      </c>
      <c r="AN394" s="79" t="b">
        <v>0</v>
      </c>
      <c r="AO394" s="85" t="s">
        <v>1159</v>
      </c>
      <c r="AP394" s="79" t="s">
        <v>176</v>
      </c>
      <c r="AQ394" s="79">
        <v>0</v>
      </c>
      <c r="AR394" s="79">
        <v>0</v>
      </c>
      <c r="AS394" s="79"/>
      <c r="AT394" s="79"/>
      <c r="AU394" s="79"/>
      <c r="AV394" s="79"/>
      <c r="AW394" s="79"/>
      <c r="AX394" s="79"/>
      <c r="AY394" s="79"/>
      <c r="AZ394" s="79"/>
      <c r="BA394">
        <v>31</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277</v>
      </c>
      <c r="B395" s="64" t="s">
        <v>300</v>
      </c>
      <c r="C395" s="65" t="s">
        <v>3198</v>
      </c>
      <c r="D395" s="66">
        <v>10</v>
      </c>
      <c r="E395" s="67" t="s">
        <v>136</v>
      </c>
      <c r="F395" s="68">
        <v>12</v>
      </c>
      <c r="G395" s="65"/>
      <c r="H395" s="69"/>
      <c r="I395" s="70"/>
      <c r="J395" s="70"/>
      <c r="K395" s="34" t="s">
        <v>65</v>
      </c>
      <c r="L395" s="77">
        <v>395</v>
      </c>
      <c r="M395" s="77"/>
      <c r="N395" s="72"/>
      <c r="O395" s="79" t="s">
        <v>339</v>
      </c>
      <c r="P395" s="81">
        <v>43684.670648148145</v>
      </c>
      <c r="Q395" s="79" t="s">
        <v>458</v>
      </c>
      <c r="R395" s="82" t="s">
        <v>570</v>
      </c>
      <c r="S395" s="79" t="s">
        <v>586</v>
      </c>
      <c r="T395" s="79" t="s">
        <v>647</v>
      </c>
      <c r="U395" s="79"/>
      <c r="V395" s="82" t="s">
        <v>808</v>
      </c>
      <c r="W395" s="81">
        <v>43684.670648148145</v>
      </c>
      <c r="X395" s="82" t="s">
        <v>951</v>
      </c>
      <c r="Y395" s="79"/>
      <c r="Z395" s="79"/>
      <c r="AA395" s="85" t="s">
        <v>1160</v>
      </c>
      <c r="AB395" s="79"/>
      <c r="AC395" s="79" t="b">
        <v>0</v>
      </c>
      <c r="AD395" s="79">
        <v>4</v>
      </c>
      <c r="AE395" s="85" t="s">
        <v>1231</v>
      </c>
      <c r="AF395" s="79" t="b">
        <v>0</v>
      </c>
      <c r="AG395" s="79" t="s">
        <v>1237</v>
      </c>
      <c r="AH395" s="79"/>
      <c r="AI395" s="85" t="s">
        <v>1231</v>
      </c>
      <c r="AJ395" s="79" t="b">
        <v>0</v>
      </c>
      <c r="AK395" s="79">
        <v>0</v>
      </c>
      <c r="AL395" s="85" t="s">
        <v>1231</v>
      </c>
      <c r="AM395" s="79" t="s">
        <v>1244</v>
      </c>
      <c r="AN395" s="79" t="b">
        <v>0</v>
      </c>
      <c r="AO395" s="85" t="s">
        <v>1160</v>
      </c>
      <c r="AP395" s="79" t="s">
        <v>176</v>
      </c>
      <c r="AQ395" s="79">
        <v>0</v>
      </c>
      <c r="AR395" s="79">
        <v>0</v>
      </c>
      <c r="AS395" s="79"/>
      <c r="AT395" s="79"/>
      <c r="AU395" s="79"/>
      <c r="AV395" s="79"/>
      <c r="AW395" s="79"/>
      <c r="AX395" s="79"/>
      <c r="AY395" s="79"/>
      <c r="AZ395" s="79"/>
      <c r="BA395">
        <v>31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277</v>
      </c>
      <c r="B396" s="64" t="s">
        <v>281</v>
      </c>
      <c r="C396" s="65" t="s">
        <v>3198</v>
      </c>
      <c r="D396" s="66">
        <v>10</v>
      </c>
      <c r="E396" s="67" t="s">
        <v>136</v>
      </c>
      <c r="F396" s="68">
        <v>12</v>
      </c>
      <c r="G396" s="65"/>
      <c r="H396" s="69"/>
      <c r="I396" s="70"/>
      <c r="J396" s="70"/>
      <c r="K396" s="34" t="s">
        <v>65</v>
      </c>
      <c r="L396" s="77">
        <v>396</v>
      </c>
      <c r="M396" s="77"/>
      <c r="N396" s="72"/>
      <c r="O396" s="79" t="s">
        <v>339</v>
      </c>
      <c r="P396" s="81">
        <v>43619.480717592596</v>
      </c>
      <c r="Q396" s="79" t="s">
        <v>426</v>
      </c>
      <c r="R396" s="82" t="s">
        <v>529</v>
      </c>
      <c r="S396" s="79" t="s">
        <v>586</v>
      </c>
      <c r="T396" s="79" t="s">
        <v>644</v>
      </c>
      <c r="U396" s="79"/>
      <c r="V396" s="82" t="s">
        <v>808</v>
      </c>
      <c r="W396" s="81">
        <v>43619.480717592596</v>
      </c>
      <c r="X396" s="82" t="s">
        <v>919</v>
      </c>
      <c r="Y396" s="79"/>
      <c r="Z396" s="79"/>
      <c r="AA396" s="85" t="s">
        <v>1128</v>
      </c>
      <c r="AB396" s="79"/>
      <c r="AC396" s="79" t="b">
        <v>0</v>
      </c>
      <c r="AD396" s="79">
        <v>7</v>
      </c>
      <c r="AE396" s="85" t="s">
        <v>1231</v>
      </c>
      <c r="AF396" s="79" t="b">
        <v>0</v>
      </c>
      <c r="AG396" s="79" t="s">
        <v>1237</v>
      </c>
      <c r="AH396" s="79"/>
      <c r="AI396" s="85" t="s">
        <v>1231</v>
      </c>
      <c r="AJ396" s="79" t="b">
        <v>0</v>
      </c>
      <c r="AK396" s="79">
        <v>1</v>
      </c>
      <c r="AL396" s="85" t="s">
        <v>1231</v>
      </c>
      <c r="AM396" s="79" t="s">
        <v>1244</v>
      </c>
      <c r="AN396" s="79" t="b">
        <v>0</v>
      </c>
      <c r="AO396" s="85" t="s">
        <v>1128</v>
      </c>
      <c r="AP396" s="79" t="s">
        <v>176</v>
      </c>
      <c r="AQ396" s="79">
        <v>0</v>
      </c>
      <c r="AR396" s="79">
        <v>0</v>
      </c>
      <c r="AS396" s="79"/>
      <c r="AT396" s="79"/>
      <c r="AU396" s="79"/>
      <c r="AV396" s="79"/>
      <c r="AW396" s="79"/>
      <c r="AX396" s="79"/>
      <c r="AY396" s="79"/>
      <c r="AZ396" s="79"/>
      <c r="BA396">
        <v>31</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277</v>
      </c>
      <c r="B397" s="64" t="s">
        <v>281</v>
      </c>
      <c r="C397" s="65" t="s">
        <v>3198</v>
      </c>
      <c r="D397" s="66">
        <v>10</v>
      </c>
      <c r="E397" s="67" t="s">
        <v>136</v>
      </c>
      <c r="F397" s="68">
        <v>12</v>
      </c>
      <c r="G397" s="65"/>
      <c r="H397" s="69"/>
      <c r="I397" s="70"/>
      <c r="J397" s="70"/>
      <c r="K397" s="34" t="s">
        <v>65</v>
      </c>
      <c r="L397" s="77">
        <v>397</v>
      </c>
      <c r="M397" s="77"/>
      <c r="N397" s="72"/>
      <c r="O397" s="79" t="s">
        <v>339</v>
      </c>
      <c r="P397" s="81">
        <v>43619.480844907404</v>
      </c>
      <c r="Q397" s="79" t="s">
        <v>427</v>
      </c>
      <c r="R397" s="82" t="s">
        <v>548</v>
      </c>
      <c r="S397" s="79" t="s">
        <v>586</v>
      </c>
      <c r="T397" s="79" t="s">
        <v>644</v>
      </c>
      <c r="U397" s="79"/>
      <c r="V397" s="82" t="s">
        <v>808</v>
      </c>
      <c r="W397" s="81">
        <v>43619.480844907404</v>
      </c>
      <c r="X397" s="82" t="s">
        <v>920</v>
      </c>
      <c r="Y397" s="79"/>
      <c r="Z397" s="79"/>
      <c r="AA397" s="85" t="s">
        <v>1129</v>
      </c>
      <c r="AB397" s="79"/>
      <c r="AC397" s="79" t="b">
        <v>0</v>
      </c>
      <c r="AD397" s="79">
        <v>5</v>
      </c>
      <c r="AE397" s="85" t="s">
        <v>1231</v>
      </c>
      <c r="AF397" s="79" t="b">
        <v>0</v>
      </c>
      <c r="AG397" s="79" t="s">
        <v>1237</v>
      </c>
      <c r="AH397" s="79"/>
      <c r="AI397" s="85" t="s">
        <v>1231</v>
      </c>
      <c r="AJ397" s="79" t="b">
        <v>0</v>
      </c>
      <c r="AK397" s="79">
        <v>0</v>
      </c>
      <c r="AL397" s="85" t="s">
        <v>1231</v>
      </c>
      <c r="AM397" s="79" t="s">
        <v>1244</v>
      </c>
      <c r="AN397" s="79" t="b">
        <v>0</v>
      </c>
      <c r="AO397" s="85" t="s">
        <v>1129</v>
      </c>
      <c r="AP397" s="79" t="s">
        <v>176</v>
      </c>
      <c r="AQ397" s="79">
        <v>0</v>
      </c>
      <c r="AR397" s="79">
        <v>0</v>
      </c>
      <c r="AS397" s="79"/>
      <c r="AT397" s="79"/>
      <c r="AU397" s="79"/>
      <c r="AV397" s="79"/>
      <c r="AW397" s="79"/>
      <c r="AX397" s="79"/>
      <c r="AY397" s="79"/>
      <c r="AZ397" s="79"/>
      <c r="BA397">
        <v>31</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277</v>
      </c>
      <c r="B398" s="64" t="s">
        <v>281</v>
      </c>
      <c r="C398" s="65" t="s">
        <v>3198</v>
      </c>
      <c r="D398" s="66">
        <v>10</v>
      </c>
      <c r="E398" s="67" t="s">
        <v>136</v>
      </c>
      <c r="F398" s="68">
        <v>12</v>
      </c>
      <c r="G398" s="65"/>
      <c r="H398" s="69"/>
      <c r="I398" s="70"/>
      <c r="J398" s="70"/>
      <c r="K398" s="34" t="s">
        <v>65</v>
      </c>
      <c r="L398" s="77">
        <v>398</v>
      </c>
      <c r="M398" s="77"/>
      <c r="N398" s="72"/>
      <c r="O398" s="79" t="s">
        <v>339</v>
      </c>
      <c r="P398" s="81">
        <v>43625.51112268519</v>
      </c>
      <c r="Q398" s="79" t="s">
        <v>428</v>
      </c>
      <c r="R398" s="82" t="s">
        <v>549</v>
      </c>
      <c r="S398" s="79" t="s">
        <v>586</v>
      </c>
      <c r="T398" s="79" t="s">
        <v>644</v>
      </c>
      <c r="U398" s="79"/>
      <c r="V398" s="82" t="s">
        <v>808</v>
      </c>
      <c r="W398" s="81">
        <v>43625.51112268519</v>
      </c>
      <c r="X398" s="82" t="s">
        <v>921</v>
      </c>
      <c r="Y398" s="79"/>
      <c r="Z398" s="79"/>
      <c r="AA398" s="85" t="s">
        <v>1130</v>
      </c>
      <c r="AB398" s="79"/>
      <c r="AC398" s="79" t="b">
        <v>0</v>
      </c>
      <c r="AD398" s="79">
        <v>1</v>
      </c>
      <c r="AE398" s="85" t="s">
        <v>1231</v>
      </c>
      <c r="AF398" s="79" t="b">
        <v>0</v>
      </c>
      <c r="AG398" s="79" t="s">
        <v>1237</v>
      </c>
      <c r="AH398" s="79"/>
      <c r="AI398" s="85" t="s">
        <v>1231</v>
      </c>
      <c r="AJ398" s="79" t="b">
        <v>0</v>
      </c>
      <c r="AK398" s="79">
        <v>0</v>
      </c>
      <c r="AL398" s="85" t="s">
        <v>1231</v>
      </c>
      <c r="AM398" s="79" t="s">
        <v>1244</v>
      </c>
      <c r="AN398" s="79" t="b">
        <v>0</v>
      </c>
      <c r="AO398" s="85" t="s">
        <v>1130</v>
      </c>
      <c r="AP398" s="79" t="s">
        <v>176</v>
      </c>
      <c r="AQ398" s="79">
        <v>0</v>
      </c>
      <c r="AR398" s="79">
        <v>0</v>
      </c>
      <c r="AS398" s="79"/>
      <c r="AT398" s="79"/>
      <c r="AU398" s="79"/>
      <c r="AV398" s="79"/>
      <c r="AW398" s="79"/>
      <c r="AX398" s="79"/>
      <c r="AY398" s="79"/>
      <c r="AZ398" s="79"/>
      <c r="BA398">
        <v>31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277</v>
      </c>
      <c r="B399" s="64" t="s">
        <v>281</v>
      </c>
      <c r="C399" s="65" t="s">
        <v>3198</v>
      </c>
      <c r="D399" s="66">
        <v>10</v>
      </c>
      <c r="E399" s="67" t="s">
        <v>136</v>
      </c>
      <c r="F399" s="68">
        <v>12</v>
      </c>
      <c r="G399" s="65"/>
      <c r="H399" s="69"/>
      <c r="I399" s="70"/>
      <c r="J399" s="70"/>
      <c r="K399" s="34" t="s">
        <v>65</v>
      </c>
      <c r="L399" s="77">
        <v>399</v>
      </c>
      <c r="M399" s="77"/>
      <c r="N399" s="72"/>
      <c r="O399" s="79" t="s">
        <v>339</v>
      </c>
      <c r="P399" s="81">
        <v>43627.10556712963</v>
      </c>
      <c r="Q399" s="79" t="s">
        <v>429</v>
      </c>
      <c r="R399" s="82" t="s">
        <v>550</v>
      </c>
      <c r="S399" s="79" t="s">
        <v>586</v>
      </c>
      <c r="T399" s="79" t="s">
        <v>645</v>
      </c>
      <c r="U399" s="79"/>
      <c r="V399" s="82" t="s">
        <v>808</v>
      </c>
      <c r="W399" s="81">
        <v>43627.10556712963</v>
      </c>
      <c r="X399" s="82" t="s">
        <v>922</v>
      </c>
      <c r="Y399" s="79"/>
      <c r="Z399" s="79"/>
      <c r="AA399" s="85" t="s">
        <v>1131</v>
      </c>
      <c r="AB399" s="79"/>
      <c r="AC399" s="79" t="b">
        <v>0</v>
      </c>
      <c r="AD399" s="79">
        <v>0</v>
      </c>
      <c r="AE399" s="85" t="s">
        <v>1231</v>
      </c>
      <c r="AF399" s="79" t="b">
        <v>0</v>
      </c>
      <c r="AG399" s="79" t="s">
        <v>1237</v>
      </c>
      <c r="AH399" s="79"/>
      <c r="AI399" s="85" t="s">
        <v>1231</v>
      </c>
      <c r="AJ399" s="79" t="b">
        <v>0</v>
      </c>
      <c r="AK399" s="79">
        <v>1</v>
      </c>
      <c r="AL399" s="85" t="s">
        <v>1231</v>
      </c>
      <c r="AM399" s="79" t="s">
        <v>1244</v>
      </c>
      <c r="AN399" s="79" t="b">
        <v>0</v>
      </c>
      <c r="AO399" s="85" t="s">
        <v>1131</v>
      </c>
      <c r="AP399" s="79" t="s">
        <v>176</v>
      </c>
      <c r="AQ399" s="79">
        <v>0</v>
      </c>
      <c r="AR399" s="79">
        <v>0</v>
      </c>
      <c r="AS399" s="79"/>
      <c r="AT399" s="79"/>
      <c r="AU399" s="79"/>
      <c r="AV399" s="79"/>
      <c r="AW399" s="79"/>
      <c r="AX399" s="79"/>
      <c r="AY399" s="79"/>
      <c r="AZ399" s="79"/>
      <c r="BA399">
        <v>31</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277</v>
      </c>
      <c r="B400" s="64" t="s">
        <v>281</v>
      </c>
      <c r="C400" s="65" t="s">
        <v>3198</v>
      </c>
      <c r="D400" s="66">
        <v>10</v>
      </c>
      <c r="E400" s="67" t="s">
        <v>136</v>
      </c>
      <c r="F400" s="68">
        <v>12</v>
      </c>
      <c r="G400" s="65"/>
      <c r="H400" s="69"/>
      <c r="I400" s="70"/>
      <c r="J400" s="70"/>
      <c r="K400" s="34" t="s">
        <v>65</v>
      </c>
      <c r="L400" s="77">
        <v>400</v>
      </c>
      <c r="M400" s="77"/>
      <c r="N400" s="72"/>
      <c r="O400" s="79" t="s">
        <v>339</v>
      </c>
      <c r="P400" s="81">
        <v>43628.0134837963</v>
      </c>
      <c r="Q400" s="79" t="s">
        <v>430</v>
      </c>
      <c r="R400" s="82" t="s">
        <v>551</v>
      </c>
      <c r="S400" s="79" t="s">
        <v>586</v>
      </c>
      <c r="T400" s="79" t="s">
        <v>645</v>
      </c>
      <c r="U400" s="79"/>
      <c r="V400" s="82" t="s">
        <v>808</v>
      </c>
      <c r="W400" s="81">
        <v>43628.0134837963</v>
      </c>
      <c r="X400" s="82" t="s">
        <v>923</v>
      </c>
      <c r="Y400" s="79"/>
      <c r="Z400" s="79"/>
      <c r="AA400" s="85" t="s">
        <v>1132</v>
      </c>
      <c r="AB400" s="79"/>
      <c r="AC400" s="79" t="b">
        <v>0</v>
      </c>
      <c r="AD400" s="79">
        <v>1</v>
      </c>
      <c r="AE400" s="85" t="s">
        <v>1231</v>
      </c>
      <c r="AF400" s="79" t="b">
        <v>0</v>
      </c>
      <c r="AG400" s="79" t="s">
        <v>1237</v>
      </c>
      <c r="AH400" s="79"/>
      <c r="AI400" s="85" t="s">
        <v>1231</v>
      </c>
      <c r="AJ400" s="79" t="b">
        <v>0</v>
      </c>
      <c r="AK400" s="79">
        <v>0</v>
      </c>
      <c r="AL400" s="85" t="s">
        <v>1231</v>
      </c>
      <c r="AM400" s="79" t="s">
        <v>1244</v>
      </c>
      <c r="AN400" s="79" t="b">
        <v>0</v>
      </c>
      <c r="AO400" s="85" t="s">
        <v>1132</v>
      </c>
      <c r="AP400" s="79" t="s">
        <v>176</v>
      </c>
      <c r="AQ400" s="79">
        <v>0</v>
      </c>
      <c r="AR400" s="79">
        <v>0</v>
      </c>
      <c r="AS400" s="79"/>
      <c r="AT400" s="79"/>
      <c r="AU400" s="79"/>
      <c r="AV400" s="79"/>
      <c r="AW400" s="79"/>
      <c r="AX400" s="79"/>
      <c r="AY400" s="79"/>
      <c r="AZ400" s="79"/>
      <c r="BA400">
        <v>31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277</v>
      </c>
      <c r="B401" s="64" t="s">
        <v>281</v>
      </c>
      <c r="C401" s="65" t="s">
        <v>3198</v>
      </c>
      <c r="D401" s="66">
        <v>10</v>
      </c>
      <c r="E401" s="67" t="s">
        <v>136</v>
      </c>
      <c r="F401" s="68">
        <v>12</v>
      </c>
      <c r="G401" s="65"/>
      <c r="H401" s="69"/>
      <c r="I401" s="70"/>
      <c r="J401" s="70"/>
      <c r="K401" s="34" t="s">
        <v>65</v>
      </c>
      <c r="L401" s="77">
        <v>401</v>
      </c>
      <c r="M401" s="77"/>
      <c r="N401" s="72"/>
      <c r="O401" s="79" t="s">
        <v>339</v>
      </c>
      <c r="P401" s="81">
        <v>43628.58017361111</v>
      </c>
      <c r="Q401" s="79" t="s">
        <v>431</v>
      </c>
      <c r="R401" s="82" t="s">
        <v>524</v>
      </c>
      <c r="S401" s="79" t="s">
        <v>586</v>
      </c>
      <c r="T401" s="79" t="s">
        <v>645</v>
      </c>
      <c r="U401" s="79"/>
      <c r="V401" s="82" t="s">
        <v>808</v>
      </c>
      <c r="W401" s="81">
        <v>43628.58017361111</v>
      </c>
      <c r="X401" s="82" t="s">
        <v>924</v>
      </c>
      <c r="Y401" s="79"/>
      <c r="Z401" s="79"/>
      <c r="AA401" s="85" t="s">
        <v>1133</v>
      </c>
      <c r="AB401" s="79"/>
      <c r="AC401" s="79" t="b">
        <v>0</v>
      </c>
      <c r="AD401" s="79">
        <v>5</v>
      </c>
      <c r="AE401" s="85" t="s">
        <v>1231</v>
      </c>
      <c r="AF401" s="79" t="b">
        <v>0</v>
      </c>
      <c r="AG401" s="79" t="s">
        <v>1237</v>
      </c>
      <c r="AH401" s="79"/>
      <c r="AI401" s="85" t="s">
        <v>1231</v>
      </c>
      <c r="AJ401" s="79" t="b">
        <v>0</v>
      </c>
      <c r="AK401" s="79">
        <v>1</v>
      </c>
      <c r="AL401" s="85" t="s">
        <v>1231</v>
      </c>
      <c r="AM401" s="79" t="s">
        <v>1244</v>
      </c>
      <c r="AN401" s="79" t="b">
        <v>0</v>
      </c>
      <c r="AO401" s="85" t="s">
        <v>1133</v>
      </c>
      <c r="AP401" s="79" t="s">
        <v>176</v>
      </c>
      <c r="AQ401" s="79">
        <v>0</v>
      </c>
      <c r="AR401" s="79">
        <v>0</v>
      </c>
      <c r="AS401" s="79"/>
      <c r="AT401" s="79"/>
      <c r="AU401" s="79"/>
      <c r="AV401" s="79"/>
      <c r="AW401" s="79"/>
      <c r="AX401" s="79"/>
      <c r="AY401" s="79"/>
      <c r="AZ401" s="79"/>
      <c r="BA401">
        <v>31</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277</v>
      </c>
      <c r="B402" s="64" t="s">
        <v>281</v>
      </c>
      <c r="C402" s="65" t="s">
        <v>3198</v>
      </c>
      <c r="D402" s="66">
        <v>10</v>
      </c>
      <c r="E402" s="67" t="s">
        <v>136</v>
      </c>
      <c r="F402" s="68">
        <v>12</v>
      </c>
      <c r="G402" s="65"/>
      <c r="H402" s="69"/>
      <c r="I402" s="70"/>
      <c r="J402" s="70"/>
      <c r="K402" s="34" t="s">
        <v>65</v>
      </c>
      <c r="L402" s="77">
        <v>402</v>
      </c>
      <c r="M402" s="77"/>
      <c r="N402" s="72"/>
      <c r="O402" s="79" t="s">
        <v>339</v>
      </c>
      <c r="P402" s="81">
        <v>43630.59900462963</v>
      </c>
      <c r="Q402" s="79" t="s">
        <v>432</v>
      </c>
      <c r="R402" s="82" t="s">
        <v>552</v>
      </c>
      <c r="S402" s="79" t="s">
        <v>586</v>
      </c>
      <c r="T402" s="79" t="s">
        <v>645</v>
      </c>
      <c r="U402" s="79"/>
      <c r="V402" s="82" t="s">
        <v>808</v>
      </c>
      <c r="W402" s="81">
        <v>43630.59900462963</v>
      </c>
      <c r="X402" s="82" t="s">
        <v>925</v>
      </c>
      <c r="Y402" s="79"/>
      <c r="Z402" s="79"/>
      <c r="AA402" s="85" t="s">
        <v>1134</v>
      </c>
      <c r="AB402" s="79"/>
      <c r="AC402" s="79" t="b">
        <v>0</v>
      </c>
      <c r="AD402" s="79">
        <v>7</v>
      </c>
      <c r="AE402" s="85" t="s">
        <v>1231</v>
      </c>
      <c r="AF402" s="79" t="b">
        <v>0</v>
      </c>
      <c r="AG402" s="79" t="s">
        <v>1237</v>
      </c>
      <c r="AH402" s="79"/>
      <c r="AI402" s="85" t="s">
        <v>1231</v>
      </c>
      <c r="AJ402" s="79" t="b">
        <v>0</v>
      </c>
      <c r="AK402" s="79">
        <v>1</v>
      </c>
      <c r="AL402" s="85" t="s">
        <v>1231</v>
      </c>
      <c r="AM402" s="79" t="s">
        <v>1244</v>
      </c>
      <c r="AN402" s="79" t="b">
        <v>0</v>
      </c>
      <c r="AO402" s="85" t="s">
        <v>1134</v>
      </c>
      <c r="AP402" s="79" t="s">
        <v>176</v>
      </c>
      <c r="AQ402" s="79">
        <v>0</v>
      </c>
      <c r="AR402" s="79">
        <v>0</v>
      </c>
      <c r="AS402" s="79"/>
      <c r="AT402" s="79"/>
      <c r="AU402" s="79"/>
      <c r="AV402" s="79"/>
      <c r="AW402" s="79"/>
      <c r="AX402" s="79"/>
      <c r="AY402" s="79"/>
      <c r="AZ402" s="79"/>
      <c r="BA402">
        <v>31</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277</v>
      </c>
      <c r="B403" s="64" t="s">
        <v>281</v>
      </c>
      <c r="C403" s="65" t="s">
        <v>3198</v>
      </c>
      <c r="D403" s="66">
        <v>10</v>
      </c>
      <c r="E403" s="67" t="s">
        <v>136</v>
      </c>
      <c r="F403" s="68">
        <v>12</v>
      </c>
      <c r="G403" s="65"/>
      <c r="H403" s="69"/>
      <c r="I403" s="70"/>
      <c r="J403" s="70"/>
      <c r="K403" s="34" t="s">
        <v>65</v>
      </c>
      <c r="L403" s="77">
        <v>403</v>
      </c>
      <c r="M403" s="77"/>
      <c r="N403" s="72"/>
      <c r="O403" s="79" t="s">
        <v>339</v>
      </c>
      <c r="P403" s="81">
        <v>43634.08356481481</v>
      </c>
      <c r="Q403" s="79" t="s">
        <v>433</v>
      </c>
      <c r="R403" s="82" t="s">
        <v>553</v>
      </c>
      <c r="S403" s="79" t="s">
        <v>586</v>
      </c>
      <c r="T403" s="79" t="s">
        <v>645</v>
      </c>
      <c r="U403" s="79"/>
      <c r="V403" s="82" t="s">
        <v>808</v>
      </c>
      <c r="W403" s="81">
        <v>43634.08356481481</v>
      </c>
      <c r="X403" s="82" t="s">
        <v>926</v>
      </c>
      <c r="Y403" s="79"/>
      <c r="Z403" s="79"/>
      <c r="AA403" s="85" t="s">
        <v>1135</v>
      </c>
      <c r="AB403" s="79"/>
      <c r="AC403" s="79" t="b">
        <v>0</v>
      </c>
      <c r="AD403" s="79">
        <v>2</v>
      </c>
      <c r="AE403" s="85" t="s">
        <v>1231</v>
      </c>
      <c r="AF403" s="79" t="b">
        <v>0</v>
      </c>
      <c r="AG403" s="79" t="s">
        <v>1237</v>
      </c>
      <c r="AH403" s="79"/>
      <c r="AI403" s="85" t="s">
        <v>1231</v>
      </c>
      <c r="AJ403" s="79" t="b">
        <v>0</v>
      </c>
      <c r="AK403" s="79">
        <v>1</v>
      </c>
      <c r="AL403" s="85" t="s">
        <v>1231</v>
      </c>
      <c r="AM403" s="79" t="s">
        <v>1244</v>
      </c>
      <c r="AN403" s="79" t="b">
        <v>0</v>
      </c>
      <c r="AO403" s="85" t="s">
        <v>1135</v>
      </c>
      <c r="AP403" s="79" t="s">
        <v>176</v>
      </c>
      <c r="AQ403" s="79">
        <v>0</v>
      </c>
      <c r="AR403" s="79">
        <v>0</v>
      </c>
      <c r="AS403" s="79"/>
      <c r="AT403" s="79"/>
      <c r="AU403" s="79"/>
      <c r="AV403" s="79"/>
      <c r="AW403" s="79"/>
      <c r="AX403" s="79"/>
      <c r="AY403" s="79"/>
      <c r="AZ403" s="79"/>
      <c r="BA403">
        <v>31</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277</v>
      </c>
      <c r="B404" s="64" t="s">
        <v>281</v>
      </c>
      <c r="C404" s="65" t="s">
        <v>3198</v>
      </c>
      <c r="D404" s="66">
        <v>10</v>
      </c>
      <c r="E404" s="67" t="s">
        <v>136</v>
      </c>
      <c r="F404" s="68">
        <v>12</v>
      </c>
      <c r="G404" s="65"/>
      <c r="H404" s="69"/>
      <c r="I404" s="70"/>
      <c r="J404" s="70"/>
      <c r="K404" s="34" t="s">
        <v>65</v>
      </c>
      <c r="L404" s="77">
        <v>404</v>
      </c>
      <c r="M404" s="77"/>
      <c r="N404" s="72"/>
      <c r="O404" s="79" t="s">
        <v>339</v>
      </c>
      <c r="P404" s="81">
        <v>43634.08377314815</v>
      </c>
      <c r="Q404" s="79" t="s">
        <v>434</v>
      </c>
      <c r="R404" s="82" t="s">
        <v>554</v>
      </c>
      <c r="S404" s="79" t="s">
        <v>586</v>
      </c>
      <c r="T404" s="79" t="s">
        <v>645</v>
      </c>
      <c r="U404" s="79"/>
      <c r="V404" s="82" t="s">
        <v>808</v>
      </c>
      <c r="W404" s="81">
        <v>43634.08377314815</v>
      </c>
      <c r="X404" s="82" t="s">
        <v>927</v>
      </c>
      <c r="Y404" s="79"/>
      <c r="Z404" s="79"/>
      <c r="AA404" s="85" t="s">
        <v>1136</v>
      </c>
      <c r="AB404" s="79"/>
      <c r="AC404" s="79" t="b">
        <v>0</v>
      </c>
      <c r="AD404" s="79">
        <v>3</v>
      </c>
      <c r="AE404" s="85" t="s">
        <v>1231</v>
      </c>
      <c r="AF404" s="79" t="b">
        <v>0</v>
      </c>
      <c r="AG404" s="79" t="s">
        <v>1237</v>
      </c>
      <c r="AH404" s="79"/>
      <c r="AI404" s="85" t="s">
        <v>1231</v>
      </c>
      <c r="AJ404" s="79" t="b">
        <v>0</v>
      </c>
      <c r="AK404" s="79">
        <v>1</v>
      </c>
      <c r="AL404" s="85" t="s">
        <v>1231</v>
      </c>
      <c r="AM404" s="79" t="s">
        <v>1244</v>
      </c>
      <c r="AN404" s="79" t="b">
        <v>0</v>
      </c>
      <c r="AO404" s="85" t="s">
        <v>1136</v>
      </c>
      <c r="AP404" s="79" t="s">
        <v>176</v>
      </c>
      <c r="AQ404" s="79">
        <v>0</v>
      </c>
      <c r="AR404" s="79">
        <v>0</v>
      </c>
      <c r="AS404" s="79"/>
      <c r="AT404" s="79"/>
      <c r="AU404" s="79"/>
      <c r="AV404" s="79"/>
      <c r="AW404" s="79"/>
      <c r="AX404" s="79"/>
      <c r="AY404" s="79"/>
      <c r="AZ404" s="79"/>
      <c r="BA404">
        <v>31</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277</v>
      </c>
      <c r="B405" s="64" t="s">
        <v>281</v>
      </c>
      <c r="C405" s="65" t="s">
        <v>3198</v>
      </c>
      <c r="D405" s="66">
        <v>10</v>
      </c>
      <c r="E405" s="67" t="s">
        <v>136</v>
      </c>
      <c r="F405" s="68">
        <v>12</v>
      </c>
      <c r="G405" s="65"/>
      <c r="H405" s="69"/>
      <c r="I405" s="70"/>
      <c r="J405" s="70"/>
      <c r="K405" s="34" t="s">
        <v>65</v>
      </c>
      <c r="L405" s="77">
        <v>405</v>
      </c>
      <c r="M405" s="77"/>
      <c r="N405" s="72"/>
      <c r="O405" s="79" t="s">
        <v>339</v>
      </c>
      <c r="P405" s="81">
        <v>43634.93880787037</v>
      </c>
      <c r="Q405" s="79" t="s">
        <v>435</v>
      </c>
      <c r="R405" s="82" t="s">
        <v>555</v>
      </c>
      <c r="S405" s="79" t="s">
        <v>586</v>
      </c>
      <c r="T405" s="79" t="s">
        <v>645</v>
      </c>
      <c r="U405" s="79"/>
      <c r="V405" s="82" t="s">
        <v>808</v>
      </c>
      <c r="W405" s="81">
        <v>43634.93880787037</v>
      </c>
      <c r="X405" s="82" t="s">
        <v>928</v>
      </c>
      <c r="Y405" s="79"/>
      <c r="Z405" s="79"/>
      <c r="AA405" s="85" t="s">
        <v>1137</v>
      </c>
      <c r="AB405" s="79"/>
      <c r="AC405" s="79" t="b">
        <v>0</v>
      </c>
      <c r="AD405" s="79">
        <v>0</v>
      </c>
      <c r="AE405" s="85" t="s">
        <v>1231</v>
      </c>
      <c r="AF405" s="79" t="b">
        <v>0</v>
      </c>
      <c r="AG405" s="79" t="s">
        <v>1237</v>
      </c>
      <c r="AH405" s="79"/>
      <c r="AI405" s="85" t="s">
        <v>1231</v>
      </c>
      <c r="AJ405" s="79" t="b">
        <v>0</v>
      </c>
      <c r="AK405" s="79">
        <v>0</v>
      </c>
      <c r="AL405" s="85" t="s">
        <v>1231</v>
      </c>
      <c r="AM405" s="79" t="s">
        <v>1244</v>
      </c>
      <c r="AN405" s="79" t="b">
        <v>0</v>
      </c>
      <c r="AO405" s="85" t="s">
        <v>1137</v>
      </c>
      <c r="AP405" s="79" t="s">
        <v>176</v>
      </c>
      <c r="AQ405" s="79">
        <v>0</v>
      </c>
      <c r="AR405" s="79">
        <v>0</v>
      </c>
      <c r="AS405" s="79"/>
      <c r="AT405" s="79"/>
      <c r="AU405" s="79"/>
      <c r="AV405" s="79"/>
      <c r="AW405" s="79"/>
      <c r="AX405" s="79"/>
      <c r="AY405" s="79"/>
      <c r="AZ405" s="79"/>
      <c r="BA405">
        <v>31</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277</v>
      </c>
      <c r="B406" s="64" t="s">
        <v>281</v>
      </c>
      <c r="C406" s="65" t="s">
        <v>3198</v>
      </c>
      <c r="D406" s="66">
        <v>10</v>
      </c>
      <c r="E406" s="67" t="s">
        <v>136</v>
      </c>
      <c r="F406" s="68">
        <v>12</v>
      </c>
      <c r="G406" s="65"/>
      <c r="H406" s="69"/>
      <c r="I406" s="70"/>
      <c r="J406" s="70"/>
      <c r="K406" s="34" t="s">
        <v>65</v>
      </c>
      <c r="L406" s="77">
        <v>406</v>
      </c>
      <c r="M406" s="77"/>
      <c r="N406" s="72"/>
      <c r="O406" s="79" t="s">
        <v>339</v>
      </c>
      <c r="P406" s="81">
        <v>43641.1275</v>
      </c>
      <c r="Q406" s="79" t="s">
        <v>436</v>
      </c>
      <c r="R406" s="82" t="s">
        <v>556</v>
      </c>
      <c r="S406" s="79" t="s">
        <v>586</v>
      </c>
      <c r="T406" s="79" t="s">
        <v>645</v>
      </c>
      <c r="U406" s="79"/>
      <c r="V406" s="82" t="s">
        <v>808</v>
      </c>
      <c r="W406" s="81">
        <v>43641.1275</v>
      </c>
      <c r="X406" s="82" t="s">
        <v>929</v>
      </c>
      <c r="Y406" s="79"/>
      <c r="Z406" s="79"/>
      <c r="AA406" s="85" t="s">
        <v>1138</v>
      </c>
      <c r="AB406" s="79"/>
      <c r="AC406" s="79" t="b">
        <v>0</v>
      </c>
      <c r="AD406" s="79">
        <v>6</v>
      </c>
      <c r="AE406" s="85" t="s">
        <v>1231</v>
      </c>
      <c r="AF406" s="79" t="b">
        <v>0</v>
      </c>
      <c r="AG406" s="79" t="s">
        <v>1237</v>
      </c>
      <c r="AH406" s="79"/>
      <c r="AI406" s="85" t="s">
        <v>1231</v>
      </c>
      <c r="AJ406" s="79" t="b">
        <v>0</v>
      </c>
      <c r="AK406" s="79">
        <v>0</v>
      </c>
      <c r="AL406" s="85" t="s">
        <v>1231</v>
      </c>
      <c r="AM406" s="79" t="s">
        <v>1244</v>
      </c>
      <c r="AN406" s="79" t="b">
        <v>0</v>
      </c>
      <c r="AO406" s="85" t="s">
        <v>1138</v>
      </c>
      <c r="AP406" s="79" t="s">
        <v>176</v>
      </c>
      <c r="AQ406" s="79">
        <v>0</v>
      </c>
      <c r="AR406" s="79">
        <v>0</v>
      </c>
      <c r="AS406" s="79"/>
      <c r="AT406" s="79"/>
      <c r="AU406" s="79"/>
      <c r="AV406" s="79"/>
      <c r="AW406" s="79"/>
      <c r="AX406" s="79"/>
      <c r="AY406" s="79"/>
      <c r="AZ406" s="79"/>
      <c r="BA406">
        <v>31</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277</v>
      </c>
      <c r="B407" s="64" t="s">
        <v>281</v>
      </c>
      <c r="C407" s="65" t="s">
        <v>3198</v>
      </c>
      <c r="D407" s="66">
        <v>10</v>
      </c>
      <c r="E407" s="67" t="s">
        <v>136</v>
      </c>
      <c r="F407" s="68">
        <v>12</v>
      </c>
      <c r="G407" s="65"/>
      <c r="H407" s="69"/>
      <c r="I407" s="70"/>
      <c r="J407" s="70"/>
      <c r="K407" s="34" t="s">
        <v>65</v>
      </c>
      <c r="L407" s="77">
        <v>407</v>
      </c>
      <c r="M407" s="77"/>
      <c r="N407" s="72"/>
      <c r="O407" s="79" t="s">
        <v>339</v>
      </c>
      <c r="P407" s="81">
        <v>43641.94844907407</v>
      </c>
      <c r="Q407" s="79" t="s">
        <v>437</v>
      </c>
      <c r="R407" s="82" t="s">
        <v>557</v>
      </c>
      <c r="S407" s="79" t="s">
        <v>586</v>
      </c>
      <c r="T407" s="79" t="s">
        <v>645</v>
      </c>
      <c r="U407" s="79"/>
      <c r="V407" s="82" t="s">
        <v>808</v>
      </c>
      <c r="W407" s="81">
        <v>43641.94844907407</v>
      </c>
      <c r="X407" s="82" t="s">
        <v>930</v>
      </c>
      <c r="Y407" s="79"/>
      <c r="Z407" s="79"/>
      <c r="AA407" s="85" t="s">
        <v>1139</v>
      </c>
      <c r="AB407" s="79"/>
      <c r="AC407" s="79" t="b">
        <v>0</v>
      </c>
      <c r="AD407" s="79">
        <v>1</v>
      </c>
      <c r="AE407" s="85" t="s">
        <v>1231</v>
      </c>
      <c r="AF407" s="79" t="b">
        <v>0</v>
      </c>
      <c r="AG407" s="79" t="s">
        <v>1237</v>
      </c>
      <c r="AH407" s="79"/>
      <c r="AI407" s="85" t="s">
        <v>1231</v>
      </c>
      <c r="AJ407" s="79" t="b">
        <v>0</v>
      </c>
      <c r="AK407" s="79">
        <v>0</v>
      </c>
      <c r="AL407" s="85" t="s">
        <v>1231</v>
      </c>
      <c r="AM407" s="79" t="s">
        <v>1244</v>
      </c>
      <c r="AN407" s="79" t="b">
        <v>0</v>
      </c>
      <c r="AO407" s="85" t="s">
        <v>1139</v>
      </c>
      <c r="AP407" s="79" t="s">
        <v>176</v>
      </c>
      <c r="AQ407" s="79">
        <v>0</v>
      </c>
      <c r="AR407" s="79">
        <v>0</v>
      </c>
      <c r="AS407" s="79"/>
      <c r="AT407" s="79"/>
      <c r="AU407" s="79"/>
      <c r="AV407" s="79"/>
      <c r="AW407" s="79"/>
      <c r="AX407" s="79"/>
      <c r="AY407" s="79"/>
      <c r="AZ407" s="79"/>
      <c r="BA407">
        <v>31</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277</v>
      </c>
      <c r="B408" s="64" t="s">
        <v>281</v>
      </c>
      <c r="C408" s="65" t="s">
        <v>3198</v>
      </c>
      <c r="D408" s="66">
        <v>10</v>
      </c>
      <c r="E408" s="67" t="s">
        <v>136</v>
      </c>
      <c r="F408" s="68">
        <v>12</v>
      </c>
      <c r="G408" s="65"/>
      <c r="H408" s="69"/>
      <c r="I408" s="70"/>
      <c r="J408" s="70"/>
      <c r="K408" s="34" t="s">
        <v>65</v>
      </c>
      <c r="L408" s="77">
        <v>408</v>
      </c>
      <c r="M408" s="77"/>
      <c r="N408" s="72"/>
      <c r="O408" s="79" t="s">
        <v>339</v>
      </c>
      <c r="P408" s="81">
        <v>43642.59805555556</v>
      </c>
      <c r="Q408" s="79" t="s">
        <v>438</v>
      </c>
      <c r="R408" s="82" t="s">
        <v>558</v>
      </c>
      <c r="S408" s="79" t="s">
        <v>586</v>
      </c>
      <c r="T408" s="79" t="s">
        <v>645</v>
      </c>
      <c r="U408" s="79"/>
      <c r="V408" s="82" t="s">
        <v>808</v>
      </c>
      <c r="W408" s="81">
        <v>43642.59805555556</v>
      </c>
      <c r="X408" s="82" t="s">
        <v>931</v>
      </c>
      <c r="Y408" s="79"/>
      <c r="Z408" s="79"/>
      <c r="AA408" s="85" t="s">
        <v>1140</v>
      </c>
      <c r="AB408" s="79"/>
      <c r="AC408" s="79" t="b">
        <v>0</v>
      </c>
      <c r="AD408" s="79">
        <v>6</v>
      </c>
      <c r="AE408" s="85" t="s">
        <v>1231</v>
      </c>
      <c r="AF408" s="79" t="b">
        <v>0</v>
      </c>
      <c r="AG408" s="79" t="s">
        <v>1237</v>
      </c>
      <c r="AH408" s="79"/>
      <c r="AI408" s="85" t="s">
        <v>1231</v>
      </c>
      <c r="AJ408" s="79" t="b">
        <v>0</v>
      </c>
      <c r="AK408" s="79">
        <v>0</v>
      </c>
      <c r="AL408" s="85" t="s">
        <v>1231</v>
      </c>
      <c r="AM408" s="79" t="s">
        <v>1244</v>
      </c>
      <c r="AN408" s="79" t="b">
        <v>0</v>
      </c>
      <c r="AO408" s="85" t="s">
        <v>1140</v>
      </c>
      <c r="AP408" s="79" t="s">
        <v>176</v>
      </c>
      <c r="AQ408" s="79">
        <v>0</v>
      </c>
      <c r="AR408" s="79">
        <v>0</v>
      </c>
      <c r="AS408" s="79"/>
      <c r="AT408" s="79"/>
      <c r="AU408" s="79"/>
      <c r="AV408" s="79"/>
      <c r="AW408" s="79"/>
      <c r="AX408" s="79"/>
      <c r="AY408" s="79"/>
      <c r="AZ408" s="79"/>
      <c r="BA408">
        <v>31</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277</v>
      </c>
      <c r="B409" s="64" t="s">
        <v>281</v>
      </c>
      <c r="C409" s="65" t="s">
        <v>3198</v>
      </c>
      <c r="D409" s="66">
        <v>10</v>
      </c>
      <c r="E409" s="67" t="s">
        <v>136</v>
      </c>
      <c r="F409" s="68">
        <v>12</v>
      </c>
      <c r="G409" s="65"/>
      <c r="H409" s="69"/>
      <c r="I409" s="70"/>
      <c r="J409" s="70"/>
      <c r="K409" s="34" t="s">
        <v>65</v>
      </c>
      <c r="L409" s="77">
        <v>409</v>
      </c>
      <c r="M409" s="77"/>
      <c r="N409" s="72"/>
      <c r="O409" s="79" t="s">
        <v>339</v>
      </c>
      <c r="P409" s="81">
        <v>43643.634363425925</v>
      </c>
      <c r="Q409" s="79" t="s">
        <v>439</v>
      </c>
      <c r="R409" s="82" t="s">
        <v>530</v>
      </c>
      <c r="S409" s="79" t="s">
        <v>586</v>
      </c>
      <c r="T409" s="79" t="s">
        <v>645</v>
      </c>
      <c r="U409" s="79"/>
      <c r="V409" s="82" t="s">
        <v>808</v>
      </c>
      <c r="W409" s="81">
        <v>43643.634363425925</v>
      </c>
      <c r="X409" s="82" t="s">
        <v>932</v>
      </c>
      <c r="Y409" s="79"/>
      <c r="Z409" s="79"/>
      <c r="AA409" s="85" t="s">
        <v>1141</v>
      </c>
      <c r="AB409" s="79"/>
      <c r="AC409" s="79" t="b">
        <v>0</v>
      </c>
      <c r="AD409" s="79">
        <v>7</v>
      </c>
      <c r="AE409" s="85" t="s">
        <v>1231</v>
      </c>
      <c r="AF409" s="79" t="b">
        <v>0</v>
      </c>
      <c r="AG409" s="79" t="s">
        <v>1237</v>
      </c>
      <c r="AH409" s="79"/>
      <c r="AI409" s="85" t="s">
        <v>1231</v>
      </c>
      <c r="AJ409" s="79" t="b">
        <v>0</v>
      </c>
      <c r="AK409" s="79">
        <v>1</v>
      </c>
      <c r="AL409" s="85" t="s">
        <v>1231</v>
      </c>
      <c r="AM409" s="79" t="s">
        <v>1244</v>
      </c>
      <c r="AN409" s="79" t="b">
        <v>0</v>
      </c>
      <c r="AO409" s="85" t="s">
        <v>1141</v>
      </c>
      <c r="AP409" s="79" t="s">
        <v>176</v>
      </c>
      <c r="AQ409" s="79">
        <v>0</v>
      </c>
      <c r="AR409" s="79">
        <v>0</v>
      </c>
      <c r="AS409" s="79"/>
      <c r="AT409" s="79"/>
      <c r="AU409" s="79"/>
      <c r="AV409" s="79"/>
      <c r="AW409" s="79"/>
      <c r="AX409" s="79"/>
      <c r="AY409" s="79"/>
      <c r="AZ409" s="79"/>
      <c r="BA409">
        <v>31</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277</v>
      </c>
      <c r="B410" s="64" t="s">
        <v>281</v>
      </c>
      <c r="C410" s="65" t="s">
        <v>3198</v>
      </c>
      <c r="D410" s="66">
        <v>10</v>
      </c>
      <c r="E410" s="67" t="s">
        <v>136</v>
      </c>
      <c r="F410" s="68">
        <v>12</v>
      </c>
      <c r="G410" s="65"/>
      <c r="H410" s="69"/>
      <c r="I410" s="70"/>
      <c r="J410" s="70"/>
      <c r="K410" s="34" t="s">
        <v>65</v>
      </c>
      <c r="L410" s="77">
        <v>410</v>
      </c>
      <c r="M410" s="77"/>
      <c r="N410" s="72"/>
      <c r="O410" s="79" t="s">
        <v>339</v>
      </c>
      <c r="P410" s="81">
        <v>43648.05504629629</v>
      </c>
      <c r="Q410" s="79" t="s">
        <v>440</v>
      </c>
      <c r="R410" s="82" t="s">
        <v>559</v>
      </c>
      <c r="S410" s="79" t="s">
        <v>586</v>
      </c>
      <c r="T410" s="79" t="s">
        <v>644</v>
      </c>
      <c r="U410" s="79"/>
      <c r="V410" s="82" t="s">
        <v>808</v>
      </c>
      <c r="W410" s="81">
        <v>43648.05504629629</v>
      </c>
      <c r="X410" s="82" t="s">
        <v>933</v>
      </c>
      <c r="Y410" s="79"/>
      <c r="Z410" s="79"/>
      <c r="AA410" s="85" t="s">
        <v>1142</v>
      </c>
      <c r="AB410" s="79"/>
      <c r="AC410" s="79" t="b">
        <v>0</v>
      </c>
      <c r="AD410" s="79">
        <v>1</v>
      </c>
      <c r="AE410" s="85" t="s">
        <v>1231</v>
      </c>
      <c r="AF410" s="79" t="b">
        <v>0</v>
      </c>
      <c r="AG410" s="79" t="s">
        <v>1237</v>
      </c>
      <c r="AH410" s="79"/>
      <c r="AI410" s="85" t="s">
        <v>1231</v>
      </c>
      <c r="AJ410" s="79" t="b">
        <v>0</v>
      </c>
      <c r="AK410" s="79">
        <v>0</v>
      </c>
      <c r="AL410" s="85" t="s">
        <v>1231</v>
      </c>
      <c r="AM410" s="79" t="s">
        <v>1244</v>
      </c>
      <c r="AN410" s="79" t="b">
        <v>0</v>
      </c>
      <c r="AO410" s="85" t="s">
        <v>1142</v>
      </c>
      <c r="AP410" s="79" t="s">
        <v>176</v>
      </c>
      <c r="AQ410" s="79">
        <v>0</v>
      </c>
      <c r="AR410" s="79">
        <v>0</v>
      </c>
      <c r="AS410" s="79"/>
      <c r="AT410" s="79"/>
      <c r="AU410" s="79"/>
      <c r="AV410" s="79"/>
      <c r="AW410" s="79"/>
      <c r="AX410" s="79"/>
      <c r="AY410" s="79"/>
      <c r="AZ410" s="79"/>
      <c r="BA410">
        <v>31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277</v>
      </c>
      <c r="B411" s="64" t="s">
        <v>281</v>
      </c>
      <c r="C411" s="65" t="s">
        <v>3198</v>
      </c>
      <c r="D411" s="66">
        <v>10</v>
      </c>
      <c r="E411" s="67" t="s">
        <v>136</v>
      </c>
      <c r="F411" s="68">
        <v>12</v>
      </c>
      <c r="G411" s="65"/>
      <c r="H411" s="69"/>
      <c r="I411" s="70"/>
      <c r="J411" s="70"/>
      <c r="K411" s="34" t="s">
        <v>65</v>
      </c>
      <c r="L411" s="77">
        <v>411</v>
      </c>
      <c r="M411" s="77"/>
      <c r="N411" s="72"/>
      <c r="O411" s="79" t="s">
        <v>339</v>
      </c>
      <c r="P411" s="81">
        <v>43648.05516203704</v>
      </c>
      <c r="Q411" s="79" t="s">
        <v>441</v>
      </c>
      <c r="R411" s="82" t="s">
        <v>560</v>
      </c>
      <c r="S411" s="79" t="s">
        <v>586</v>
      </c>
      <c r="T411" s="79" t="s">
        <v>644</v>
      </c>
      <c r="U411" s="79"/>
      <c r="V411" s="82" t="s">
        <v>808</v>
      </c>
      <c r="W411" s="81">
        <v>43648.05516203704</v>
      </c>
      <c r="X411" s="82" t="s">
        <v>934</v>
      </c>
      <c r="Y411" s="79"/>
      <c r="Z411" s="79"/>
      <c r="AA411" s="85" t="s">
        <v>1143</v>
      </c>
      <c r="AB411" s="79"/>
      <c r="AC411" s="79" t="b">
        <v>0</v>
      </c>
      <c r="AD411" s="79">
        <v>1</v>
      </c>
      <c r="AE411" s="85" t="s">
        <v>1231</v>
      </c>
      <c r="AF411" s="79" t="b">
        <v>0</v>
      </c>
      <c r="AG411" s="79" t="s">
        <v>1237</v>
      </c>
      <c r="AH411" s="79"/>
      <c r="AI411" s="85" t="s">
        <v>1231</v>
      </c>
      <c r="AJ411" s="79" t="b">
        <v>0</v>
      </c>
      <c r="AK411" s="79">
        <v>0</v>
      </c>
      <c r="AL411" s="85" t="s">
        <v>1231</v>
      </c>
      <c r="AM411" s="79" t="s">
        <v>1244</v>
      </c>
      <c r="AN411" s="79" t="b">
        <v>0</v>
      </c>
      <c r="AO411" s="85" t="s">
        <v>1143</v>
      </c>
      <c r="AP411" s="79" t="s">
        <v>176</v>
      </c>
      <c r="AQ411" s="79">
        <v>0</v>
      </c>
      <c r="AR411" s="79">
        <v>0</v>
      </c>
      <c r="AS411" s="79"/>
      <c r="AT411" s="79"/>
      <c r="AU411" s="79"/>
      <c r="AV411" s="79"/>
      <c r="AW411" s="79"/>
      <c r="AX411" s="79"/>
      <c r="AY411" s="79"/>
      <c r="AZ411" s="79"/>
      <c r="BA411">
        <v>31</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277</v>
      </c>
      <c r="B412" s="64" t="s">
        <v>281</v>
      </c>
      <c r="C412" s="65" t="s">
        <v>3198</v>
      </c>
      <c r="D412" s="66">
        <v>10</v>
      </c>
      <c r="E412" s="67" t="s">
        <v>136</v>
      </c>
      <c r="F412" s="68">
        <v>12</v>
      </c>
      <c r="G412" s="65"/>
      <c r="H412" s="69"/>
      <c r="I412" s="70"/>
      <c r="J412" s="70"/>
      <c r="K412" s="34" t="s">
        <v>65</v>
      </c>
      <c r="L412" s="77">
        <v>412</v>
      </c>
      <c r="M412" s="77"/>
      <c r="N412" s="72"/>
      <c r="O412" s="79" t="s">
        <v>339</v>
      </c>
      <c r="P412" s="81">
        <v>43648.702893518515</v>
      </c>
      <c r="Q412" s="79" t="s">
        <v>442</v>
      </c>
      <c r="R412" s="82" t="s">
        <v>561</v>
      </c>
      <c r="S412" s="79" t="s">
        <v>586</v>
      </c>
      <c r="T412" s="79" t="s">
        <v>644</v>
      </c>
      <c r="U412" s="79"/>
      <c r="V412" s="82" t="s">
        <v>808</v>
      </c>
      <c r="W412" s="81">
        <v>43648.702893518515</v>
      </c>
      <c r="X412" s="82" t="s">
        <v>935</v>
      </c>
      <c r="Y412" s="79"/>
      <c r="Z412" s="79"/>
      <c r="AA412" s="85" t="s">
        <v>1144</v>
      </c>
      <c r="AB412" s="79"/>
      <c r="AC412" s="79" t="b">
        <v>0</v>
      </c>
      <c r="AD412" s="79">
        <v>2</v>
      </c>
      <c r="AE412" s="85" t="s">
        <v>1231</v>
      </c>
      <c r="AF412" s="79" t="b">
        <v>0</v>
      </c>
      <c r="AG412" s="79" t="s">
        <v>1237</v>
      </c>
      <c r="AH412" s="79"/>
      <c r="AI412" s="85" t="s">
        <v>1231</v>
      </c>
      <c r="AJ412" s="79" t="b">
        <v>0</v>
      </c>
      <c r="AK412" s="79">
        <v>0</v>
      </c>
      <c r="AL412" s="85" t="s">
        <v>1231</v>
      </c>
      <c r="AM412" s="79" t="s">
        <v>1244</v>
      </c>
      <c r="AN412" s="79" t="b">
        <v>0</v>
      </c>
      <c r="AO412" s="85" t="s">
        <v>1144</v>
      </c>
      <c r="AP412" s="79" t="s">
        <v>176</v>
      </c>
      <c r="AQ412" s="79">
        <v>0</v>
      </c>
      <c r="AR412" s="79">
        <v>0</v>
      </c>
      <c r="AS412" s="79"/>
      <c r="AT412" s="79"/>
      <c r="AU412" s="79"/>
      <c r="AV412" s="79"/>
      <c r="AW412" s="79"/>
      <c r="AX412" s="79"/>
      <c r="AY412" s="79"/>
      <c r="AZ412" s="79"/>
      <c r="BA412">
        <v>31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277</v>
      </c>
      <c r="B413" s="64" t="s">
        <v>281</v>
      </c>
      <c r="C413" s="65" t="s">
        <v>3198</v>
      </c>
      <c r="D413" s="66">
        <v>10</v>
      </c>
      <c r="E413" s="67" t="s">
        <v>136</v>
      </c>
      <c r="F413" s="68">
        <v>12</v>
      </c>
      <c r="G413" s="65"/>
      <c r="H413" s="69"/>
      <c r="I413" s="70"/>
      <c r="J413" s="70"/>
      <c r="K413" s="34" t="s">
        <v>65</v>
      </c>
      <c r="L413" s="77">
        <v>413</v>
      </c>
      <c r="M413" s="77"/>
      <c r="N413" s="72"/>
      <c r="O413" s="79" t="s">
        <v>339</v>
      </c>
      <c r="P413" s="81">
        <v>43649.499976851854</v>
      </c>
      <c r="Q413" s="79" t="s">
        <v>443</v>
      </c>
      <c r="R413" s="82" t="s">
        <v>562</v>
      </c>
      <c r="S413" s="79" t="s">
        <v>586</v>
      </c>
      <c r="T413" s="79" t="s">
        <v>644</v>
      </c>
      <c r="U413" s="79"/>
      <c r="V413" s="82" t="s">
        <v>808</v>
      </c>
      <c r="W413" s="81">
        <v>43649.499976851854</v>
      </c>
      <c r="X413" s="82" t="s">
        <v>936</v>
      </c>
      <c r="Y413" s="79"/>
      <c r="Z413" s="79"/>
      <c r="AA413" s="85" t="s">
        <v>1145</v>
      </c>
      <c r="AB413" s="79"/>
      <c r="AC413" s="79" t="b">
        <v>0</v>
      </c>
      <c r="AD413" s="79">
        <v>3</v>
      </c>
      <c r="AE413" s="85" t="s">
        <v>1231</v>
      </c>
      <c r="AF413" s="79" t="b">
        <v>0</v>
      </c>
      <c r="AG413" s="79" t="s">
        <v>1237</v>
      </c>
      <c r="AH413" s="79"/>
      <c r="AI413" s="85" t="s">
        <v>1231</v>
      </c>
      <c r="AJ413" s="79" t="b">
        <v>0</v>
      </c>
      <c r="AK413" s="79">
        <v>0</v>
      </c>
      <c r="AL413" s="85" t="s">
        <v>1231</v>
      </c>
      <c r="AM413" s="79" t="s">
        <v>1244</v>
      </c>
      <c r="AN413" s="79" t="b">
        <v>0</v>
      </c>
      <c r="AO413" s="85" t="s">
        <v>1145</v>
      </c>
      <c r="AP413" s="79" t="s">
        <v>176</v>
      </c>
      <c r="AQ413" s="79">
        <v>0</v>
      </c>
      <c r="AR413" s="79">
        <v>0</v>
      </c>
      <c r="AS413" s="79"/>
      <c r="AT413" s="79"/>
      <c r="AU413" s="79"/>
      <c r="AV413" s="79"/>
      <c r="AW413" s="79"/>
      <c r="AX413" s="79"/>
      <c r="AY413" s="79"/>
      <c r="AZ413" s="79"/>
      <c r="BA413">
        <v>31</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277</v>
      </c>
      <c r="B414" s="64" t="s">
        <v>281</v>
      </c>
      <c r="C414" s="65" t="s">
        <v>3198</v>
      </c>
      <c r="D414" s="66">
        <v>10</v>
      </c>
      <c r="E414" s="67" t="s">
        <v>136</v>
      </c>
      <c r="F414" s="68">
        <v>12</v>
      </c>
      <c r="G414" s="65"/>
      <c r="H414" s="69"/>
      <c r="I414" s="70"/>
      <c r="J414" s="70"/>
      <c r="K414" s="34" t="s">
        <v>65</v>
      </c>
      <c r="L414" s="77">
        <v>414</v>
      </c>
      <c r="M414" s="77"/>
      <c r="N414" s="72"/>
      <c r="O414" s="79" t="s">
        <v>339</v>
      </c>
      <c r="P414" s="81">
        <v>43653.491944444446</v>
      </c>
      <c r="Q414" s="79" t="s">
        <v>446</v>
      </c>
      <c r="R414" s="82" t="s">
        <v>563</v>
      </c>
      <c r="S414" s="79" t="s">
        <v>586</v>
      </c>
      <c r="T414" s="79" t="s">
        <v>646</v>
      </c>
      <c r="U414" s="79"/>
      <c r="V414" s="82" t="s">
        <v>808</v>
      </c>
      <c r="W414" s="81">
        <v>43653.491944444446</v>
      </c>
      <c r="X414" s="82" t="s">
        <v>939</v>
      </c>
      <c r="Y414" s="79"/>
      <c r="Z414" s="79"/>
      <c r="AA414" s="85" t="s">
        <v>1148</v>
      </c>
      <c r="AB414" s="79"/>
      <c r="AC414" s="79" t="b">
        <v>0</v>
      </c>
      <c r="AD414" s="79">
        <v>1</v>
      </c>
      <c r="AE414" s="85" t="s">
        <v>1231</v>
      </c>
      <c r="AF414" s="79" t="b">
        <v>0</v>
      </c>
      <c r="AG414" s="79" t="s">
        <v>1237</v>
      </c>
      <c r="AH414" s="79"/>
      <c r="AI414" s="85" t="s">
        <v>1231</v>
      </c>
      <c r="AJ414" s="79" t="b">
        <v>0</v>
      </c>
      <c r="AK414" s="79">
        <v>0</v>
      </c>
      <c r="AL414" s="85" t="s">
        <v>1231</v>
      </c>
      <c r="AM414" s="79" t="s">
        <v>1244</v>
      </c>
      <c r="AN414" s="79" t="b">
        <v>0</v>
      </c>
      <c r="AO414" s="85" t="s">
        <v>1148</v>
      </c>
      <c r="AP414" s="79" t="s">
        <v>176</v>
      </c>
      <c r="AQ414" s="79">
        <v>0</v>
      </c>
      <c r="AR414" s="79">
        <v>0</v>
      </c>
      <c r="AS414" s="79"/>
      <c r="AT414" s="79"/>
      <c r="AU414" s="79"/>
      <c r="AV414" s="79"/>
      <c r="AW414" s="79"/>
      <c r="AX414" s="79"/>
      <c r="AY414" s="79"/>
      <c r="AZ414" s="79"/>
      <c r="BA414">
        <v>31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277</v>
      </c>
      <c r="B415" s="64" t="s">
        <v>281</v>
      </c>
      <c r="C415" s="65" t="s">
        <v>3198</v>
      </c>
      <c r="D415" s="66">
        <v>10</v>
      </c>
      <c r="E415" s="67" t="s">
        <v>136</v>
      </c>
      <c r="F415" s="68">
        <v>12</v>
      </c>
      <c r="G415" s="65"/>
      <c r="H415" s="69"/>
      <c r="I415" s="70"/>
      <c r="J415" s="70"/>
      <c r="K415" s="34" t="s">
        <v>65</v>
      </c>
      <c r="L415" s="77">
        <v>415</v>
      </c>
      <c r="M415" s="77"/>
      <c r="N415" s="72"/>
      <c r="O415" s="79" t="s">
        <v>339</v>
      </c>
      <c r="P415" s="81">
        <v>43655.50925925926</v>
      </c>
      <c r="Q415" s="79" t="s">
        <v>447</v>
      </c>
      <c r="R415" s="82" t="s">
        <v>564</v>
      </c>
      <c r="S415" s="79" t="s">
        <v>586</v>
      </c>
      <c r="T415" s="79" t="s">
        <v>646</v>
      </c>
      <c r="U415" s="79"/>
      <c r="V415" s="82" t="s">
        <v>808</v>
      </c>
      <c r="W415" s="81">
        <v>43655.50925925926</v>
      </c>
      <c r="X415" s="82" t="s">
        <v>940</v>
      </c>
      <c r="Y415" s="79"/>
      <c r="Z415" s="79"/>
      <c r="AA415" s="85" t="s">
        <v>1149</v>
      </c>
      <c r="AB415" s="79"/>
      <c r="AC415" s="79" t="b">
        <v>0</v>
      </c>
      <c r="AD415" s="79">
        <v>8</v>
      </c>
      <c r="AE415" s="85" t="s">
        <v>1231</v>
      </c>
      <c r="AF415" s="79" t="b">
        <v>0</v>
      </c>
      <c r="AG415" s="79" t="s">
        <v>1237</v>
      </c>
      <c r="AH415" s="79"/>
      <c r="AI415" s="85" t="s">
        <v>1231</v>
      </c>
      <c r="AJ415" s="79" t="b">
        <v>0</v>
      </c>
      <c r="AK415" s="79">
        <v>0</v>
      </c>
      <c r="AL415" s="85" t="s">
        <v>1231</v>
      </c>
      <c r="AM415" s="79" t="s">
        <v>1244</v>
      </c>
      <c r="AN415" s="79" t="b">
        <v>0</v>
      </c>
      <c r="AO415" s="85" t="s">
        <v>1149</v>
      </c>
      <c r="AP415" s="79" t="s">
        <v>176</v>
      </c>
      <c r="AQ415" s="79">
        <v>0</v>
      </c>
      <c r="AR415" s="79">
        <v>0</v>
      </c>
      <c r="AS415" s="79"/>
      <c r="AT415" s="79"/>
      <c r="AU415" s="79"/>
      <c r="AV415" s="79"/>
      <c r="AW415" s="79"/>
      <c r="AX415" s="79"/>
      <c r="AY415" s="79"/>
      <c r="AZ415" s="79"/>
      <c r="BA415">
        <v>31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277</v>
      </c>
      <c r="B416" s="64" t="s">
        <v>281</v>
      </c>
      <c r="C416" s="65" t="s">
        <v>3198</v>
      </c>
      <c r="D416" s="66">
        <v>10</v>
      </c>
      <c r="E416" s="67" t="s">
        <v>136</v>
      </c>
      <c r="F416" s="68">
        <v>12</v>
      </c>
      <c r="G416" s="65"/>
      <c r="H416" s="69"/>
      <c r="I416" s="70"/>
      <c r="J416" s="70"/>
      <c r="K416" s="34" t="s">
        <v>65</v>
      </c>
      <c r="L416" s="77">
        <v>416</v>
      </c>
      <c r="M416" s="77"/>
      <c r="N416" s="72"/>
      <c r="O416" s="79" t="s">
        <v>339</v>
      </c>
      <c r="P416" s="81">
        <v>43655.50939814815</v>
      </c>
      <c r="Q416" s="79" t="s">
        <v>448</v>
      </c>
      <c r="R416" s="82" t="s">
        <v>565</v>
      </c>
      <c r="S416" s="79" t="s">
        <v>586</v>
      </c>
      <c r="T416" s="79" t="s">
        <v>646</v>
      </c>
      <c r="U416" s="79"/>
      <c r="V416" s="82" t="s">
        <v>808</v>
      </c>
      <c r="W416" s="81">
        <v>43655.50939814815</v>
      </c>
      <c r="X416" s="82" t="s">
        <v>941</v>
      </c>
      <c r="Y416" s="79"/>
      <c r="Z416" s="79"/>
      <c r="AA416" s="85" t="s">
        <v>1150</v>
      </c>
      <c r="AB416" s="79"/>
      <c r="AC416" s="79" t="b">
        <v>0</v>
      </c>
      <c r="AD416" s="79">
        <v>5</v>
      </c>
      <c r="AE416" s="85" t="s">
        <v>1231</v>
      </c>
      <c r="AF416" s="79" t="b">
        <v>0</v>
      </c>
      <c r="AG416" s="79" t="s">
        <v>1237</v>
      </c>
      <c r="AH416" s="79"/>
      <c r="AI416" s="85" t="s">
        <v>1231</v>
      </c>
      <c r="AJ416" s="79" t="b">
        <v>0</v>
      </c>
      <c r="AK416" s="79">
        <v>0</v>
      </c>
      <c r="AL416" s="85" t="s">
        <v>1231</v>
      </c>
      <c r="AM416" s="79" t="s">
        <v>1244</v>
      </c>
      <c r="AN416" s="79" t="b">
        <v>0</v>
      </c>
      <c r="AO416" s="85" t="s">
        <v>1150</v>
      </c>
      <c r="AP416" s="79" t="s">
        <v>176</v>
      </c>
      <c r="AQ416" s="79">
        <v>0</v>
      </c>
      <c r="AR416" s="79">
        <v>0</v>
      </c>
      <c r="AS416" s="79"/>
      <c r="AT416" s="79"/>
      <c r="AU416" s="79"/>
      <c r="AV416" s="79"/>
      <c r="AW416" s="79"/>
      <c r="AX416" s="79"/>
      <c r="AY416" s="79"/>
      <c r="AZ416" s="79"/>
      <c r="BA416">
        <v>31</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277</v>
      </c>
      <c r="B417" s="64" t="s">
        <v>281</v>
      </c>
      <c r="C417" s="65" t="s">
        <v>3198</v>
      </c>
      <c r="D417" s="66">
        <v>10</v>
      </c>
      <c r="E417" s="67" t="s">
        <v>136</v>
      </c>
      <c r="F417" s="68">
        <v>12</v>
      </c>
      <c r="G417" s="65"/>
      <c r="H417" s="69"/>
      <c r="I417" s="70"/>
      <c r="J417" s="70"/>
      <c r="K417" s="34" t="s">
        <v>65</v>
      </c>
      <c r="L417" s="77">
        <v>417</v>
      </c>
      <c r="M417" s="77"/>
      <c r="N417" s="72"/>
      <c r="O417" s="79" t="s">
        <v>339</v>
      </c>
      <c r="P417" s="81">
        <v>43656.5018287037</v>
      </c>
      <c r="Q417" s="79" t="s">
        <v>449</v>
      </c>
      <c r="R417" s="82" t="s">
        <v>531</v>
      </c>
      <c r="S417" s="79" t="s">
        <v>586</v>
      </c>
      <c r="T417" s="79" t="s">
        <v>646</v>
      </c>
      <c r="U417" s="79"/>
      <c r="V417" s="82" t="s">
        <v>808</v>
      </c>
      <c r="W417" s="81">
        <v>43656.5018287037</v>
      </c>
      <c r="X417" s="82" t="s">
        <v>942</v>
      </c>
      <c r="Y417" s="79"/>
      <c r="Z417" s="79"/>
      <c r="AA417" s="85" t="s">
        <v>1151</v>
      </c>
      <c r="AB417" s="79"/>
      <c r="AC417" s="79" t="b">
        <v>0</v>
      </c>
      <c r="AD417" s="79">
        <v>8</v>
      </c>
      <c r="AE417" s="85" t="s">
        <v>1231</v>
      </c>
      <c r="AF417" s="79" t="b">
        <v>0</v>
      </c>
      <c r="AG417" s="79" t="s">
        <v>1237</v>
      </c>
      <c r="AH417" s="79"/>
      <c r="AI417" s="85" t="s">
        <v>1231</v>
      </c>
      <c r="AJ417" s="79" t="b">
        <v>0</v>
      </c>
      <c r="AK417" s="79">
        <v>3</v>
      </c>
      <c r="AL417" s="85" t="s">
        <v>1231</v>
      </c>
      <c r="AM417" s="79" t="s">
        <v>1244</v>
      </c>
      <c r="AN417" s="79" t="b">
        <v>0</v>
      </c>
      <c r="AO417" s="85" t="s">
        <v>1151</v>
      </c>
      <c r="AP417" s="79" t="s">
        <v>176</v>
      </c>
      <c r="AQ417" s="79">
        <v>0</v>
      </c>
      <c r="AR417" s="79">
        <v>0</v>
      </c>
      <c r="AS417" s="79"/>
      <c r="AT417" s="79"/>
      <c r="AU417" s="79"/>
      <c r="AV417" s="79"/>
      <c r="AW417" s="79"/>
      <c r="AX417" s="79"/>
      <c r="AY417" s="79"/>
      <c r="AZ417" s="79"/>
      <c r="BA417">
        <v>31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277</v>
      </c>
      <c r="B418" s="64" t="s">
        <v>281</v>
      </c>
      <c r="C418" s="65" t="s">
        <v>3198</v>
      </c>
      <c r="D418" s="66">
        <v>10</v>
      </c>
      <c r="E418" s="67" t="s">
        <v>136</v>
      </c>
      <c r="F418" s="68">
        <v>12</v>
      </c>
      <c r="G418" s="65"/>
      <c r="H418" s="69"/>
      <c r="I418" s="70"/>
      <c r="J418" s="70"/>
      <c r="K418" s="34" t="s">
        <v>65</v>
      </c>
      <c r="L418" s="77">
        <v>418</v>
      </c>
      <c r="M418" s="77"/>
      <c r="N418" s="72"/>
      <c r="O418" s="79" t="s">
        <v>339</v>
      </c>
      <c r="P418" s="81">
        <v>43666.97350694444</v>
      </c>
      <c r="Q418" s="79" t="s">
        <v>450</v>
      </c>
      <c r="R418" s="82" t="s">
        <v>566</v>
      </c>
      <c r="S418" s="79" t="s">
        <v>586</v>
      </c>
      <c r="T418" s="79" t="s">
        <v>646</v>
      </c>
      <c r="U418" s="79"/>
      <c r="V418" s="82" t="s">
        <v>808</v>
      </c>
      <c r="W418" s="81">
        <v>43666.97350694444</v>
      </c>
      <c r="X418" s="82" t="s">
        <v>943</v>
      </c>
      <c r="Y418" s="79"/>
      <c r="Z418" s="79"/>
      <c r="AA418" s="85" t="s">
        <v>1152</v>
      </c>
      <c r="AB418" s="79"/>
      <c r="AC418" s="79" t="b">
        <v>0</v>
      </c>
      <c r="AD418" s="79">
        <v>0</v>
      </c>
      <c r="AE418" s="85" t="s">
        <v>1231</v>
      </c>
      <c r="AF418" s="79" t="b">
        <v>0</v>
      </c>
      <c r="AG418" s="79" t="s">
        <v>1237</v>
      </c>
      <c r="AH418" s="79"/>
      <c r="AI418" s="85" t="s">
        <v>1231</v>
      </c>
      <c r="AJ418" s="79" t="b">
        <v>0</v>
      </c>
      <c r="AK418" s="79">
        <v>0</v>
      </c>
      <c r="AL418" s="85" t="s">
        <v>1231</v>
      </c>
      <c r="AM418" s="79" t="s">
        <v>1244</v>
      </c>
      <c r="AN418" s="79" t="b">
        <v>0</v>
      </c>
      <c r="AO418" s="85" t="s">
        <v>1152</v>
      </c>
      <c r="AP418" s="79" t="s">
        <v>176</v>
      </c>
      <c r="AQ418" s="79">
        <v>0</v>
      </c>
      <c r="AR418" s="79">
        <v>0</v>
      </c>
      <c r="AS418" s="79"/>
      <c r="AT418" s="79"/>
      <c r="AU418" s="79"/>
      <c r="AV418" s="79"/>
      <c r="AW418" s="79"/>
      <c r="AX418" s="79"/>
      <c r="AY418" s="79"/>
      <c r="AZ418" s="79"/>
      <c r="BA418">
        <v>31</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277</v>
      </c>
      <c r="B419" s="64" t="s">
        <v>281</v>
      </c>
      <c r="C419" s="65" t="s">
        <v>3198</v>
      </c>
      <c r="D419" s="66">
        <v>10</v>
      </c>
      <c r="E419" s="67" t="s">
        <v>136</v>
      </c>
      <c r="F419" s="68">
        <v>12</v>
      </c>
      <c r="G419" s="65"/>
      <c r="H419" s="69"/>
      <c r="I419" s="70"/>
      <c r="J419" s="70"/>
      <c r="K419" s="34" t="s">
        <v>65</v>
      </c>
      <c r="L419" s="77">
        <v>419</v>
      </c>
      <c r="M419" s="77"/>
      <c r="N419" s="72"/>
      <c r="O419" s="79" t="s">
        <v>339</v>
      </c>
      <c r="P419" s="81">
        <v>43668.01925925926</v>
      </c>
      <c r="Q419" s="79" t="s">
        <v>451</v>
      </c>
      <c r="R419" s="82" t="s">
        <v>535</v>
      </c>
      <c r="S419" s="79" t="s">
        <v>586</v>
      </c>
      <c r="T419" s="79" t="s">
        <v>647</v>
      </c>
      <c r="U419" s="79"/>
      <c r="V419" s="82" t="s">
        <v>808</v>
      </c>
      <c r="W419" s="81">
        <v>43668.01925925926</v>
      </c>
      <c r="X419" s="82" t="s">
        <v>944</v>
      </c>
      <c r="Y419" s="79"/>
      <c r="Z419" s="79"/>
      <c r="AA419" s="85" t="s">
        <v>1153</v>
      </c>
      <c r="AB419" s="79"/>
      <c r="AC419" s="79" t="b">
        <v>0</v>
      </c>
      <c r="AD419" s="79">
        <v>0</v>
      </c>
      <c r="AE419" s="85" t="s">
        <v>1231</v>
      </c>
      <c r="AF419" s="79" t="b">
        <v>0</v>
      </c>
      <c r="AG419" s="79" t="s">
        <v>1237</v>
      </c>
      <c r="AH419" s="79"/>
      <c r="AI419" s="85" t="s">
        <v>1231</v>
      </c>
      <c r="AJ419" s="79" t="b">
        <v>0</v>
      </c>
      <c r="AK419" s="79">
        <v>0</v>
      </c>
      <c r="AL419" s="85" t="s">
        <v>1231</v>
      </c>
      <c r="AM419" s="79" t="s">
        <v>1244</v>
      </c>
      <c r="AN419" s="79" t="b">
        <v>0</v>
      </c>
      <c r="AO419" s="85" t="s">
        <v>1153</v>
      </c>
      <c r="AP419" s="79" t="s">
        <v>176</v>
      </c>
      <c r="AQ419" s="79">
        <v>0</v>
      </c>
      <c r="AR419" s="79">
        <v>0</v>
      </c>
      <c r="AS419" s="79"/>
      <c r="AT419" s="79"/>
      <c r="AU419" s="79"/>
      <c r="AV419" s="79"/>
      <c r="AW419" s="79"/>
      <c r="AX419" s="79"/>
      <c r="AY419" s="79"/>
      <c r="AZ419" s="79"/>
      <c r="BA419">
        <v>31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277</v>
      </c>
      <c r="B420" s="64" t="s">
        <v>281</v>
      </c>
      <c r="C420" s="65" t="s">
        <v>3198</v>
      </c>
      <c r="D420" s="66">
        <v>10</v>
      </c>
      <c r="E420" s="67" t="s">
        <v>136</v>
      </c>
      <c r="F420" s="68">
        <v>12</v>
      </c>
      <c r="G420" s="65"/>
      <c r="H420" s="69"/>
      <c r="I420" s="70"/>
      <c r="J420" s="70"/>
      <c r="K420" s="34" t="s">
        <v>65</v>
      </c>
      <c r="L420" s="77">
        <v>420</v>
      </c>
      <c r="M420" s="77"/>
      <c r="N420" s="72"/>
      <c r="O420" s="79" t="s">
        <v>339</v>
      </c>
      <c r="P420" s="81">
        <v>43669.27875</v>
      </c>
      <c r="Q420" s="79" t="s">
        <v>452</v>
      </c>
      <c r="R420" s="82" t="s">
        <v>539</v>
      </c>
      <c r="S420" s="79" t="s">
        <v>586</v>
      </c>
      <c r="T420" s="79" t="s">
        <v>648</v>
      </c>
      <c r="U420" s="79"/>
      <c r="V420" s="82" t="s">
        <v>808</v>
      </c>
      <c r="W420" s="81">
        <v>43669.27875</v>
      </c>
      <c r="X420" s="82" t="s">
        <v>945</v>
      </c>
      <c r="Y420" s="79"/>
      <c r="Z420" s="79"/>
      <c r="AA420" s="85" t="s">
        <v>1154</v>
      </c>
      <c r="AB420" s="79"/>
      <c r="AC420" s="79" t="b">
        <v>0</v>
      </c>
      <c r="AD420" s="79">
        <v>6</v>
      </c>
      <c r="AE420" s="85" t="s">
        <v>1231</v>
      </c>
      <c r="AF420" s="79" t="b">
        <v>0</v>
      </c>
      <c r="AG420" s="79" t="s">
        <v>1237</v>
      </c>
      <c r="AH420" s="79"/>
      <c r="AI420" s="85" t="s">
        <v>1231</v>
      </c>
      <c r="AJ420" s="79" t="b">
        <v>0</v>
      </c>
      <c r="AK420" s="79">
        <v>1</v>
      </c>
      <c r="AL420" s="85" t="s">
        <v>1231</v>
      </c>
      <c r="AM420" s="79" t="s">
        <v>1244</v>
      </c>
      <c r="AN420" s="79" t="b">
        <v>0</v>
      </c>
      <c r="AO420" s="85" t="s">
        <v>1154</v>
      </c>
      <c r="AP420" s="79" t="s">
        <v>176</v>
      </c>
      <c r="AQ420" s="79">
        <v>0</v>
      </c>
      <c r="AR420" s="79">
        <v>0</v>
      </c>
      <c r="AS420" s="79"/>
      <c r="AT420" s="79"/>
      <c r="AU420" s="79"/>
      <c r="AV420" s="79"/>
      <c r="AW420" s="79"/>
      <c r="AX420" s="79"/>
      <c r="AY420" s="79"/>
      <c r="AZ420" s="79"/>
      <c r="BA420">
        <v>31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277</v>
      </c>
      <c r="B421" s="64" t="s">
        <v>281</v>
      </c>
      <c r="C421" s="65" t="s">
        <v>3198</v>
      </c>
      <c r="D421" s="66">
        <v>10</v>
      </c>
      <c r="E421" s="67" t="s">
        <v>136</v>
      </c>
      <c r="F421" s="68">
        <v>12</v>
      </c>
      <c r="G421" s="65"/>
      <c r="H421" s="69"/>
      <c r="I421" s="70"/>
      <c r="J421" s="70"/>
      <c r="K421" s="34" t="s">
        <v>65</v>
      </c>
      <c r="L421" s="77">
        <v>421</v>
      </c>
      <c r="M421" s="77"/>
      <c r="N421" s="72"/>
      <c r="O421" s="79" t="s">
        <v>339</v>
      </c>
      <c r="P421" s="81">
        <v>43670.48118055556</v>
      </c>
      <c r="Q421" s="79" t="s">
        <v>453</v>
      </c>
      <c r="R421" s="82" t="s">
        <v>540</v>
      </c>
      <c r="S421" s="79" t="s">
        <v>586</v>
      </c>
      <c r="T421" s="79" t="s">
        <v>648</v>
      </c>
      <c r="U421" s="79"/>
      <c r="V421" s="82" t="s">
        <v>808</v>
      </c>
      <c r="W421" s="81">
        <v>43670.48118055556</v>
      </c>
      <c r="X421" s="82" t="s">
        <v>946</v>
      </c>
      <c r="Y421" s="79"/>
      <c r="Z421" s="79"/>
      <c r="AA421" s="85" t="s">
        <v>1155</v>
      </c>
      <c r="AB421" s="79"/>
      <c r="AC421" s="79" t="b">
        <v>0</v>
      </c>
      <c r="AD421" s="79">
        <v>8</v>
      </c>
      <c r="AE421" s="85" t="s">
        <v>1231</v>
      </c>
      <c r="AF421" s="79" t="b">
        <v>0</v>
      </c>
      <c r="AG421" s="79" t="s">
        <v>1237</v>
      </c>
      <c r="AH421" s="79"/>
      <c r="AI421" s="85" t="s">
        <v>1231</v>
      </c>
      <c r="AJ421" s="79" t="b">
        <v>0</v>
      </c>
      <c r="AK421" s="79">
        <v>2</v>
      </c>
      <c r="AL421" s="85" t="s">
        <v>1231</v>
      </c>
      <c r="AM421" s="79" t="s">
        <v>1244</v>
      </c>
      <c r="AN421" s="79" t="b">
        <v>0</v>
      </c>
      <c r="AO421" s="85" t="s">
        <v>1155</v>
      </c>
      <c r="AP421" s="79" t="s">
        <v>176</v>
      </c>
      <c r="AQ421" s="79">
        <v>0</v>
      </c>
      <c r="AR421" s="79">
        <v>0</v>
      </c>
      <c r="AS421" s="79"/>
      <c r="AT421" s="79"/>
      <c r="AU421" s="79"/>
      <c r="AV421" s="79"/>
      <c r="AW421" s="79"/>
      <c r="AX421" s="79"/>
      <c r="AY421" s="79"/>
      <c r="AZ421" s="79"/>
      <c r="BA421">
        <v>31</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277</v>
      </c>
      <c r="B422" s="64" t="s">
        <v>281</v>
      </c>
      <c r="C422" s="65" t="s">
        <v>3198</v>
      </c>
      <c r="D422" s="66">
        <v>10</v>
      </c>
      <c r="E422" s="67" t="s">
        <v>136</v>
      </c>
      <c r="F422" s="68">
        <v>12</v>
      </c>
      <c r="G422" s="65"/>
      <c r="H422" s="69"/>
      <c r="I422" s="70"/>
      <c r="J422" s="70"/>
      <c r="K422" s="34" t="s">
        <v>65</v>
      </c>
      <c r="L422" s="77">
        <v>422</v>
      </c>
      <c r="M422" s="77"/>
      <c r="N422" s="72"/>
      <c r="O422" s="79" t="s">
        <v>339</v>
      </c>
      <c r="P422" s="81">
        <v>43671.063206018516</v>
      </c>
      <c r="Q422" s="79" t="s">
        <v>454</v>
      </c>
      <c r="R422" s="82" t="s">
        <v>541</v>
      </c>
      <c r="S422" s="79" t="s">
        <v>586</v>
      </c>
      <c r="T422" s="79" t="s">
        <v>648</v>
      </c>
      <c r="U422" s="79"/>
      <c r="V422" s="82" t="s">
        <v>808</v>
      </c>
      <c r="W422" s="81">
        <v>43671.063206018516</v>
      </c>
      <c r="X422" s="82" t="s">
        <v>947</v>
      </c>
      <c r="Y422" s="79"/>
      <c r="Z422" s="79"/>
      <c r="AA422" s="85" t="s">
        <v>1156</v>
      </c>
      <c r="AB422" s="79"/>
      <c r="AC422" s="79" t="b">
        <v>0</v>
      </c>
      <c r="AD422" s="79">
        <v>1</v>
      </c>
      <c r="AE422" s="85" t="s">
        <v>1231</v>
      </c>
      <c r="AF422" s="79" t="b">
        <v>0</v>
      </c>
      <c r="AG422" s="79" t="s">
        <v>1237</v>
      </c>
      <c r="AH422" s="79"/>
      <c r="AI422" s="85" t="s">
        <v>1231</v>
      </c>
      <c r="AJ422" s="79" t="b">
        <v>0</v>
      </c>
      <c r="AK422" s="79">
        <v>0</v>
      </c>
      <c r="AL422" s="85" t="s">
        <v>1231</v>
      </c>
      <c r="AM422" s="79" t="s">
        <v>1244</v>
      </c>
      <c r="AN422" s="79" t="b">
        <v>0</v>
      </c>
      <c r="AO422" s="85" t="s">
        <v>1156</v>
      </c>
      <c r="AP422" s="79" t="s">
        <v>176</v>
      </c>
      <c r="AQ422" s="79">
        <v>0</v>
      </c>
      <c r="AR422" s="79">
        <v>0</v>
      </c>
      <c r="AS422" s="79"/>
      <c r="AT422" s="79"/>
      <c r="AU422" s="79"/>
      <c r="AV422" s="79"/>
      <c r="AW422" s="79"/>
      <c r="AX422" s="79"/>
      <c r="AY422" s="79"/>
      <c r="AZ422" s="79"/>
      <c r="BA422">
        <v>31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277</v>
      </c>
      <c r="B423" s="64" t="s">
        <v>281</v>
      </c>
      <c r="C423" s="65" t="s">
        <v>3198</v>
      </c>
      <c r="D423" s="66">
        <v>10</v>
      </c>
      <c r="E423" s="67" t="s">
        <v>136</v>
      </c>
      <c r="F423" s="68">
        <v>12</v>
      </c>
      <c r="G423" s="65"/>
      <c r="H423" s="69"/>
      <c r="I423" s="70"/>
      <c r="J423" s="70"/>
      <c r="K423" s="34" t="s">
        <v>65</v>
      </c>
      <c r="L423" s="77">
        <v>423</v>
      </c>
      <c r="M423" s="77"/>
      <c r="N423" s="72"/>
      <c r="O423" s="79" t="s">
        <v>339</v>
      </c>
      <c r="P423" s="81">
        <v>43681.478946759256</v>
      </c>
      <c r="Q423" s="79" t="s">
        <v>455</v>
      </c>
      <c r="R423" s="82" t="s">
        <v>567</v>
      </c>
      <c r="S423" s="79" t="s">
        <v>586</v>
      </c>
      <c r="T423" s="79" t="s">
        <v>647</v>
      </c>
      <c r="U423" s="79"/>
      <c r="V423" s="82" t="s">
        <v>808</v>
      </c>
      <c r="W423" s="81">
        <v>43681.478946759256</v>
      </c>
      <c r="X423" s="82" t="s">
        <v>948</v>
      </c>
      <c r="Y423" s="79"/>
      <c r="Z423" s="79"/>
      <c r="AA423" s="85" t="s">
        <v>1157</v>
      </c>
      <c r="AB423" s="79"/>
      <c r="AC423" s="79" t="b">
        <v>0</v>
      </c>
      <c r="AD423" s="79">
        <v>2</v>
      </c>
      <c r="AE423" s="85" t="s">
        <v>1231</v>
      </c>
      <c r="AF423" s="79" t="b">
        <v>0</v>
      </c>
      <c r="AG423" s="79" t="s">
        <v>1237</v>
      </c>
      <c r="AH423" s="79"/>
      <c r="AI423" s="85" t="s">
        <v>1231</v>
      </c>
      <c r="AJ423" s="79" t="b">
        <v>0</v>
      </c>
      <c r="AK423" s="79">
        <v>0</v>
      </c>
      <c r="AL423" s="85" t="s">
        <v>1231</v>
      </c>
      <c r="AM423" s="79" t="s">
        <v>1244</v>
      </c>
      <c r="AN423" s="79" t="b">
        <v>0</v>
      </c>
      <c r="AO423" s="85" t="s">
        <v>1157</v>
      </c>
      <c r="AP423" s="79" t="s">
        <v>176</v>
      </c>
      <c r="AQ423" s="79">
        <v>0</v>
      </c>
      <c r="AR423" s="79">
        <v>0</v>
      </c>
      <c r="AS423" s="79"/>
      <c r="AT423" s="79"/>
      <c r="AU423" s="79"/>
      <c r="AV423" s="79"/>
      <c r="AW423" s="79"/>
      <c r="AX423" s="79"/>
      <c r="AY423" s="79"/>
      <c r="AZ423" s="79"/>
      <c r="BA423">
        <v>31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277</v>
      </c>
      <c r="B424" s="64" t="s">
        <v>281</v>
      </c>
      <c r="C424" s="65" t="s">
        <v>3198</v>
      </c>
      <c r="D424" s="66">
        <v>10</v>
      </c>
      <c r="E424" s="67" t="s">
        <v>136</v>
      </c>
      <c r="F424" s="68">
        <v>12</v>
      </c>
      <c r="G424" s="65"/>
      <c r="H424" s="69"/>
      <c r="I424" s="70"/>
      <c r="J424" s="70"/>
      <c r="K424" s="34" t="s">
        <v>65</v>
      </c>
      <c r="L424" s="77">
        <v>424</v>
      </c>
      <c r="M424" s="77"/>
      <c r="N424" s="72"/>
      <c r="O424" s="79" t="s">
        <v>339</v>
      </c>
      <c r="P424" s="81">
        <v>43682.540810185186</v>
      </c>
      <c r="Q424" s="79" t="s">
        <v>456</v>
      </c>
      <c r="R424" s="82" t="s">
        <v>568</v>
      </c>
      <c r="S424" s="79" t="s">
        <v>586</v>
      </c>
      <c r="T424" s="79" t="s">
        <v>647</v>
      </c>
      <c r="U424" s="79"/>
      <c r="V424" s="82" t="s">
        <v>808</v>
      </c>
      <c r="W424" s="81">
        <v>43682.540810185186</v>
      </c>
      <c r="X424" s="82" t="s">
        <v>949</v>
      </c>
      <c r="Y424" s="79"/>
      <c r="Z424" s="79"/>
      <c r="AA424" s="85" t="s">
        <v>1158</v>
      </c>
      <c r="AB424" s="79"/>
      <c r="AC424" s="79" t="b">
        <v>0</v>
      </c>
      <c r="AD424" s="79">
        <v>7</v>
      </c>
      <c r="AE424" s="85" t="s">
        <v>1231</v>
      </c>
      <c r="AF424" s="79" t="b">
        <v>0</v>
      </c>
      <c r="AG424" s="79" t="s">
        <v>1237</v>
      </c>
      <c r="AH424" s="79"/>
      <c r="AI424" s="85" t="s">
        <v>1231</v>
      </c>
      <c r="AJ424" s="79" t="b">
        <v>0</v>
      </c>
      <c r="AK424" s="79">
        <v>0</v>
      </c>
      <c r="AL424" s="85" t="s">
        <v>1231</v>
      </c>
      <c r="AM424" s="79" t="s">
        <v>1244</v>
      </c>
      <c r="AN424" s="79" t="b">
        <v>0</v>
      </c>
      <c r="AO424" s="85" t="s">
        <v>1158</v>
      </c>
      <c r="AP424" s="79" t="s">
        <v>176</v>
      </c>
      <c r="AQ424" s="79">
        <v>0</v>
      </c>
      <c r="AR424" s="79">
        <v>0</v>
      </c>
      <c r="AS424" s="79"/>
      <c r="AT424" s="79"/>
      <c r="AU424" s="79"/>
      <c r="AV424" s="79"/>
      <c r="AW424" s="79"/>
      <c r="AX424" s="79"/>
      <c r="AY424" s="79"/>
      <c r="AZ424" s="79"/>
      <c r="BA424">
        <v>31</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277</v>
      </c>
      <c r="B425" s="64" t="s">
        <v>281</v>
      </c>
      <c r="C425" s="65" t="s">
        <v>3198</v>
      </c>
      <c r="D425" s="66">
        <v>10</v>
      </c>
      <c r="E425" s="67" t="s">
        <v>136</v>
      </c>
      <c r="F425" s="68">
        <v>12</v>
      </c>
      <c r="G425" s="65"/>
      <c r="H425" s="69"/>
      <c r="I425" s="70"/>
      <c r="J425" s="70"/>
      <c r="K425" s="34" t="s">
        <v>65</v>
      </c>
      <c r="L425" s="77">
        <v>425</v>
      </c>
      <c r="M425" s="77"/>
      <c r="N425" s="72"/>
      <c r="O425" s="79" t="s">
        <v>339</v>
      </c>
      <c r="P425" s="81">
        <v>43684.67045138889</v>
      </c>
      <c r="Q425" s="79" t="s">
        <v>457</v>
      </c>
      <c r="R425" s="82" t="s">
        <v>569</v>
      </c>
      <c r="S425" s="79" t="s">
        <v>586</v>
      </c>
      <c r="T425" s="79" t="s">
        <v>647</v>
      </c>
      <c r="U425" s="79"/>
      <c r="V425" s="82" t="s">
        <v>808</v>
      </c>
      <c r="W425" s="81">
        <v>43684.67045138889</v>
      </c>
      <c r="X425" s="82" t="s">
        <v>950</v>
      </c>
      <c r="Y425" s="79"/>
      <c r="Z425" s="79"/>
      <c r="AA425" s="85" t="s">
        <v>1159</v>
      </c>
      <c r="AB425" s="79"/>
      <c r="AC425" s="79" t="b">
        <v>0</v>
      </c>
      <c r="AD425" s="79">
        <v>4</v>
      </c>
      <c r="AE425" s="85" t="s">
        <v>1231</v>
      </c>
      <c r="AF425" s="79" t="b">
        <v>0</v>
      </c>
      <c r="AG425" s="79" t="s">
        <v>1237</v>
      </c>
      <c r="AH425" s="79"/>
      <c r="AI425" s="85" t="s">
        <v>1231</v>
      </c>
      <c r="AJ425" s="79" t="b">
        <v>0</v>
      </c>
      <c r="AK425" s="79">
        <v>0</v>
      </c>
      <c r="AL425" s="85" t="s">
        <v>1231</v>
      </c>
      <c r="AM425" s="79" t="s">
        <v>1244</v>
      </c>
      <c r="AN425" s="79" t="b">
        <v>0</v>
      </c>
      <c r="AO425" s="85" t="s">
        <v>1159</v>
      </c>
      <c r="AP425" s="79" t="s">
        <v>176</v>
      </c>
      <c r="AQ425" s="79">
        <v>0</v>
      </c>
      <c r="AR425" s="79">
        <v>0</v>
      </c>
      <c r="AS425" s="79"/>
      <c r="AT425" s="79"/>
      <c r="AU425" s="79"/>
      <c r="AV425" s="79"/>
      <c r="AW425" s="79"/>
      <c r="AX425" s="79"/>
      <c r="AY425" s="79"/>
      <c r="AZ425" s="79"/>
      <c r="BA425">
        <v>31</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277</v>
      </c>
      <c r="B426" s="64" t="s">
        <v>281</v>
      </c>
      <c r="C426" s="65" t="s">
        <v>3198</v>
      </c>
      <c r="D426" s="66">
        <v>10</v>
      </c>
      <c r="E426" s="67" t="s">
        <v>136</v>
      </c>
      <c r="F426" s="68">
        <v>12</v>
      </c>
      <c r="G426" s="65"/>
      <c r="H426" s="69"/>
      <c r="I426" s="70"/>
      <c r="J426" s="70"/>
      <c r="K426" s="34" t="s">
        <v>65</v>
      </c>
      <c r="L426" s="77">
        <v>426</v>
      </c>
      <c r="M426" s="77"/>
      <c r="N426" s="72"/>
      <c r="O426" s="79" t="s">
        <v>339</v>
      </c>
      <c r="P426" s="81">
        <v>43684.670648148145</v>
      </c>
      <c r="Q426" s="79" t="s">
        <v>458</v>
      </c>
      <c r="R426" s="82" t="s">
        <v>570</v>
      </c>
      <c r="S426" s="79" t="s">
        <v>586</v>
      </c>
      <c r="T426" s="79" t="s">
        <v>647</v>
      </c>
      <c r="U426" s="79"/>
      <c r="V426" s="82" t="s">
        <v>808</v>
      </c>
      <c r="W426" s="81">
        <v>43684.670648148145</v>
      </c>
      <c r="X426" s="82" t="s">
        <v>951</v>
      </c>
      <c r="Y426" s="79"/>
      <c r="Z426" s="79"/>
      <c r="AA426" s="85" t="s">
        <v>1160</v>
      </c>
      <c r="AB426" s="79"/>
      <c r="AC426" s="79" t="b">
        <v>0</v>
      </c>
      <c r="AD426" s="79">
        <v>4</v>
      </c>
      <c r="AE426" s="85" t="s">
        <v>1231</v>
      </c>
      <c r="AF426" s="79" t="b">
        <v>0</v>
      </c>
      <c r="AG426" s="79" t="s">
        <v>1237</v>
      </c>
      <c r="AH426" s="79"/>
      <c r="AI426" s="85" t="s">
        <v>1231</v>
      </c>
      <c r="AJ426" s="79" t="b">
        <v>0</v>
      </c>
      <c r="AK426" s="79">
        <v>0</v>
      </c>
      <c r="AL426" s="85" t="s">
        <v>1231</v>
      </c>
      <c r="AM426" s="79" t="s">
        <v>1244</v>
      </c>
      <c r="AN426" s="79" t="b">
        <v>0</v>
      </c>
      <c r="AO426" s="85" t="s">
        <v>1160</v>
      </c>
      <c r="AP426" s="79" t="s">
        <v>176</v>
      </c>
      <c r="AQ426" s="79">
        <v>0</v>
      </c>
      <c r="AR426" s="79">
        <v>0</v>
      </c>
      <c r="AS426" s="79"/>
      <c r="AT426" s="79"/>
      <c r="AU426" s="79"/>
      <c r="AV426" s="79"/>
      <c r="AW426" s="79"/>
      <c r="AX426" s="79"/>
      <c r="AY426" s="79"/>
      <c r="AZ426" s="79"/>
      <c r="BA426">
        <v>31</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252</v>
      </c>
      <c r="B427" s="64" t="s">
        <v>271</v>
      </c>
      <c r="C427" s="65" t="s">
        <v>3199</v>
      </c>
      <c r="D427" s="66">
        <v>4.4</v>
      </c>
      <c r="E427" s="67" t="s">
        <v>136</v>
      </c>
      <c r="F427" s="68">
        <v>30.4</v>
      </c>
      <c r="G427" s="65"/>
      <c r="H427" s="69"/>
      <c r="I427" s="70"/>
      <c r="J427" s="70"/>
      <c r="K427" s="34" t="s">
        <v>65</v>
      </c>
      <c r="L427" s="77">
        <v>427</v>
      </c>
      <c r="M427" s="77"/>
      <c r="N427" s="72"/>
      <c r="O427" s="79" t="s">
        <v>340</v>
      </c>
      <c r="P427" s="81">
        <v>43626.875023148146</v>
      </c>
      <c r="Q427" s="79" t="s">
        <v>459</v>
      </c>
      <c r="R427" s="79"/>
      <c r="S427" s="79"/>
      <c r="T427" s="79" t="s">
        <v>622</v>
      </c>
      <c r="U427" s="79"/>
      <c r="V427" s="82" t="s">
        <v>788</v>
      </c>
      <c r="W427" s="81">
        <v>43626.875023148146</v>
      </c>
      <c r="X427" s="82" t="s">
        <v>952</v>
      </c>
      <c r="Y427" s="79"/>
      <c r="Z427" s="79"/>
      <c r="AA427" s="85" t="s">
        <v>1161</v>
      </c>
      <c r="AB427" s="85" t="s">
        <v>1178</v>
      </c>
      <c r="AC427" s="79" t="b">
        <v>0</v>
      </c>
      <c r="AD427" s="79">
        <v>0</v>
      </c>
      <c r="AE427" s="85" t="s">
        <v>1232</v>
      </c>
      <c r="AF427" s="79" t="b">
        <v>0</v>
      </c>
      <c r="AG427" s="79" t="s">
        <v>1237</v>
      </c>
      <c r="AH427" s="79"/>
      <c r="AI427" s="85" t="s">
        <v>1231</v>
      </c>
      <c r="AJ427" s="79" t="b">
        <v>0</v>
      </c>
      <c r="AK427" s="79">
        <v>0</v>
      </c>
      <c r="AL427" s="85" t="s">
        <v>1231</v>
      </c>
      <c r="AM427" s="79" t="s">
        <v>1239</v>
      </c>
      <c r="AN427" s="79" t="b">
        <v>0</v>
      </c>
      <c r="AO427" s="85" t="s">
        <v>1178</v>
      </c>
      <c r="AP427" s="79" t="s">
        <v>176</v>
      </c>
      <c r="AQ427" s="79">
        <v>0</v>
      </c>
      <c r="AR427" s="79">
        <v>0</v>
      </c>
      <c r="AS427" s="79"/>
      <c r="AT427" s="79"/>
      <c r="AU427" s="79"/>
      <c r="AV427" s="79"/>
      <c r="AW427" s="79"/>
      <c r="AX427" s="79"/>
      <c r="AY427" s="79"/>
      <c r="AZ427" s="79"/>
      <c r="BA427">
        <v>7</v>
      </c>
      <c r="BB427" s="78" t="str">
        <f>REPLACE(INDEX(GroupVertices[Group],MATCH(Edges[[#This Row],[Vertex 1]],GroupVertices[Vertex],0)),1,1,"")</f>
        <v>2</v>
      </c>
      <c r="BC427" s="78" t="str">
        <f>REPLACE(INDEX(GroupVertices[Group],MATCH(Edges[[#This Row],[Vertex 2]],GroupVertices[Vertex],0)),1,1,"")</f>
        <v>1</v>
      </c>
      <c r="BD427" s="48">
        <v>0</v>
      </c>
      <c r="BE427" s="49">
        <v>0</v>
      </c>
      <c r="BF427" s="48">
        <v>0</v>
      </c>
      <c r="BG427" s="49">
        <v>0</v>
      </c>
      <c r="BH427" s="48">
        <v>0</v>
      </c>
      <c r="BI427" s="49">
        <v>0</v>
      </c>
      <c r="BJ427" s="48">
        <v>11</v>
      </c>
      <c r="BK427" s="49">
        <v>100</v>
      </c>
      <c r="BL427" s="48">
        <v>11</v>
      </c>
    </row>
    <row r="428" spans="1:64" ht="15">
      <c r="A428" s="64" t="s">
        <v>252</v>
      </c>
      <c r="B428" s="64" t="s">
        <v>271</v>
      </c>
      <c r="C428" s="65" t="s">
        <v>3199</v>
      </c>
      <c r="D428" s="66">
        <v>4.4</v>
      </c>
      <c r="E428" s="67" t="s">
        <v>136</v>
      </c>
      <c r="F428" s="68">
        <v>30.4</v>
      </c>
      <c r="G428" s="65"/>
      <c r="H428" s="69"/>
      <c r="I428" s="70"/>
      <c r="J428" s="70"/>
      <c r="K428" s="34" t="s">
        <v>65</v>
      </c>
      <c r="L428" s="77">
        <v>428</v>
      </c>
      <c r="M428" s="77"/>
      <c r="N428" s="72"/>
      <c r="O428" s="79" t="s">
        <v>340</v>
      </c>
      <c r="P428" s="81">
        <v>43627.883738425924</v>
      </c>
      <c r="Q428" s="79" t="s">
        <v>444</v>
      </c>
      <c r="R428" s="79"/>
      <c r="S428" s="79"/>
      <c r="T428" s="79" t="s">
        <v>622</v>
      </c>
      <c r="U428" s="79"/>
      <c r="V428" s="82" t="s">
        <v>788</v>
      </c>
      <c r="W428" s="81">
        <v>43627.883738425924</v>
      </c>
      <c r="X428" s="82" t="s">
        <v>937</v>
      </c>
      <c r="Y428" s="79"/>
      <c r="Z428" s="79"/>
      <c r="AA428" s="85" t="s">
        <v>1146</v>
      </c>
      <c r="AB428" s="85" t="s">
        <v>1179</v>
      </c>
      <c r="AC428" s="79" t="b">
        <v>0</v>
      </c>
      <c r="AD428" s="79">
        <v>0</v>
      </c>
      <c r="AE428" s="85" t="s">
        <v>1232</v>
      </c>
      <c r="AF428" s="79" t="b">
        <v>0</v>
      </c>
      <c r="AG428" s="79" t="s">
        <v>1237</v>
      </c>
      <c r="AH428" s="79"/>
      <c r="AI428" s="85" t="s">
        <v>1231</v>
      </c>
      <c r="AJ428" s="79" t="b">
        <v>0</v>
      </c>
      <c r="AK428" s="79">
        <v>0</v>
      </c>
      <c r="AL428" s="85" t="s">
        <v>1231</v>
      </c>
      <c r="AM428" s="79" t="s">
        <v>1239</v>
      </c>
      <c r="AN428" s="79" t="b">
        <v>0</v>
      </c>
      <c r="AO428" s="85" t="s">
        <v>1179</v>
      </c>
      <c r="AP428" s="79" t="s">
        <v>176</v>
      </c>
      <c r="AQ428" s="79">
        <v>0</v>
      </c>
      <c r="AR428" s="79">
        <v>0</v>
      </c>
      <c r="AS428" s="79"/>
      <c r="AT428" s="79"/>
      <c r="AU428" s="79"/>
      <c r="AV428" s="79"/>
      <c r="AW428" s="79"/>
      <c r="AX428" s="79"/>
      <c r="AY428" s="79"/>
      <c r="AZ428" s="79"/>
      <c r="BA428">
        <v>7</v>
      </c>
      <c r="BB428" s="78" t="str">
        <f>REPLACE(INDEX(GroupVertices[Group],MATCH(Edges[[#This Row],[Vertex 1]],GroupVertices[Vertex],0)),1,1,"")</f>
        <v>2</v>
      </c>
      <c r="BC428" s="78" t="str">
        <f>REPLACE(INDEX(GroupVertices[Group],MATCH(Edges[[#This Row],[Vertex 2]],GroupVertices[Vertex],0)),1,1,"")</f>
        <v>1</v>
      </c>
      <c r="BD428" s="48">
        <v>0</v>
      </c>
      <c r="BE428" s="49">
        <v>0</v>
      </c>
      <c r="BF428" s="48">
        <v>0</v>
      </c>
      <c r="BG428" s="49">
        <v>0</v>
      </c>
      <c r="BH428" s="48">
        <v>0</v>
      </c>
      <c r="BI428" s="49">
        <v>0</v>
      </c>
      <c r="BJ428" s="48">
        <v>12</v>
      </c>
      <c r="BK428" s="49">
        <v>100</v>
      </c>
      <c r="BL428" s="48">
        <v>12</v>
      </c>
    </row>
    <row r="429" spans="1:64" ht="15">
      <c r="A429" s="64" t="s">
        <v>252</v>
      </c>
      <c r="B429" s="64" t="s">
        <v>271</v>
      </c>
      <c r="C429" s="65" t="s">
        <v>3200</v>
      </c>
      <c r="D429" s="66">
        <v>4.633333333333333</v>
      </c>
      <c r="E429" s="67" t="s">
        <v>136</v>
      </c>
      <c r="F429" s="68">
        <v>29.633333333333333</v>
      </c>
      <c r="G429" s="65"/>
      <c r="H429" s="69"/>
      <c r="I429" s="70"/>
      <c r="J429" s="70"/>
      <c r="K429" s="34" t="s">
        <v>65</v>
      </c>
      <c r="L429" s="77">
        <v>429</v>
      </c>
      <c r="M429" s="77"/>
      <c r="N429" s="72"/>
      <c r="O429" s="79" t="s">
        <v>339</v>
      </c>
      <c r="P429" s="81">
        <v>43637.02028935185</v>
      </c>
      <c r="Q429" s="79" t="s">
        <v>386</v>
      </c>
      <c r="R429" s="79"/>
      <c r="S429" s="79"/>
      <c r="T429" s="79" t="s">
        <v>628</v>
      </c>
      <c r="U429" s="79"/>
      <c r="V429" s="82" t="s">
        <v>788</v>
      </c>
      <c r="W429" s="81">
        <v>43637.02028935185</v>
      </c>
      <c r="X429" s="82" t="s">
        <v>862</v>
      </c>
      <c r="Y429" s="79"/>
      <c r="Z429" s="79"/>
      <c r="AA429" s="85" t="s">
        <v>1071</v>
      </c>
      <c r="AB429" s="85" t="s">
        <v>1230</v>
      </c>
      <c r="AC429" s="79" t="b">
        <v>0</v>
      </c>
      <c r="AD429" s="79">
        <v>1</v>
      </c>
      <c r="AE429" s="85" t="s">
        <v>1234</v>
      </c>
      <c r="AF429" s="79" t="b">
        <v>0</v>
      </c>
      <c r="AG429" s="79" t="s">
        <v>1237</v>
      </c>
      <c r="AH429" s="79"/>
      <c r="AI429" s="85" t="s">
        <v>1231</v>
      </c>
      <c r="AJ429" s="79" t="b">
        <v>0</v>
      </c>
      <c r="AK429" s="79">
        <v>0</v>
      </c>
      <c r="AL429" s="85" t="s">
        <v>1231</v>
      </c>
      <c r="AM429" s="79" t="s">
        <v>1239</v>
      </c>
      <c r="AN429" s="79" t="b">
        <v>0</v>
      </c>
      <c r="AO429" s="85" t="s">
        <v>1230</v>
      </c>
      <c r="AP429" s="79" t="s">
        <v>176</v>
      </c>
      <c r="AQ429" s="79">
        <v>0</v>
      </c>
      <c r="AR429" s="79">
        <v>0</v>
      </c>
      <c r="AS429" s="79"/>
      <c r="AT429" s="79"/>
      <c r="AU429" s="79"/>
      <c r="AV429" s="79"/>
      <c r="AW429" s="79"/>
      <c r="AX429" s="79"/>
      <c r="AY429" s="79"/>
      <c r="AZ429" s="79"/>
      <c r="BA429">
        <v>8</v>
      </c>
      <c r="BB429" s="78" t="str">
        <f>REPLACE(INDEX(GroupVertices[Group],MATCH(Edges[[#This Row],[Vertex 1]],GroupVertices[Vertex],0)),1,1,"")</f>
        <v>2</v>
      </c>
      <c r="BC429" s="78" t="str">
        <f>REPLACE(INDEX(GroupVertices[Group],MATCH(Edges[[#This Row],[Vertex 2]],GroupVertices[Vertex],0)),1,1,"")</f>
        <v>1</v>
      </c>
      <c r="BD429" s="48"/>
      <c r="BE429" s="49"/>
      <c r="BF429" s="48"/>
      <c r="BG429" s="49"/>
      <c r="BH429" s="48"/>
      <c r="BI429" s="49"/>
      <c r="BJ429" s="48"/>
      <c r="BK429" s="49"/>
      <c r="BL429" s="48"/>
    </row>
    <row r="430" spans="1:64" ht="15">
      <c r="A430" s="64" t="s">
        <v>252</v>
      </c>
      <c r="B430" s="64" t="s">
        <v>271</v>
      </c>
      <c r="C430" s="65" t="s">
        <v>3199</v>
      </c>
      <c r="D430" s="66">
        <v>4.4</v>
      </c>
      <c r="E430" s="67" t="s">
        <v>136</v>
      </c>
      <c r="F430" s="68">
        <v>30.4</v>
      </c>
      <c r="G430" s="65"/>
      <c r="H430" s="69"/>
      <c r="I430" s="70"/>
      <c r="J430" s="70"/>
      <c r="K430" s="34" t="s">
        <v>65</v>
      </c>
      <c r="L430" s="77">
        <v>430</v>
      </c>
      <c r="M430" s="77"/>
      <c r="N430" s="72"/>
      <c r="O430" s="79" t="s">
        <v>340</v>
      </c>
      <c r="P430" s="81">
        <v>43641.50303240741</v>
      </c>
      <c r="Q430" s="79" t="s">
        <v>405</v>
      </c>
      <c r="R430" s="79"/>
      <c r="S430" s="79"/>
      <c r="T430" s="79" t="s">
        <v>633</v>
      </c>
      <c r="U430" s="79"/>
      <c r="V430" s="82" t="s">
        <v>788</v>
      </c>
      <c r="W430" s="81">
        <v>43641.50303240741</v>
      </c>
      <c r="X430" s="82" t="s">
        <v>891</v>
      </c>
      <c r="Y430" s="79"/>
      <c r="Z430" s="79"/>
      <c r="AA430" s="85" t="s">
        <v>1100</v>
      </c>
      <c r="AB430" s="85" t="s">
        <v>1101</v>
      </c>
      <c r="AC430" s="79" t="b">
        <v>0</v>
      </c>
      <c r="AD430" s="79">
        <v>0</v>
      </c>
      <c r="AE430" s="85" t="s">
        <v>1232</v>
      </c>
      <c r="AF430" s="79" t="b">
        <v>0</v>
      </c>
      <c r="AG430" s="79" t="s">
        <v>1237</v>
      </c>
      <c r="AH430" s="79"/>
      <c r="AI430" s="85" t="s">
        <v>1231</v>
      </c>
      <c r="AJ430" s="79" t="b">
        <v>0</v>
      </c>
      <c r="AK430" s="79">
        <v>0</v>
      </c>
      <c r="AL430" s="85" t="s">
        <v>1231</v>
      </c>
      <c r="AM430" s="79" t="s">
        <v>1239</v>
      </c>
      <c r="AN430" s="79" t="b">
        <v>0</v>
      </c>
      <c r="AO430" s="85" t="s">
        <v>1101</v>
      </c>
      <c r="AP430" s="79" t="s">
        <v>176</v>
      </c>
      <c r="AQ430" s="79">
        <v>0</v>
      </c>
      <c r="AR430" s="79">
        <v>0</v>
      </c>
      <c r="AS430" s="79"/>
      <c r="AT430" s="79"/>
      <c r="AU430" s="79"/>
      <c r="AV430" s="79"/>
      <c r="AW430" s="79"/>
      <c r="AX430" s="79"/>
      <c r="AY430" s="79"/>
      <c r="AZ430" s="79"/>
      <c r="BA430">
        <v>7</v>
      </c>
      <c r="BB430" s="78" t="str">
        <f>REPLACE(INDEX(GroupVertices[Group],MATCH(Edges[[#This Row],[Vertex 1]],GroupVertices[Vertex],0)),1,1,"")</f>
        <v>2</v>
      </c>
      <c r="BC430" s="78" t="str">
        <f>REPLACE(INDEX(GroupVertices[Group],MATCH(Edges[[#This Row],[Vertex 2]],GroupVertices[Vertex],0)),1,1,"")</f>
        <v>1</v>
      </c>
      <c r="BD430" s="48"/>
      <c r="BE430" s="49"/>
      <c r="BF430" s="48"/>
      <c r="BG430" s="49"/>
      <c r="BH430" s="48"/>
      <c r="BI430" s="49"/>
      <c r="BJ430" s="48"/>
      <c r="BK430" s="49"/>
      <c r="BL430" s="48"/>
    </row>
    <row r="431" spans="1:64" ht="15">
      <c r="A431" s="64" t="s">
        <v>252</v>
      </c>
      <c r="B431" s="64" t="s">
        <v>271</v>
      </c>
      <c r="C431" s="65" t="s">
        <v>3199</v>
      </c>
      <c r="D431" s="66">
        <v>4.4</v>
      </c>
      <c r="E431" s="67" t="s">
        <v>136</v>
      </c>
      <c r="F431" s="68">
        <v>30.4</v>
      </c>
      <c r="G431" s="65"/>
      <c r="H431" s="69"/>
      <c r="I431" s="70"/>
      <c r="J431" s="70"/>
      <c r="K431" s="34" t="s">
        <v>65</v>
      </c>
      <c r="L431" s="77">
        <v>431</v>
      </c>
      <c r="M431" s="77"/>
      <c r="N431" s="72"/>
      <c r="O431" s="79" t="s">
        <v>340</v>
      </c>
      <c r="P431" s="81">
        <v>43648.57239583333</v>
      </c>
      <c r="Q431" s="79" t="s">
        <v>460</v>
      </c>
      <c r="R431" s="79"/>
      <c r="S431" s="79"/>
      <c r="T431" s="79" t="s">
        <v>649</v>
      </c>
      <c r="U431" s="79"/>
      <c r="V431" s="82" t="s">
        <v>788</v>
      </c>
      <c r="W431" s="81">
        <v>43648.57239583333</v>
      </c>
      <c r="X431" s="82" t="s">
        <v>953</v>
      </c>
      <c r="Y431" s="79"/>
      <c r="Z431" s="79"/>
      <c r="AA431" s="85" t="s">
        <v>1162</v>
      </c>
      <c r="AB431" s="85" t="s">
        <v>1196</v>
      </c>
      <c r="AC431" s="79" t="b">
        <v>0</v>
      </c>
      <c r="AD431" s="79">
        <v>1</v>
      </c>
      <c r="AE431" s="85" t="s">
        <v>1232</v>
      </c>
      <c r="AF431" s="79" t="b">
        <v>0</v>
      </c>
      <c r="AG431" s="79" t="s">
        <v>1237</v>
      </c>
      <c r="AH431" s="79"/>
      <c r="AI431" s="85" t="s">
        <v>1231</v>
      </c>
      <c r="AJ431" s="79" t="b">
        <v>0</v>
      </c>
      <c r="AK431" s="79">
        <v>0</v>
      </c>
      <c r="AL431" s="85" t="s">
        <v>1231</v>
      </c>
      <c r="AM431" s="79" t="s">
        <v>1239</v>
      </c>
      <c r="AN431" s="79" t="b">
        <v>0</v>
      </c>
      <c r="AO431" s="85" t="s">
        <v>1196</v>
      </c>
      <c r="AP431" s="79" t="s">
        <v>176</v>
      </c>
      <c r="AQ431" s="79">
        <v>0</v>
      </c>
      <c r="AR431" s="79">
        <v>0</v>
      </c>
      <c r="AS431" s="79"/>
      <c r="AT431" s="79"/>
      <c r="AU431" s="79"/>
      <c r="AV431" s="79"/>
      <c r="AW431" s="79"/>
      <c r="AX431" s="79"/>
      <c r="AY431" s="79"/>
      <c r="AZ431" s="79"/>
      <c r="BA431">
        <v>7</v>
      </c>
      <c r="BB431" s="78" t="str">
        <f>REPLACE(INDEX(GroupVertices[Group],MATCH(Edges[[#This Row],[Vertex 1]],GroupVertices[Vertex],0)),1,1,"")</f>
        <v>2</v>
      </c>
      <c r="BC431" s="78" t="str">
        <f>REPLACE(INDEX(GroupVertices[Group],MATCH(Edges[[#This Row],[Vertex 2]],GroupVertices[Vertex],0)),1,1,"")</f>
        <v>1</v>
      </c>
      <c r="BD431" s="48">
        <v>1</v>
      </c>
      <c r="BE431" s="49">
        <v>14.285714285714286</v>
      </c>
      <c r="BF431" s="48">
        <v>0</v>
      </c>
      <c r="BG431" s="49">
        <v>0</v>
      </c>
      <c r="BH431" s="48">
        <v>0</v>
      </c>
      <c r="BI431" s="49">
        <v>0</v>
      </c>
      <c r="BJ431" s="48">
        <v>6</v>
      </c>
      <c r="BK431" s="49">
        <v>85.71428571428571</v>
      </c>
      <c r="BL431" s="48">
        <v>7</v>
      </c>
    </row>
    <row r="432" spans="1:64" ht="15">
      <c r="A432" s="64" t="s">
        <v>252</v>
      </c>
      <c r="B432" s="64" t="s">
        <v>271</v>
      </c>
      <c r="C432" s="65" t="s">
        <v>3200</v>
      </c>
      <c r="D432" s="66">
        <v>4.633333333333333</v>
      </c>
      <c r="E432" s="67" t="s">
        <v>136</v>
      </c>
      <c r="F432" s="68">
        <v>29.633333333333333</v>
      </c>
      <c r="G432" s="65"/>
      <c r="H432" s="69"/>
      <c r="I432" s="70"/>
      <c r="J432" s="70"/>
      <c r="K432" s="34" t="s">
        <v>65</v>
      </c>
      <c r="L432" s="77">
        <v>432</v>
      </c>
      <c r="M432" s="77"/>
      <c r="N432" s="72"/>
      <c r="O432" s="79" t="s">
        <v>339</v>
      </c>
      <c r="P432" s="81">
        <v>43651.76232638889</v>
      </c>
      <c r="Q432" s="79" t="s">
        <v>409</v>
      </c>
      <c r="R432" s="79"/>
      <c r="S432" s="79"/>
      <c r="T432" s="79" t="s">
        <v>637</v>
      </c>
      <c r="U432" s="82" t="s">
        <v>710</v>
      </c>
      <c r="V432" s="82" t="s">
        <v>710</v>
      </c>
      <c r="W432" s="81">
        <v>43651.76232638889</v>
      </c>
      <c r="X432" s="82" t="s">
        <v>895</v>
      </c>
      <c r="Y432" s="79"/>
      <c r="Z432" s="79"/>
      <c r="AA432" s="85" t="s">
        <v>1104</v>
      </c>
      <c r="AB432" s="79"/>
      <c r="AC432" s="79" t="b">
        <v>0</v>
      </c>
      <c r="AD432" s="79">
        <v>0</v>
      </c>
      <c r="AE432" s="85" t="s">
        <v>1231</v>
      </c>
      <c r="AF432" s="79" t="b">
        <v>0</v>
      </c>
      <c r="AG432" s="79" t="s">
        <v>1237</v>
      </c>
      <c r="AH432" s="79"/>
      <c r="AI432" s="85" t="s">
        <v>1231</v>
      </c>
      <c r="AJ432" s="79" t="b">
        <v>0</v>
      </c>
      <c r="AK432" s="79">
        <v>0</v>
      </c>
      <c r="AL432" s="85" t="s">
        <v>1231</v>
      </c>
      <c r="AM432" s="79" t="s">
        <v>1239</v>
      </c>
      <c r="AN432" s="79" t="b">
        <v>0</v>
      </c>
      <c r="AO432" s="85" t="s">
        <v>1104</v>
      </c>
      <c r="AP432" s="79" t="s">
        <v>176</v>
      </c>
      <c r="AQ432" s="79">
        <v>0</v>
      </c>
      <c r="AR432" s="79">
        <v>0</v>
      </c>
      <c r="AS432" s="79"/>
      <c r="AT432" s="79"/>
      <c r="AU432" s="79"/>
      <c r="AV432" s="79"/>
      <c r="AW432" s="79"/>
      <c r="AX432" s="79"/>
      <c r="AY432" s="79"/>
      <c r="AZ432" s="79"/>
      <c r="BA432">
        <v>8</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252</v>
      </c>
      <c r="B433" s="64" t="s">
        <v>271</v>
      </c>
      <c r="C433" s="65" t="s">
        <v>3199</v>
      </c>
      <c r="D433" s="66">
        <v>4.4</v>
      </c>
      <c r="E433" s="67" t="s">
        <v>136</v>
      </c>
      <c r="F433" s="68">
        <v>30.4</v>
      </c>
      <c r="G433" s="65"/>
      <c r="H433" s="69"/>
      <c r="I433" s="70"/>
      <c r="J433" s="70"/>
      <c r="K433" s="34" t="s">
        <v>65</v>
      </c>
      <c r="L433" s="77">
        <v>433</v>
      </c>
      <c r="M433" s="77"/>
      <c r="N433" s="72"/>
      <c r="O433" s="79" t="s">
        <v>340</v>
      </c>
      <c r="P433" s="81">
        <v>43660.70462962963</v>
      </c>
      <c r="Q433" s="79" t="s">
        <v>461</v>
      </c>
      <c r="R433" s="79"/>
      <c r="S433" s="79"/>
      <c r="T433" s="79"/>
      <c r="U433" s="79"/>
      <c r="V433" s="82" t="s">
        <v>788</v>
      </c>
      <c r="W433" s="81">
        <v>43660.70462962963</v>
      </c>
      <c r="X433" s="82" t="s">
        <v>954</v>
      </c>
      <c r="Y433" s="79"/>
      <c r="Z433" s="79"/>
      <c r="AA433" s="85" t="s">
        <v>1163</v>
      </c>
      <c r="AB433" s="85" t="s">
        <v>1204</v>
      </c>
      <c r="AC433" s="79" t="b">
        <v>0</v>
      </c>
      <c r="AD433" s="79">
        <v>0</v>
      </c>
      <c r="AE433" s="85" t="s">
        <v>1232</v>
      </c>
      <c r="AF433" s="79" t="b">
        <v>0</v>
      </c>
      <c r="AG433" s="79" t="s">
        <v>1237</v>
      </c>
      <c r="AH433" s="79"/>
      <c r="AI433" s="85" t="s">
        <v>1231</v>
      </c>
      <c r="AJ433" s="79" t="b">
        <v>0</v>
      </c>
      <c r="AK433" s="79">
        <v>0</v>
      </c>
      <c r="AL433" s="85" t="s">
        <v>1231</v>
      </c>
      <c r="AM433" s="79" t="s">
        <v>1239</v>
      </c>
      <c r="AN433" s="79" t="b">
        <v>0</v>
      </c>
      <c r="AO433" s="85" t="s">
        <v>1204</v>
      </c>
      <c r="AP433" s="79" t="s">
        <v>176</v>
      </c>
      <c r="AQ433" s="79">
        <v>0</v>
      </c>
      <c r="AR433" s="79">
        <v>0</v>
      </c>
      <c r="AS433" s="79"/>
      <c r="AT433" s="79"/>
      <c r="AU433" s="79"/>
      <c r="AV433" s="79"/>
      <c r="AW433" s="79"/>
      <c r="AX433" s="79"/>
      <c r="AY433" s="79"/>
      <c r="AZ433" s="79"/>
      <c r="BA433">
        <v>7</v>
      </c>
      <c r="BB433" s="78" t="str">
        <f>REPLACE(INDEX(GroupVertices[Group],MATCH(Edges[[#This Row],[Vertex 1]],GroupVertices[Vertex],0)),1,1,"")</f>
        <v>2</v>
      </c>
      <c r="BC433" s="78" t="str">
        <f>REPLACE(INDEX(GroupVertices[Group],MATCH(Edges[[#This Row],[Vertex 2]],GroupVertices[Vertex],0)),1,1,"")</f>
        <v>1</v>
      </c>
      <c r="BD433" s="48">
        <v>0</v>
      </c>
      <c r="BE433" s="49">
        <v>0</v>
      </c>
      <c r="BF433" s="48">
        <v>0</v>
      </c>
      <c r="BG433" s="49">
        <v>0</v>
      </c>
      <c r="BH433" s="48">
        <v>0</v>
      </c>
      <c r="BI433" s="49">
        <v>0</v>
      </c>
      <c r="BJ433" s="48">
        <v>4</v>
      </c>
      <c r="BK433" s="49">
        <v>100</v>
      </c>
      <c r="BL433" s="48">
        <v>4</v>
      </c>
    </row>
    <row r="434" spans="1:64" ht="15">
      <c r="A434" s="64" t="s">
        <v>252</v>
      </c>
      <c r="B434" s="64" t="s">
        <v>271</v>
      </c>
      <c r="C434" s="65" t="s">
        <v>3200</v>
      </c>
      <c r="D434" s="66">
        <v>4.633333333333333</v>
      </c>
      <c r="E434" s="67" t="s">
        <v>136</v>
      </c>
      <c r="F434" s="68">
        <v>29.633333333333333</v>
      </c>
      <c r="G434" s="65"/>
      <c r="H434" s="69"/>
      <c r="I434" s="70"/>
      <c r="J434" s="70"/>
      <c r="K434" s="34" t="s">
        <v>65</v>
      </c>
      <c r="L434" s="77">
        <v>434</v>
      </c>
      <c r="M434" s="77"/>
      <c r="N434" s="72"/>
      <c r="O434" s="79" t="s">
        <v>339</v>
      </c>
      <c r="P434" s="81">
        <v>43660.955405092594</v>
      </c>
      <c r="Q434" s="79" t="s">
        <v>462</v>
      </c>
      <c r="R434" s="82" t="s">
        <v>571</v>
      </c>
      <c r="S434" s="79" t="s">
        <v>595</v>
      </c>
      <c r="T434" s="79" t="s">
        <v>650</v>
      </c>
      <c r="U434" s="79"/>
      <c r="V434" s="82" t="s">
        <v>788</v>
      </c>
      <c r="W434" s="81">
        <v>43660.955405092594</v>
      </c>
      <c r="X434" s="82" t="s">
        <v>955</v>
      </c>
      <c r="Y434" s="79"/>
      <c r="Z434" s="79"/>
      <c r="AA434" s="85" t="s">
        <v>1164</v>
      </c>
      <c r="AB434" s="79"/>
      <c r="AC434" s="79" t="b">
        <v>0</v>
      </c>
      <c r="AD434" s="79">
        <v>0</v>
      </c>
      <c r="AE434" s="85" t="s">
        <v>1231</v>
      </c>
      <c r="AF434" s="79" t="b">
        <v>0</v>
      </c>
      <c r="AG434" s="79" t="s">
        <v>1237</v>
      </c>
      <c r="AH434" s="79"/>
      <c r="AI434" s="85" t="s">
        <v>1231</v>
      </c>
      <c r="AJ434" s="79" t="b">
        <v>0</v>
      </c>
      <c r="AK434" s="79">
        <v>0</v>
      </c>
      <c r="AL434" s="85" t="s">
        <v>1231</v>
      </c>
      <c r="AM434" s="79" t="s">
        <v>1250</v>
      </c>
      <c r="AN434" s="79" t="b">
        <v>0</v>
      </c>
      <c r="AO434" s="85" t="s">
        <v>1164</v>
      </c>
      <c r="AP434" s="79" t="s">
        <v>176</v>
      </c>
      <c r="AQ434" s="79">
        <v>0</v>
      </c>
      <c r="AR434" s="79">
        <v>0</v>
      </c>
      <c r="AS434" s="79"/>
      <c r="AT434" s="79"/>
      <c r="AU434" s="79"/>
      <c r="AV434" s="79"/>
      <c r="AW434" s="79"/>
      <c r="AX434" s="79"/>
      <c r="AY434" s="79"/>
      <c r="AZ434" s="79"/>
      <c r="BA434">
        <v>8</v>
      </c>
      <c r="BB434" s="78" t="str">
        <f>REPLACE(INDEX(GroupVertices[Group],MATCH(Edges[[#This Row],[Vertex 1]],GroupVertices[Vertex],0)),1,1,"")</f>
        <v>2</v>
      </c>
      <c r="BC434" s="78" t="str">
        <f>REPLACE(INDEX(GroupVertices[Group],MATCH(Edges[[#This Row],[Vertex 2]],GroupVertices[Vertex],0)),1,1,"")</f>
        <v>1</v>
      </c>
      <c r="BD434" s="48">
        <v>0</v>
      </c>
      <c r="BE434" s="49">
        <v>0</v>
      </c>
      <c r="BF434" s="48">
        <v>0</v>
      </c>
      <c r="BG434" s="49">
        <v>0</v>
      </c>
      <c r="BH434" s="48">
        <v>0</v>
      </c>
      <c r="BI434" s="49">
        <v>0</v>
      </c>
      <c r="BJ434" s="48">
        <v>12</v>
      </c>
      <c r="BK434" s="49">
        <v>100</v>
      </c>
      <c r="BL434" s="48">
        <v>12</v>
      </c>
    </row>
    <row r="435" spans="1:64" ht="15">
      <c r="A435" s="64" t="s">
        <v>252</v>
      </c>
      <c r="B435" s="64" t="s">
        <v>271</v>
      </c>
      <c r="C435" s="65" t="s">
        <v>3199</v>
      </c>
      <c r="D435" s="66">
        <v>4.4</v>
      </c>
      <c r="E435" s="67" t="s">
        <v>136</v>
      </c>
      <c r="F435" s="68">
        <v>30.4</v>
      </c>
      <c r="G435" s="65"/>
      <c r="H435" s="69"/>
      <c r="I435" s="70"/>
      <c r="J435" s="70"/>
      <c r="K435" s="34" t="s">
        <v>65</v>
      </c>
      <c r="L435" s="77">
        <v>435</v>
      </c>
      <c r="M435" s="77"/>
      <c r="N435" s="72"/>
      <c r="O435" s="79" t="s">
        <v>340</v>
      </c>
      <c r="P435" s="81">
        <v>43663.6453125</v>
      </c>
      <c r="Q435" s="79" t="s">
        <v>463</v>
      </c>
      <c r="R435" s="79"/>
      <c r="S435" s="79"/>
      <c r="T435" s="79"/>
      <c r="U435" s="79"/>
      <c r="V435" s="82" t="s">
        <v>788</v>
      </c>
      <c r="W435" s="81">
        <v>43663.6453125</v>
      </c>
      <c r="X435" s="82" t="s">
        <v>956</v>
      </c>
      <c r="Y435" s="79"/>
      <c r="Z435" s="79"/>
      <c r="AA435" s="85" t="s">
        <v>1165</v>
      </c>
      <c r="AB435" s="85" t="s">
        <v>1205</v>
      </c>
      <c r="AC435" s="79" t="b">
        <v>0</v>
      </c>
      <c r="AD435" s="79">
        <v>0</v>
      </c>
      <c r="AE435" s="85" t="s">
        <v>1232</v>
      </c>
      <c r="AF435" s="79" t="b">
        <v>0</v>
      </c>
      <c r="AG435" s="79" t="s">
        <v>1237</v>
      </c>
      <c r="AH435" s="79"/>
      <c r="AI435" s="85" t="s">
        <v>1231</v>
      </c>
      <c r="AJ435" s="79" t="b">
        <v>0</v>
      </c>
      <c r="AK435" s="79">
        <v>0</v>
      </c>
      <c r="AL435" s="85" t="s">
        <v>1231</v>
      </c>
      <c r="AM435" s="79" t="s">
        <v>1239</v>
      </c>
      <c r="AN435" s="79" t="b">
        <v>0</v>
      </c>
      <c r="AO435" s="85" t="s">
        <v>1205</v>
      </c>
      <c r="AP435" s="79" t="s">
        <v>176</v>
      </c>
      <c r="AQ435" s="79">
        <v>0</v>
      </c>
      <c r="AR435" s="79">
        <v>0</v>
      </c>
      <c r="AS435" s="79"/>
      <c r="AT435" s="79"/>
      <c r="AU435" s="79"/>
      <c r="AV435" s="79"/>
      <c r="AW435" s="79"/>
      <c r="AX435" s="79"/>
      <c r="AY435" s="79"/>
      <c r="AZ435" s="79"/>
      <c r="BA435">
        <v>7</v>
      </c>
      <c r="BB435" s="78" t="str">
        <f>REPLACE(INDEX(GroupVertices[Group],MATCH(Edges[[#This Row],[Vertex 1]],GroupVertices[Vertex],0)),1,1,"")</f>
        <v>2</v>
      </c>
      <c r="BC435" s="78" t="str">
        <f>REPLACE(INDEX(GroupVertices[Group],MATCH(Edges[[#This Row],[Vertex 2]],GroupVertices[Vertex],0)),1,1,"")</f>
        <v>1</v>
      </c>
      <c r="BD435" s="48">
        <v>0</v>
      </c>
      <c r="BE435" s="49">
        <v>0</v>
      </c>
      <c r="BF435" s="48">
        <v>0</v>
      </c>
      <c r="BG435" s="49">
        <v>0</v>
      </c>
      <c r="BH435" s="48">
        <v>0</v>
      </c>
      <c r="BI435" s="49">
        <v>0</v>
      </c>
      <c r="BJ435" s="48">
        <v>7</v>
      </c>
      <c r="BK435" s="49">
        <v>100</v>
      </c>
      <c r="BL435" s="48">
        <v>7</v>
      </c>
    </row>
    <row r="436" spans="1:64" ht="15">
      <c r="A436" s="64" t="s">
        <v>252</v>
      </c>
      <c r="B436" s="64" t="s">
        <v>271</v>
      </c>
      <c r="C436" s="65" t="s">
        <v>3200</v>
      </c>
      <c r="D436" s="66">
        <v>4.633333333333333</v>
      </c>
      <c r="E436" s="67" t="s">
        <v>136</v>
      </c>
      <c r="F436" s="68">
        <v>29.633333333333333</v>
      </c>
      <c r="G436" s="65"/>
      <c r="H436" s="69"/>
      <c r="I436" s="70"/>
      <c r="J436" s="70"/>
      <c r="K436" s="34" t="s">
        <v>65</v>
      </c>
      <c r="L436" s="77">
        <v>436</v>
      </c>
      <c r="M436" s="77"/>
      <c r="N436" s="72"/>
      <c r="O436" s="79" t="s">
        <v>339</v>
      </c>
      <c r="P436" s="81">
        <v>43664.61783564815</v>
      </c>
      <c r="Q436" s="79" t="s">
        <v>414</v>
      </c>
      <c r="R436" s="79"/>
      <c r="S436" s="79"/>
      <c r="T436" s="79" t="s">
        <v>638</v>
      </c>
      <c r="U436" s="82" t="s">
        <v>712</v>
      </c>
      <c r="V436" s="82" t="s">
        <v>712</v>
      </c>
      <c r="W436" s="81">
        <v>43664.61783564815</v>
      </c>
      <c r="X436" s="82" t="s">
        <v>902</v>
      </c>
      <c r="Y436" s="79"/>
      <c r="Z436" s="79"/>
      <c r="AA436" s="85" t="s">
        <v>1111</v>
      </c>
      <c r="AB436" s="79"/>
      <c r="AC436" s="79" t="b">
        <v>0</v>
      </c>
      <c r="AD436" s="79">
        <v>0</v>
      </c>
      <c r="AE436" s="85" t="s">
        <v>1231</v>
      </c>
      <c r="AF436" s="79" t="b">
        <v>0</v>
      </c>
      <c r="AG436" s="79" t="s">
        <v>1237</v>
      </c>
      <c r="AH436" s="79"/>
      <c r="AI436" s="85" t="s">
        <v>1231</v>
      </c>
      <c r="AJ436" s="79" t="b">
        <v>0</v>
      </c>
      <c r="AK436" s="79">
        <v>0</v>
      </c>
      <c r="AL436" s="85" t="s">
        <v>1231</v>
      </c>
      <c r="AM436" s="79" t="s">
        <v>1239</v>
      </c>
      <c r="AN436" s="79" t="b">
        <v>0</v>
      </c>
      <c r="AO436" s="85" t="s">
        <v>1111</v>
      </c>
      <c r="AP436" s="79" t="s">
        <v>176</v>
      </c>
      <c r="AQ436" s="79">
        <v>0</v>
      </c>
      <c r="AR436" s="79">
        <v>0</v>
      </c>
      <c r="AS436" s="79"/>
      <c r="AT436" s="79"/>
      <c r="AU436" s="79"/>
      <c r="AV436" s="79"/>
      <c r="AW436" s="79"/>
      <c r="AX436" s="79"/>
      <c r="AY436" s="79"/>
      <c r="AZ436" s="79"/>
      <c r="BA436">
        <v>8</v>
      </c>
      <c r="BB436" s="78" t="str">
        <f>REPLACE(INDEX(GroupVertices[Group],MATCH(Edges[[#This Row],[Vertex 1]],GroupVertices[Vertex],0)),1,1,"")</f>
        <v>2</v>
      </c>
      <c r="BC436" s="78" t="str">
        <f>REPLACE(INDEX(GroupVertices[Group],MATCH(Edges[[#This Row],[Vertex 2]],GroupVertices[Vertex],0)),1,1,"")</f>
        <v>1</v>
      </c>
      <c r="BD436" s="48"/>
      <c r="BE436" s="49"/>
      <c r="BF436" s="48"/>
      <c r="BG436" s="49"/>
      <c r="BH436" s="48"/>
      <c r="BI436" s="49"/>
      <c r="BJ436" s="48"/>
      <c r="BK436" s="49"/>
      <c r="BL436" s="48"/>
    </row>
    <row r="437" spans="1:64" ht="15">
      <c r="A437" s="64" t="s">
        <v>252</v>
      </c>
      <c r="B437" s="64" t="s">
        <v>271</v>
      </c>
      <c r="C437" s="65" t="s">
        <v>3200</v>
      </c>
      <c r="D437" s="66">
        <v>4.633333333333333</v>
      </c>
      <c r="E437" s="67" t="s">
        <v>136</v>
      </c>
      <c r="F437" s="68">
        <v>29.633333333333333</v>
      </c>
      <c r="G437" s="65"/>
      <c r="H437" s="69"/>
      <c r="I437" s="70"/>
      <c r="J437" s="70"/>
      <c r="K437" s="34" t="s">
        <v>65</v>
      </c>
      <c r="L437" s="77">
        <v>437</v>
      </c>
      <c r="M437" s="77"/>
      <c r="N437" s="72"/>
      <c r="O437" s="79" t="s">
        <v>339</v>
      </c>
      <c r="P437" s="81">
        <v>43664.79482638889</v>
      </c>
      <c r="Q437" s="79" t="s">
        <v>464</v>
      </c>
      <c r="R437" s="79"/>
      <c r="S437" s="79"/>
      <c r="T437" s="79" t="s">
        <v>651</v>
      </c>
      <c r="U437" s="82" t="s">
        <v>714</v>
      </c>
      <c r="V437" s="82" t="s">
        <v>714</v>
      </c>
      <c r="W437" s="81">
        <v>43664.79482638889</v>
      </c>
      <c r="X437" s="82" t="s">
        <v>957</v>
      </c>
      <c r="Y437" s="79"/>
      <c r="Z437" s="79"/>
      <c r="AA437" s="85" t="s">
        <v>1166</v>
      </c>
      <c r="AB437" s="79"/>
      <c r="AC437" s="79" t="b">
        <v>0</v>
      </c>
      <c r="AD437" s="79">
        <v>2</v>
      </c>
      <c r="AE437" s="85" t="s">
        <v>1231</v>
      </c>
      <c r="AF437" s="79" t="b">
        <v>0</v>
      </c>
      <c r="AG437" s="79" t="s">
        <v>1237</v>
      </c>
      <c r="AH437" s="79"/>
      <c r="AI437" s="85" t="s">
        <v>1231</v>
      </c>
      <c r="AJ437" s="79" t="b">
        <v>0</v>
      </c>
      <c r="AK437" s="79">
        <v>0</v>
      </c>
      <c r="AL437" s="85" t="s">
        <v>1231</v>
      </c>
      <c r="AM437" s="79" t="s">
        <v>1239</v>
      </c>
      <c r="AN437" s="79" t="b">
        <v>0</v>
      </c>
      <c r="AO437" s="85" t="s">
        <v>1166</v>
      </c>
      <c r="AP437" s="79" t="s">
        <v>176</v>
      </c>
      <c r="AQ437" s="79">
        <v>0</v>
      </c>
      <c r="AR437" s="79">
        <v>0</v>
      </c>
      <c r="AS437" s="79"/>
      <c r="AT437" s="79"/>
      <c r="AU437" s="79"/>
      <c r="AV437" s="79"/>
      <c r="AW437" s="79"/>
      <c r="AX437" s="79"/>
      <c r="AY437" s="79"/>
      <c r="AZ437" s="79"/>
      <c r="BA437">
        <v>8</v>
      </c>
      <c r="BB437" s="78" t="str">
        <f>REPLACE(INDEX(GroupVertices[Group],MATCH(Edges[[#This Row],[Vertex 1]],GroupVertices[Vertex],0)),1,1,"")</f>
        <v>2</v>
      </c>
      <c r="BC437" s="78" t="str">
        <f>REPLACE(INDEX(GroupVertices[Group],MATCH(Edges[[#This Row],[Vertex 2]],GroupVertices[Vertex],0)),1,1,"")</f>
        <v>1</v>
      </c>
      <c r="BD437" s="48">
        <v>1</v>
      </c>
      <c r="BE437" s="49">
        <v>5.882352941176471</v>
      </c>
      <c r="BF437" s="48">
        <v>0</v>
      </c>
      <c r="BG437" s="49">
        <v>0</v>
      </c>
      <c r="BH437" s="48">
        <v>0</v>
      </c>
      <c r="BI437" s="49">
        <v>0</v>
      </c>
      <c r="BJ437" s="48">
        <v>16</v>
      </c>
      <c r="BK437" s="49">
        <v>94.11764705882354</v>
      </c>
      <c r="BL437" s="48">
        <v>17</v>
      </c>
    </row>
    <row r="438" spans="1:64" ht="15">
      <c r="A438" s="64" t="s">
        <v>252</v>
      </c>
      <c r="B438" s="64" t="s">
        <v>271</v>
      </c>
      <c r="C438" s="65" t="s">
        <v>3200</v>
      </c>
      <c r="D438" s="66">
        <v>4.633333333333333</v>
      </c>
      <c r="E438" s="67" t="s">
        <v>136</v>
      </c>
      <c r="F438" s="68">
        <v>29.633333333333333</v>
      </c>
      <c r="G438" s="65"/>
      <c r="H438" s="69"/>
      <c r="I438" s="70"/>
      <c r="J438" s="70"/>
      <c r="K438" s="34" t="s">
        <v>65</v>
      </c>
      <c r="L438" s="77">
        <v>438</v>
      </c>
      <c r="M438" s="77"/>
      <c r="N438" s="72"/>
      <c r="O438" s="79" t="s">
        <v>339</v>
      </c>
      <c r="P438" s="81">
        <v>43666.03587962963</v>
      </c>
      <c r="Q438" s="79" t="s">
        <v>465</v>
      </c>
      <c r="R438" s="79"/>
      <c r="S438" s="79"/>
      <c r="T438" s="79" t="s">
        <v>652</v>
      </c>
      <c r="U438" s="82" t="s">
        <v>715</v>
      </c>
      <c r="V438" s="82" t="s">
        <v>715</v>
      </c>
      <c r="W438" s="81">
        <v>43666.03587962963</v>
      </c>
      <c r="X438" s="82" t="s">
        <v>958</v>
      </c>
      <c r="Y438" s="79"/>
      <c r="Z438" s="79"/>
      <c r="AA438" s="85" t="s">
        <v>1167</v>
      </c>
      <c r="AB438" s="79"/>
      <c r="AC438" s="79" t="b">
        <v>0</v>
      </c>
      <c r="AD438" s="79">
        <v>0</v>
      </c>
      <c r="AE438" s="85" t="s">
        <v>1231</v>
      </c>
      <c r="AF438" s="79" t="b">
        <v>0</v>
      </c>
      <c r="AG438" s="79" t="s">
        <v>1237</v>
      </c>
      <c r="AH438" s="79"/>
      <c r="AI438" s="85" t="s">
        <v>1231</v>
      </c>
      <c r="AJ438" s="79" t="b">
        <v>0</v>
      </c>
      <c r="AK438" s="79">
        <v>0</v>
      </c>
      <c r="AL438" s="85" t="s">
        <v>1231</v>
      </c>
      <c r="AM438" s="79" t="s">
        <v>1239</v>
      </c>
      <c r="AN438" s="79" t="b">
        <v>0</v>
      </c>
      <c r="AO438" s="85" t="s">
        <v>1167</v>
      </c>
      <c r="AP438" s="79" t="s">
        <v>176</v>
      </c>
      <c r="AQ438" s="79">
        <v>0</v>
      </c>
      <c r="AR438" s="79">
        <v>0</v>
      </c>
      <c r="AS438" s="79"/>
      <c r="AT438" s="79"/>
      <c r="AU438" s="79"/>
      <c r="AV438" s="79"/>
      <c r="AW438" s="79"/>
      <c r="AX438" s="79"/>
      <c r="AY438" s="79"/>
      <c r="AZ438" s="79"/>
      <c r="BA438">
        <v>8</v>
      </c>
      <c r="BB438" s="78" t="str">
        <f>REPLACE(INDEX(GroupVertices[Group],MATCH(Edges[[#This Row],[Vertex 1]],GroupVertices[Vertex],0)),1,1,"")</f>
        <v>2</v>
      </c>
      <c r="BC438" s="78" t="str">
        <f>REPLACE(INDEX(GroupVertices[Group],MATCH(Edges[[#This Row],[Vertex 2]],GroupVertices[Vertex],0)),1,1,"")</f>
        <v>1</v>
      </c>
      <c r="BD438" s="48">
        <v>1</v>
      </c>
      <c r="BE438" s="49">
        <v>5.2631578947368425</v>
      </c>
      <c r="BF438" s="48">
        <v>0</v>
      </c>
      <c r="BG438" s="49">
        <v>0</v>
      </c>
      <c r="BH438" s="48">
        <v>0</v>
      </c>
      <c r="BI438" s="49">
        <v>0</v>
      </c>
      <c r="BJ438" s="48">
        <v>18</v>
      </c>
      <c r="BK438" s="49">
        <v>94.73684210526316</v>
      </c>
      <c r="BL438" s="48">
        <v>19</v>
      </c>
    </row>
    <row r="439" spans="1:64" ht="15">
      <c r="A439" s="64" t="s">
        <v>252</v>
      </c>
      <c r="B439" s="64" t="s">
        <v>271</v>
      </c>
      <c r="C439" s="65" t="s">
        <v>3200</v>
      </c>
      <c r="D439" s="66">
        <v>4.633333333333333</v>
      </c>
      <c r="E439" s="67" t="s">
        <v>136</v>
      </c>
      <c r="F439" s="68">
        <v>29.633333333333333</v>
      </c>
      <c r="G439" s="65"/>
      <c r="H439" s="69"/>
      <c r="I439" s="70"/>
      <c r="J439" s="70"/>
      <c r="K439" s="34" t="s">
        <v>65</v>
      </c>
      <c r="L439" s="77">
        <v>439</v>
      </c>
      <c r="M439" s="77"/>
      <c r="N439" s="72"/>
      <c r="O439" s="79" t="s">
        <v>339</v>
      </c>
      <c r="P439" s="81">
        <v>43667.122245370374</v>
      </c>
      <c r="Q439" s="79" t="s">
        <v>382</v>
      </c>
      <c r="R439" s="79"/>
      <c r="S439" s="79"/>
      <c r="T439" s="79" t="s">
        <v>626</v>
      </c>
      <c r="U439" s="79"/>
      <c r="V439" s="82" t="s">
        <v>788</v>
      </c>
      <c r="W439" s="81">
        <v>43667.122245370374</v>
      </c>
      <c r="X439" s="82" t="s">
        <v>959</v>
      </c>
      <c r="Y439" s="79"/>
      <c r="Z439" s="79"/>
      <c r="AA439" s="85" t="s">
        <v>1168</v>
      </c>
      <c r="AB439" s="79"/>
      <c r="AC439" s="79" t="b">
        <v>0</v>
      </c>
      <c r="AD439" s="79">
        <v>0</v>
      </c>
      <c r="AE439" s="85" t="s">
        <v>1231</v>
      </c>
      <c r="AF439" s="79" t="b">
        <v>0</v>
      </c>
      <c r="AG439" s="79" t="s">
        <v>1237</v>
      </c>
      <c r="AH439" s="79"/>
      <c r="AI439" s="85" t="s">
        <v>1231</v>
      </c>
      <c r="AJ439" s="79" t="b">
        <v>0</v>
      </c>
      <c r="AK439" s="79">
        <v>2</v>
      </c>
      <c r="AL439" s="85" t="s">
        <v>1218</v>
      </c>
      <c r="AM439" s="79" t="s">
        <v>1239</v>
      </c>
      <c r="AN439" s="79" t="b">
        <v>0</v>
      </c>
      <c r="AO439" s="85" t="s">
        <v>1218</v>
      </c>
      <c r="AP439" s="79" t="s">
        <v>176</v>
      </c>
      <c r="AQ439" s="79">
        <v>0</v>
      </c>
      <c r="AR439" s="79">
        <v>0</v>
      </c>
      <c r="AS439" s="79"/>
      <c r="AT439" s="79"/>
      <c r="AU439" s="79"/>
      <c r="AV439" s="79"/>
      <c r="AW439" s="79"/>
      <c r="AX439" s="79"/>
      <c r="AY439" s="79"/>
      <c r="AZ439" s="79"/>
      <c r="BA439">
        <v>8</v>
      </c>
      <c r="BB439" s="78" t="str">
        <f>REPLACE(INDEX(GroupVertices[Group],MATCH(Edges[[#This Row],[Vertex 1]],GroupVertices[Vertex],0)),1,1,"")</f>
        <v>2</v>
      </c>
      <c r="BC439" s="78" t="str">
        <f>REPLACE(INDEX(GroupVertices[Group],MATCH(Edges[[#This Row],[Vertex 2]],GroupVertices[Vertex],0)),1,1,"")</f>
        <v>1</v>
      </c>
      <c r="BD439" s="48">
        <v>2</v>
      </c>
      <c r="BE439" s="49">
        <v>10</v>
      </c>
      <c r="BF439" s="48">
        <v>0</v>
      </c>
      <c r="BG439" s="49">
        <v>0</v>
      </c>
      <c r="BH439" s="48">
        <v>0</v>
      </c>
      <c r="BI439" s="49">
        <v>0</v>
      </c>
      <c r="BJ439" s="48">
        <v>18</v>
      </c>
      <c r="BK439" s="49">
        <v>90</v>
      </c>
      <c r="BL439" s="48">
        <v>20</v>
      </c>
    </row>
    <row r="440" spans="1:64" ht="15">
      <c r="A440" s="64" t="s">
        <v>252</v>
      </c>
      <c r="B440" s="64" t="s">
        <v>271</v>
      </c>
      <c r="C440" s="65" t="s">
        <v>3200</v>
      </c>
      <c r="D440" s="66">
        <v>4.633333333333333</v>
      </c>
      <c r="E440" s="67" t="s">
        <v>136</v>
      </c>
      <c r="F440" s="68">
        <v>29.633333333333333</v>
      </c>
      <c r="G440" s="65"/>
      <c r="H440" s="69"/>
      <c r="I440" s="70"/>
      <c r="J440" s="70"/>
      <c r="K440" s="34" t="s">
        <v>65</v>
      </c>
      <c r="L440" s="77">
        <v>440</v>
      </c>
      <c r="M440" s="77"/>
      <c r="N440" s="72"/>
      <c r="O440" s="79" t="s">
        <v>339</v>
      </c>
      <c r="P440" s="81">
        <v>43667.12280092593</v>
      </c>
      <c r="Q440" s="79" t="s">
        <v>385</v>
      </c>
      <c r="R440" s="79"/>
      <c r="S440" s="79"/>
      <c r="T440" s="79"/>
      <c r="U440" s="79"/>
      <c r="V440" s="82" t="s">
        <v>788</v>
      </c>
      <c r="W440" s="81">
        <v>43667.12280092593</v>
      </c>
      <c r="X440" s="82" t="s">
        <v>960</v>
      </c>
      <c r="Y440" s="79"/>
      <c r="Z440" s="79"/>
      <c r="AA440" s="85" t="s">
        <v>1169</v>
      </c>
      <c r="AB440" s="79"/>
      <c r="AC440" s="79" t="b">
        <v>0</v>
      </c>
      <c r="AD440" s="79">
        <v>0</v>
      </c>
      <c r="AE440" s="85" t="s">
        <v>1231</v>
      </c>
      <c r="AF440" s="79" t="b">
        <v>0</v>
      </c>
      <c r="AG440" s="79" t="s">
        <v>1237</v>
      </c>
      <c r="AH440" s="79"/>
      <c r="AI440" s="85" t="s">
        <v>1231</v>
      </c>
      <c r="AJ440" s="79" t="b">
        <v>0</v>
      </c>
      <c r="AK440" s="79">
        <v>2</v>
      </c>
      <c r="AL440" s="85" t="s">
        <v>1222</v>
      </c>
      <c r="AM440" s="79" t="s">
        <v>1239</v>
      </c>
      <c r="AN440" s="79" t="b">
        <v>0</v>
      </c>
      <c r="AO440" s="85" t="s">
        <v>1222</v>
      </c>
      <c r="AP440" s="79" t="s">
        <v>176</v>
      </c>
      <c r="AQ440" s="79">
        <v>0</v>
      </c>
      <c r="AR440" s="79">
        <v>0</v>
      </c>
      <c r="AS440" s="79"/>
      <c r="AT440" s="79"/>
      <c r="AU440" s="79"/>
      <c r="AV440" s="79"/>
      <c r="AW440" s="79"/>
      <c r="AX440" s="79"/>
      <c r="AY440" s="79"/>
      <c r="AZ440" s="79"/>
      <c r="BA440">
        <v>8</v>
      </c>
      <c r="BB440" s="78" t="str">
        <f>REPLACE(INDEX(GroupVertices[Group],MATCH(Edges[[#This Row],[Vertex 1]],GroupVertices[Vertex],0)),1,1,"")</f>
        <v>2</v>
      </c>
      <c r="BC440" s="78" t="str">
        <f>REPLACE(INDEX(GroupVertices[Group],MATCH(Edges[[#This Row],[Vertex 2]],GroupVertices[Vertex],0)),1,1,"")</f>
        <v>1</v>
      </c>
      <c r="BD440" s="48">
        <v>1</v>
      </c>
      <c r="BE440" s="49">
        <v>4.3478260869565215</v>
      </c>
      <c r="BF440" s="48">
        <v>0</v>
      </c>
      <c r="BG440" s="49">
        <v>0</v>
      </c>
      <c r="BH440" s="48">
        <v>0</v>
      </c>
      <c r="BI440" s="49">
        <v>0</v>
      </c>
      <c r="BJ440" s="48">
        <v>22</v>
      </c>
      <c r="BK440" s="49">
        <v>95.65217391304348</v>
      </c>
      <c r="BL440" s="48">
        <v>23</v>
      </c>
    </row>
    <row r="441" spans="1:64" ht="15">
      <c r="A441" s="64" t="s">
        <v>252</v>
      </c>
      <c r="B441" s="64" t="s">
        <v>271</v>
      </c>
      <c r="C441" s="65" t="s">
        <v>3199</v>
      </c>
      <c r="D441" s="66">
        <v>4.4</v>
      </c>
      <c r="E441" s="67" t="s">
        <v>136</v>
      </c>
      <c r="F441" s="68">
        <v>30.4</v>
      </c>
      <c r="G441" s="65"/>
      <c r="H441" s="69"/>
      <c r="I441" s="70"/>
      <c r="J441" s="70"/>
      <c r="K441" s="34" t="s">
        <v>65</v>
      </c>
      <c r="L441" s="77">
        <v>441</v>
      </c>
      <c r="M441" s="77"/>
      <c r="N441" s="72"/>
      <c r="O441" s="79" t="s">
        <v>340</v>
      </c>
      <c r="P441" s="81">
        <v>43667.63837962963</v>
      </c>
      <c r="Q441" s="79" t="s">
        <v>466</v>
      </c>
      <c r="R441" s="79"/>
      <c r="S441" s="79"/>
      <c r="T441" s="79" t="s">
        <v>653</v>
      </c>
      <c r="U441" s="79"/>
      <c r="V441" s="82" t="s">
        <v>788</v>
      </c>
      <c r="W441" s="81">
        <v>43667.63837962963</v>
      </c>
      <c r="X441" s="82" t="s">
        <v>961</v>
      </c>
      <c r="Y441" s="79"/>
      <c r="Z441" s="79"/>
      <c r="AA441" s="85" t="s">
        <v>1170</v>
      </c>
      <c r="AB441" s="85" t="s">
        <v>1221</v>
      </c>
      <c r="AC441" s="79" t="b">
        <v>0</v>
      </c>
      <c r="AD441" s="79">
        <v>0</v>
      </c>
      <c r="AE441" s="85" t="s">
        <v>1232</v>
      </c>
      <c r="AF441" s="79" t="b">
        <v>0</v>
      </c>
      <c r="AG441" s="79" t="s">
        <v>1237</v>
      </c>
      <c r="AH441" s="79"/>
      <c r="AI441" s="85" t="s">
        <v>1231</v>
      </c>
      <c r="AJ441" s="79" t="b">
        <v>0</v>
      </c>
      <c r="AK441" s="79">
        <v>0</v>
      </c>
      <c r="AL441" s="85" t="s">
        <v>1231</v>
      </c>
      <c r="AM441" s="79" t="s">
        <v>1239</v>
      </c>
      <c r="AN441" s="79" t="b">
        <v>0</v>
      </c>
      <c r="AO441" s="85" t="s">
        <v>1221</v>
      </c>
      <c r="AP441" s="79" t="s">
        <v>176</v>
      </c>
      <c r="AQ441" s="79">
        <v>0</v>
      </c>
      <c r="AR441" s="79">
        <v>0</v>
      </c>
      <c r="AS441" s="79"/>
      <c r="AT441" s="79"/>
      <c r="AU441" s="79"/>
      <c r="AV441" s="79"/>
      <c r="AW441" s="79"/>
      <c r="AX441" s="79"/>
      <c r="AY441" s="79"/>
      <c r="AZ441" s="79"/>
      <c r="BA441">
        <v>7</v>
      </c>
      <c r="BB441" s="78" t="str">
        <f>REPLACE(INDEX(GroupVertices[Group],MATCH(Edges[[#This Row],[Vertex 1]],GroupVertices[Vertex],0)),1,1,"")</f>
        <v>2</v>
      </c>
      <c r="BC441" s="78" t="str">
        <f>REPLACE(INDEX(GroupVertices[Group],MATCH(Edges[[#This Row],[Vertex 2]],GroupVertices[Vertex],0)),1,1,"")</f>
        <v>1</v>
      </c>
      <c r="BD441" s="48">
        <v>3</v>
      </c>
      <c r="BE441" s="49">
        <v>13.636363636363637</v>
      </c>
      <c r="BF441" s="48">
        <v>0</v>
      </c>
      <c r="BG441" s="49">
        <v>0</v>
      </c>
      <c r="BH441" s="48">
        <v>0</v>
      </c>
      <c r="BI441" s="49">
        <v>0</v>
      </c>
      <c r="BJ441" s="48">
        <v>19</v>
      </c>
      <c r="BK441" s="49">
        <v>86.36363636363636</v>
      </c>
      <c r="BL441" s="48">
        <v>22</v>
      </c>
    </row>
    <row r="442" spans="1:64" ht="15">
      <c r="A442" s="64" t="s">
        <v>277</v>
      </c>
      <c r="B442" s="64" t="s">
        <v>252</v>
      </c>
      <c r="C442" s="65" t="s">
        <v>3198</v>
      </c>
      <c r="D442" s="66">
        <v>10</v>
      </c>
      <c r="E442" s="67" t="s">
        <v>136</v>
      </c>
      <c r="F442" s="68">
        <v>12</v>
      </c>
      <c r="G442" s="65"/>
      <c r="H442" s="69"/>
      <c r="I442" s="70"/>
      <c r="J442" s="70"/>
      <c r="K442" s="34" t="s">
        <v>65</v>
      </c>
      <c r="L442" s="77">
        <v>442</v>
      </c>
      <c r="M442" s="77"/>
      <c r="N442" s="72"/>
      <c r="O442" s="79" t="s">
        <v>339</v>
      </c>
      <c r="P442" s="81">
        <v>43619.480717592596</v>
      </c>
      <c r="Q442" s="79" t="s">
        <v>426</v>
      </c>
      <c r="R442" s="82" t="s">
        <v>529</v>
      </c>
      <c r="S442" s="79" t="s">
        <v>586</v>
      </c>
      <c r="T442" s="79" t="s">
        <v>644</v>
      </c>
      <c r="U442" s="79"/>
      <c r="V442" s="82" t="s">
        <v>808</v>
      </c>
      <c r="W442" s="81">
        <v>43619.480717592596</v>
      </c>
      <c r="X442" s="82" t="s">
        <v>919</v>
      </c>
      <c r="Y442" s="79"/>
      <c r="Z442" s="79"/>
      <c r="AA442" s="85" t="s">
        <v>1128</v>
      </c>
      <c r="AB442" s="79"/>
      <c r="AC442" s="79" t="b">
        <v>0</v>
      </c>
      <c r="AD442" s="79">
        <v>7</v>
      </c>
      <c r="AE442" s="85" t="s">
        <v>1231</v>
      </c>
      <c r="AF442" s="79" t="b">
        <v>0</v>
      </c>
      <c r="AG442" s="79" t="s">
        <v>1237</v>
      </c>
      <c r="AH442" s="79"/>
      <c r="AI442" s="85" t="s">
        <v>1231</v>
      </c>
      <c r="AJ442" s="79" t="b">
        <v>0</v>
      </c>
      <c r="AK442" s="79">
        <v>1</v>
      </c>
      <c r="AL442" s="85" t="s">
        <v>1231</v>
      </c>
      <c r="AM442" s="79" t="s">
        <v>1244</v>
      </c>
      <c r="AN442" s="79" t="b">
        <v>0</v>
      </c>
      <c r="AO442" s="85" t="s">
        <v>1128</v>
      </c>
      <c r="AP442" s="79" t="s">
        <v>176</v>
      </c>
      <c r="AQ442" s="79">
        <v>0</v>
      </c>
      <c r="AR442" s="79">
        <v>0</v>
      </c>
      <c r="AS442" s="79"/>
      <c r="AT442" s="79"/>
      <c r="AU442" s="79"/>
      <c r="AV442" s="79"/>
      <c r="AW442" s="79"/>
      <c r="AX442" s="79"/>
      <c r="AY442" s="79"/>
      <c r="AZ442" s="79"/>
      <c r="BA442">
        <v>31</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277</v>
      </c>
      <c r="B443" s="64" t="s">
        <v>252</v>
      </c>
      <c r="C443" s="65" t="s">
        <v>3198</v>
      </c>
      <c r="D443" s="66">
        <v>10</v>
      </c>
      <c r="E443" s="67" t="s">
        <v>136</v>
      </c>
      <c r="F443" s="68">
        <v>12</v>
      </c>
      <c r="G443" s="65"/>
      <c r="H443" s="69"/>
      <c r="I443" s="70"/>
      <c r="J443" s="70"/>
      <c r="K443" s="34" t="s">
        <v>65</v>
      </c>
      <c r="L443" s="77">
        <v>443</v>
      </c>
      <c r="M443" s="77"/>
      <c r="N443" s="72"/>
      <c r="O443" s="79" t="s">
        <v>339</v>
      </c>
      <c r="P443" s="81">
        <v>43619.480844907404</v>
      </c>
      <c r="Q443" s="79" t="s">
        <v>427</v>
      </c>
      <c r="R443" s="82" t="s">
        <v>548</v>
      </c>
      <c r="S443" s="79" t="s">
        <v>586</v>
      </c>
      <c r="T443" s="79" t="s">
        <v>644</v>
      </c>
      <c r="U443" s="79"/>
      <c r="V443" s="82" t="s">
        <v>808</v>
      </c>
      <c r="W443" s="81">
        <v>43619.480844907404</v>
      </c>
      <c r="X443" s="82" t="s">
        <v>920</v>
      </c>
      <c r="Y443" s="79"/>
      <c r="Z443" s="79"/>
      <c r="AA443" s="85" t="s">
        <v>1129</v>
      </c>
      <c r="AB443" s="79"/>
      <c r="AC443" s="79" t="b">
        <v>0</v>
      </c>
      <c r="AD443" s="79">
        <v>5</v>
      </c>
      <c r="AE443" s="85" t="s">
        <v>1231</v>
      </c>
      <c r="AF443" s="79" t="b">
        <v>0</v>
      </c>
      <c r="AG443" s="79" t="s">
        <v>1237</v>
      </c>
      <c r="AH443" s="79"/>
      <c r="AI443" s="85" t="s">
        <v>1231</v>
      </c>
      <c r="AJ443" s="79" t="b">
        <v>0</v>
      </c>
      <c r="AK443" s="79">
        <v>0</v>
      </c>
      <c r="AL443" s="85" t="s">
        <v>1231</v>
      </c>
      <c r="AM443" s="79" t="s">
        <v>1244</v>
      </c>
      <c r="AN443" s="79" t="b">
        <v>0</v>
      </c>
      <c r="AO443" s="85" t="s">
        <v>1129</v>
      </c>
      <c r="AP443" s="79" t="s">
        <v>176</v>
      </c>
      <c r="AQ443" s="79">
        <v>0</v>
      </c>
      <c r="AR443" s="79">
        <v>0</v>
      </c>
      <c r="AS443" s="79"/>
      <c r="AT443" s="79"/>
      <c r="AU443" s="79"/>
      <c r="AV443" s="79"/>
      <c r="AW443" s="79"/>
      <c r="AX443" s="79"/>
      <c r="AY443" s="79"/>
      <c r="AZ443" s="79"/>
      <c r="BA443">
        <v>31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277</v>
      </c>
      <c r="B444" s="64" t="s">
        <v>252</v>
      </c>
      <c r="C444" s="65" t="s">
        <v>3198</v>
      </c>
      <c r="D444" s="66">
        <v>10</v>
      </c>
      <c r="E444" s="67" t="s">
        <v>136</v>
      </c>
      <c r="F444" s="68">
        <v>12</v>
      </c>
      <c r="G444" s="65"/>
      <c r="H444" s="69"/>
      <c r="I444" s="70"/>
      <c r="J444" s="70"/>
      <c r="K444" s="34" t="s">
        <v>65</v>
      </c>
      <c r="L444" s="77">
        <v>444</v>
      </c>
      <c r="M444" s="77"/>
      <c r="N444" s="72"/>
      <c r="O444" s="79" t="s">
        <v>339</v>
      </c>
      <c r="P444" s="81">
        <v>43625.51112268519</v>
      </c>
      <c r="Q444" s="79" t="s">
        <v>428</v>
      </c>
      <c r="R444" s="82" t="s">
        <v>549</v>
      </c>
      <c r="S444" s="79" t="s">
        <v>586</v>
      </c>
      <c r="T444" s="79" t="s">
        <v>644</v>
      </c>
      <c r="U444" s="79"/>
      <c r="V444" s="82" t="s">
        <v>808</v>
      </c>
      <c r="W444" s="81">
        <v>43625.51112268519</v>
      </c>
      <c r="X444" s="82" t="s">
        <v>921</v>
      </c>
      <c r="Y444" s="79"/>
      <c r="Z444" s="79"/>
      <c r="AA444" s="85" t="s">
        <v>1130</v>
      </c>
      <c r="AB444" s="79"/>
      <c r="AC444" s="79" t="b">
        <v>0</v>
      </c>
      <c r="AD444" s="79">
        <v>1</v>
      </c>
      <c r="AE444" s="85" t="s">
        <v>1231</v>
      </c>
      <c r="AF444" s="79" t="b">
        <v>0</v>
      </c>
      <c r="AG444" s="79" t="s">
        <v>1237</v>
      </c>
      <c r="AH444" s="79"/>
      <c r="AI444" s="85" t="s">
        <v>1231</v>
      </c>
      <c r="AJ444" s="79" t="b">
        <v>0</v>
      </c>
      <c r="AK444" s="79">
        <v>0</v>
      </c>
      <c r="AL444" s="85" t="s">
        <v>1231</v>
      </c>
      <c r="AM444" s="79" t="s">
        <v>1244</v>
      </c>
      <c r="AN444" s="79" t="b">
        <v>0</v>
      </c>
      <c r="AO444" s="85" t="s">
        <v>1130</v>
      </c>
      <c r="AP444" s="79" t="s">
        <v>176</v>
      </c>
      <c r="AQ444" s="79">
        <v>0</v>
      </c>
      <c r="AR444" s="79">
        <v>0</v>
      </c>
      <c r="AS444" s="79"/>
      <c r="AT444" s="79"/>
      <c r="AU444" s="79"/>
      <c r="AV444" s="79"/>
      <c r="AW444" s="79"/>
      <c r="AX444" s="79"/>
      <c r="AY444" s="79"/>
      <c r="AZ444" s="79"/>
      <c r="BA444">
        <v>31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277</v>
      </c>
      <c r="B445" s="64" t="s">
        <v>252</v>
      </c>
      <c r="C445" s="65" t="s">
        <v>3198</v>
      </c>
      <c r="D445" s="66">
        <v>10</v>
      </c>
      <c r="E445" s="67" t="s">
        <v>136</v>
      </c>
      <c r="F445" s="68">
        <v>12</v>
      </c>
      <c r="G445" s="65"/>
      <c r="H445" s="69"/>
      <c r="I445" s="70"/>
      <c r="J445" s="70"/>
      <c r="K445" s="34" t="s">
        <v>65</v>
      </c>
      <c r="L445" s="77">
        <v>445</v>
      </c>
      <c r="M445" s="77"/>
      <c r="N445" s="72"/>
      <c r="O445" s="79" t="s">
        <v>339</v>
      </c>
      <c r="P445" s="81">
        <v>43627.10556712963</v>
      </c>
      <c r="Q445" s="79" t="s">
        <v>429</v>
      </c>
      <c r="R445" s="82" t="s">
        <v>550</v>
      </c>
      <c r="S445" s="79" t="s">
        <v>586</v>
      </c>
      <c r="T445" s="79" t="s">
        <v>645</v>
      </c>
      <c r="U445" s="79"/>
      <c r="V445" s="82" t="s">
        <v>808</v>
      </c>
      <c r="W445" s="81">
        <v>43627.10556712963</v>
      </c>
      <c r="X445" s="82" t="s">
        <v>922</v>
      </c>
      <c r="Y445" s="79"/>
      <c r="Z445" s="79"/>
      <c r="AA445" s="85" t="s">
        <v>1131</v>
      </c>
      <c r="AB445" s="79"/>
      <c r="AC445" s="79" t="b">
        <v>0</v>
      </c>
      <c r="AD445" s="79">
        <v>0</v>
      </c>
      <c r="AE445" s="85" t="s">
        <v>1231</v>
      </c>
      <c r="AF445" s="79" t="b">
        <v>0</v>
      </c>
      <c r="AG445" s="79" t="s">
        <v>1237</v>
      </c>
      <c r="AH445" s="79"/>
      <c r="AI445" s="85" t="s">
        <v>1231</v>
      </c>
      <c r="AJ445" s="79" t="b">
        <v>0</v>
      </c>
      <c r="AK445" s="79">
        <v>1</v>
      </c>
      <c r="AL445" s="85" t="s">
        <v>1231</v>
      </c>
      <c r="AM445" s="79" t="s">
        <v>1244</v>
      </c>
      <c r="AN445" s="79" t="b">
        <v>0</v>
      </c>
      <c r="AO445" s="85" t="s">
        <v>1131</v>
      </c>
      <c r="AP445" s="79" t="s">
        <v>176</v>
      </c>
      <c r="AQ445" s="79">
        <v>0</v>
      </c>
      <c r="AR445" s="79">
        <v>0</v>
      </c>
      <c r="AS445" s="79"/>
      <c r="AT445" s="79"/>
      <c r="AU445" s="79"/>
      <c r="AV445" s="79"/>
      <c r="AW445" s="79"/>
      <c r="AX445" s="79"/>
      <c r="AY445" s="79"/>
      <c r="AZ445" s="79"/>
      <c r="BA445">
        <v>31</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277</v>
      </c>
      <c r="B446" s="64" t="s">
        <v>252</v>
      </c>
      <c r="C446" s="65" t="s">
        <v>3198</v>
      </c>
      <c r="D446" s="66">
        <v>10</v>
      </c>
      <c r="E446" s="67" t="s">
        <v>136</v>
      </c>
      <c r="F446" s="68">
        <v>12</v>
      </c>
      <c r="G446" s="65"/>
      <c r="H446" s="69"/>
      <c r="I446" s="70"/>
      <c r="J446" s="70"/>
      <c r="K446" s="34" t="s">
        <v>65</v>
      </c>
      <c r="L446" s="77">
        <v>446</v>
      </c>
      <c r="M446" s="77"/>
      <c r="N446" s="72"/>
      <c r="O446" s="79" t="s">
        <v>339</v>
      </c>
      <c r="P446" s="81">
        <v>43628.0134837963</v>
      </c>
      <c r="Q446" s="79" t="s">
        <v>430</v>
      </c>
      <c r="R446" s="82" t="s">
        <v>551</v>
      </c>
      <c r="S446" s="79" t="s">
        <v>586</v>
      </c>
      <c r="T446" s="79" t="s">
        <v>645</v>
      </c>
      <c r="U446" s="79"/>
      <c r="V446" s="82" t="s">
        <v>808</v>
      </c>
      <c r="W446" s="81">
        <v>43628.0134837963</v>
      </c>
      <c r="X446" s="82" t="s">
        <v>923</v>
      </c>
      <c r="Y446" s="79"/>
      <c r="Z446" s="79"/>
      <c r="AA446" s="85" t="s">
        <v>1132</v>
      </c>
      <c r="AB446" s="79"/>
      <c r="AC446" s="79" t="b">
        <v>0</v>
      </c>
      <c r="AD446" s="79">
        <v>1</v>
      </c>
      <c r="AE446" s="85" t="s">
        <v>1231</v>
      </c>
      <c r="AF446" s="79" t="b">
        <v>0</v>
      </c>
      <c r="AG446" s="79" t="s">
        <v>1237</v>
      </c>
      <c r="AH446" s="79"/>
      <c r="AI446" s="85" t="s">
        <v>1231</v>
      </c>
      <c r="AJ446" s="79" t="b">
        <v>0</v>
      </c>
      <c r="AK446" s="79">
        <v>0</v>
      </c>
      <c r="AL446" s="85" t="s">
        <v>1231</v>
      </c>
      <c r="AM446" s="79" t="s">
        <v>1244</v>
      </c>
      <c r="AN446" s="79" t="b">
        <v>0</v>
      </c>
      <c r="AO446" s="85" t="s">
        <v>1132</v>
      </c>
      <c r="AP446" s="79" t="s">
        <v>176</v>
      </c>
      <c r="AQ446" s="79">
        <v>0</v>
      </c>
      <c r="AR446" s="79">
        <v>0</v>
      </c>
      <c r="AS446" s="79"/>
      <c r="AT446" s="79"/>
      <c r="AU446" s="79"/>
      <c r="AV446" s="79"/>
      <c r="AW446" s="79"/>
      <c r="AX446" s="79"/>
      <c r="AY446" s="79"/>
      <c r="AZ446" s="79"/>
      <c r="BA446">
        <v>31</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277</v>
      </c>
      <c r="B447" s="64" t="s">
        <v>252</v>
      </c>
      <c r="C447" s="65" t="s">
        <v>3198</v>
      </c>
      <c r="D447" s="66">
        <v>10</v>
      </c>
      <c r="E447" s="67" t="s">
        <v>136</v>
      </c>
      <c r="F447" s="68">
        <v>12</v>
      </c>
      <c r="G447" s="65"/>
      <c r="H447" s="69"/>
      <c r="I447" s="70"/>
      <c r="J447" s="70"/>
      <c r="K447" s="34" t="s">
        <v>65</v>
      </c>
      <c r="L447" s="77">
        <v>447</v>
      </c>
      <c r="M447" s="77"/>
      <c r="N447" s="72"/>
      <c r="O447" s="79" t="s">
        <v>339</v>
      </c>
      <c r="P447" s="81">
        <v>43628.58017361111</v>
      </c>
      <c r="Q447" s="79" t="s">
        <v>431</v>
      </c>
      <c r="R447" s="82" t="s">
        <v>524</v>
      </c>
      <c r="S447" s="79" t="s">
        <v>586</v>
      </c>
      <c r="T447" s="79" t="s">
        <v>645</v>
      </c>
      <c r="U447" s="79"/>
      <c r="V447" s="82" t="s">
        <v>808</v>
      </c>
      <c r="W447" s="81">
        <v>43628.58017361111</v>
      </c>
      <c r="X447" s="82" t="s">
        <v>924</v>
      </c>
      <c r="Y447" s="79"/>
      <c r="Z447" s="79"/>
      <c r="AA447" s="85" t="s">
        <v>1133</v>
      </c>
      <c r="AB447" s="79"/>
      <c r="AC447" s="79" t="b">
        <v>0</v>
      </c>
      <c r="AD447" s="79">
        <v>5</v>
      </c>
      <c r="AE447" s="85" t="s">
        <v>1231</v>
      </c>
      <c r="AF447" s="79" t="b">
        <v>0</v>
      </c>
      <c r="AG447" s="79" t="s">
        <v>1237</v>
      </c>
      <c r="AH447" s="79"/>
      <c r="AI447" s="85" t="s">
        <v>1231</v>
      </c>
      <c r="AJ447" s="79" t="b">
        <v>0</v>
      </c>
      <c r="AK447" s="79">
        <v>1</v>
      </c>
      <c r="AL447" s="85" t="s">
        <v>1231</v>
      </c>
      <c r="AM447" s="79" t="s">
        <v>1244</v>
      </c>
      <c r="AN447" s="79" t="b">
        <v>0</v>
      </c>
      <c r="AO447" s="85" t="s">
        <v>1133</v>
      </c>
      <c r="AP447" s="79" t="s">
        <v>176</v>
      </c>
      <c r="AQ447" s="79">
        <v>0</v>
      </c>
      <c r="AR447" s="79">
        <v>0</v>
      </c>
      <c r="AS447" s="79"/>
      <c r="AT447" s="79"/>
      <c r="AU447" s="79"/>
      <c r="AV447" s="79"/>
      <c r="AW447" s="79"/>
      <c r="AX447" s="79"/>
      <c r="AY447" s="79"/>
      <c r="AZ447" s="79"/>
      <c r="BA447">
        <v>31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277</v>
      </c>
      <c r="B448" s="64" t="s">
        <v>252</v>
      </c>
      <c r="C448" s="65" t="s">
        <v>3198</v>
      </c>
      <c r="D448" s="66">
        <v>10</v>
      </c>
      <c r="E448" s="67" t="s">
        <v>136</v>
      </c>
      <c r="F448" s="68">
        <v>12</v>
      </c>
      <c r="G448" s="65"/>
      <c r="H448" s="69"/>
      <c r="I448" s="70"/>
      <c r="J448" s="70"/>
      <c r="K448" s="34" t="s">
        <v>65</v>
      </c>
      <c r="L448" s="77">
        <v>448</v>
      </c>
      <c r="M448" s="77"/>
      <c r="N448" s="72"/>
      <c r="O448" s="79" t="s">
        <v>339</v>
      </c>
      <c r="P448" s="81">
        <v>43630.59900462963</v>
      </c>
      <c r="Q448" s="79" t="s">
        <v>432</v>
      </c>
      <c r="R448" s="82" t="s">
        <v>552</v>
      </c>
      <c r="S448" s="79" t="s">
        <v>586</v>
      </c>
      <c r="T448" s="79" t="s">
        <v>645</v>
      </c>
      <c r="U448" s="79"/>
      <c r="V448" s="82" t="s">
        <v>808</v>
      </c>
      <c r="W448" s="81">
        <v>43630.59900462963</v>
      </c>
      <c r="X448" s="82" t="s">
        <v>925</v>
      </c>
      <c r="Y448" s="79"/>
      <c r="Z448" s="79"/>
      <c r="AA448" s="85" t="s">
        <v>1134</v>
      </c>
      <c r="AB448" s="79"/>
      <c r="AC448" s="79" t="b">
        <v>0</v>
      </c>
      <c r="AD448" s="79">
        <v>7</v>
      </c>
      <c r="AE448" s="85" t="s">
        <v>1231</v>
      </c>
      <c r="AF448" s="79" t="b">
        <v>0</v>
      </c>
      <c r="AG448" s="79" t="s">
        <v>1237</v>
      </c>
      <c r="AH448" s="79"/>
      <c r="AI448" s="85" t="s">
        <v>1231</v>
      </c>
      <c r="AJ448" s="79" t="b">
        <v>0</v>
      </c>
      <c r="AK448" s="79">
        <v>1</v>
      </c>
      <c r="AL448" s="85" t="s">
        <v>1231</v>
      </c>
      <c r="AM448" s="79" t="s">
        <v>1244</v>
      </c>
      <c r="AN448" s="79" t="b">
        <v>0</v>
      </c>
      <c r="AO448" s="85" t="s">
        <v>1134</v>
      </c>
      <c r="AP448" s="79" t="s">
        <v>176</v>
      </c>
      <c r="AQ448" s="79">
        <v>0</v>
      </c>
      <c r="AR448" s="79">
        <v>0</v>
      </c>
      <c r="AS448" s="79"/>
      <c r="AT448" s="79"/>
      <c r="AU448" s="79"/>
      <c r="AV448" s="79"/>
      <c r="AW448" s="79"/>
      <c r="AX448" s="79"/>
      <c r="AY448" s="79"/>
      <c r="AZ448" s="79"/>
      <c r="BA448">
        <v>31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277</v>
      </c>
      <c r="B449" s="64" t="s">
        <v>252</v>
      </c>
      <c r="C449" s="65" t="s">
        <v>3198</v>
      </c>
      <c r="D449" s="66">
        <v>10</v>
      </c>
      <c r="E449" s="67" t="s">
        <v>136</v>
      </c>
      <c r="F449" s="68">
        <v>12</v>
      </c>
      <c r="G449" s="65"/>
      <c r="H449" s="69"/>
      <c r="I449" s="70"/>
      <c r="J449" s="70"/>
      <c r="K449" s="34" t="s">
        <v>65</v>
      </c>
      <c r="L449" s="77">
        <v>449</v>
      </c>
      <c r="M449" s="77"/>
      <c r="N449" s="72"/>
      <c r="O449" s="79" t="s">
        <v>339</v>
      </c>
      <c r="P449" s="81">
        <v>43634.08356481481</v>
      </c>
      <c r="Q449" s="79" t="s">
        <v>433</v>
      </c>
      <c r="R449" s="82" t="s">
        <v>553</v>
      </c>
      <c r="S449" s="79" t="s">
        <v>586</v>
      </c>
      <c r="T449" s="79" t="s">
        <v>645</v>
      </c>
      <c r="U449" s="79"/>
      <c r="V449" s="82" t="s">
        <v>808</v>
      </c>
      <c r="W449" s="81">
        <v>43634.08356481481</v>
      </c>
      <c r="X449" s="82" t="s">
        <v>926</v>
      </c>
      <c r="Y449" s="79"/>
      <c r="Z449" s="79"/>
      <c r="AA449" s="85" t="s">
        <v>1135</v>
      </c>
      <c r="AB449" s="79"/>
      <c r="AC449" s="79" t="b">
        <v>0</v>
      </c>
      <c r="AD449" s="79">
        <v>2</v>
      </c>
      <c r="AE449" s="85" t="s">
        <v>1231</v>
      </c>
      <c r="AF449" s="79" t="b">
        <v>0</v>
      </c>
      <c r="AG449" s="79" t="s">
        <v>1237</v>
      </c>
      <c r="AH449" s="79"/>
      <c r="AI449" s="85" t="s">
        <v>1231</v>
      </c>
      <c r="AJ449" s="79" t="b">
        <v>0</v>
      </c>
      <c r="AK449" s="79">
        <v>1</v>
      </c>
      <c r="AL449" s="85" t="s">
        <v>1231</v>
      </c>
      <c r="AM449" s="79" t="s">
        <v>1244</v>
      </c>
      <c r="AN449" s="79" t="b">
        <v>0</v>
      </c>
      <c r="AO449" s="85" t="s">
        <v>1135</v>
      </c>
      <c r="AP449" s="79" t="s">
        <v>176</v>
      </c>
      <c r="AQ449" s="79">
        <v>0</v>
      </c>
      <c r="AR449" s="79">
        <v>0</v>
      </c>
      <c r="AS449" s="79"/>
      <c r="AT449" s="79"/>
      <c r="AU449" s="79"/>
      <c r="AV449" s="79"/>
      <c r="AW449" s="79"/>
      <c r="AX449" s="79"/>
      <c r="AY449" s="79"/>
      <c r="AZ449" s="79"/>
      <c r="BA449">
        <v>31</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277</v>
      </c>
      <c r="B450" s="64" t="s">
        <v>252</v>
      </c>
      <c r="C450" s="65" t="s">
        <v>3198</v>
      </c>
      <c r="D450" s="66">
        <v>10</v>
      </c>
      <c r="E450" s="67" t="s">
        <v>136</v>
      </c>
      <c r="F450" s="68">
        <v>12</v>
      </c>
      <c r="G450" s="65"/>
      <c r="H450" s="69"/>
      <c r="I450" s="70"/>
      <c r="J450" s="70"/>
      <c r="K450" s="34" t="s">
        <v>65</v>
      </c>
      <c r="L450" s="77">
        <v>450</v>
      </c>
      <c r="M450" s="77"/>
      <c r="N450" s="72"/>
      <c r="O450" s="79" t="s">
        <v>339</v>
      </c>
      <c r="P450" s="81">
        <v>43634.08377314815</v>
      </c>
      <c r="Q450" s="79" t="s">
        <v>434</v>
      </c>
      <c r="R450" s="82" t="s">
        <v>554</v>
      </c>
      <c r="S450" s="79" t="s">
        <v>586</v>
      </c>
      <c r="T450" s="79" t="s">
        <v>645</v>
      </c>
      <c r="U450" s="79"/>
      <c r="V450" s="82" t="s">
        <v>808</v>
      </c>
      <c r="W450" s="81">
        <v>43634.08377314815</v>
      </c>
      <c r="X450" s="82" t="s">
        <v>927</v>
      </c>
      <c r="Y450" s="79"/>
      <c r="Z450" s="79"/>
      <c r="AA450" s="85" t="s">
        <v>1136</v>
      </c>
      <c r="AB450" s="79"/>
      <c r="AC450" s="79" t="b">
        <v>0</v>
      </c>
      <c r="AD450" s="79">
        <v>3</v>
      </c>
      <c r="AE450" s="85" t="s">
        <v>1231</v>
      </c>
      <c r="AF450" s="79" t="b">
        <v>0</v>
      </c>
      <c r="AG450" s="79" t="s">
        <v>1237</v>
      </c>
      <c r="AH450" s="79"/>
      <c r="AI450" s="85" t="s">
        <v>1231</v>
      </c>
      <c r="AJ450" s="79" t="b">
        <v>0</v>
      </c>
      <c r="AK450" s="79">
        <v>1</v>
      </c>
      <c r="AL450" s="85" t="s">
        <v>1231</v>
      </c>
      <c r="AM450" s="79" t="s">
        <v>1244</v>
      </c>
      <c r="AN450" s="79" t="b">
        <v>0</v>
      </c>
      <c r="AO450" s="85" t="s">
        <v>1136</v>
      </c>
      <c r="AP450" s="79" t="s">
        <v>176</v>
      </c>
      <c r="AQ450" s="79">
        <v>0</v>
      </c>
      <c r="AR450" s="79">
        <v>0</v>
      </c>
      <c r="AS450" s="79"/>
      <c r="AT450" s="79"/>
      <c r="AU450" s="79"/>
      <c r="AV450" s="79"/>
      <c r="AW450" s="79"/>
      <c r="AX450" s="79"/>
      <c r="AY450" s="79"/>
      <c r="AZ450" s="79"/>
      <c r="BA450">
        <v>31</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277</v>
      </c>
      <c r="B451" s="64" t="s">
        <v>252</v>
      </c>
      <c r="C451" s="65" t="s">
        <v>3198</v>
      </c>
      <c r="D451" s="66">
        <v>10</v>
      </c>
      <c r="E451" s="67" t="s">
        <v>136</v>
      </c>
      <c r="F451" s="68">
        <v>12</v>
      </c>
      <c r="G451" s="65"/>
      <c r="H451" s="69"/>
      <c r="I451" s="70"/>
      <c r="J451" s="70"/>
      <c r="K451" s="34" t="s">
        <v>65</v>
      </c>
      <c r="L451" s="77">
        <v>451</v>
      </c>
      <c r="M451" s="77"/>
      <c r="N451" s="72"/>
      <c r="O451" s="79" t="s">
        <v>339</v>
      </c>
      <c r="P451" s="81">
        <v>43634.93880787037</v>
      </c>
      <c r="Q451" s="79" t="s">
        <v>435</v>
      </c>
      <c r="R451" s="82" t="s">
        <v>555</v>
      </c>
      <c r="S451" s="79" t="s">
        <v>586</v>
      </c>
      <c r="T451" s="79" t="s">
        <v>645</v>
      </c>
      <c r="U451" s="79"/>
      <c r="V451" s="82" t="s">
        <v>808</v>
      </c>
      <c r="W451" s="81">
        <v>43634.93880787037</v>
      </c>
      <c r="X451" s="82" t="s">
        <v>928</v>
      </c>
      <c r="Y451" s="79"/>
      <c r="Z451" s="79"/>
      <c r="AA451" s="85" t="s">
        <v>1137</v>
      </c>
      <c r="AB451" s="79"/>
      <c r="AC451" s="79" t="b">
        <v>0</v>
      </c>
      <c r="AD451" s="79">
        <v>0</v>
      </c>
      <c r="AE451" s="85" t="s">
        <v>1231</v>
      </c>
      <c r="AF451" s="79" t="b">
        <v>0</v>
      </c>
      <c r="AG451" s="79" t="s">
        <v>1237</v>
      </c>
      <c r="AH451" s="79"/>
      <c r="AI451" s="85" t="s">
        <v>1231</v>
      </c>
      <c r="AJ451" s="79" t="b">
        <v>0</v>
      </c>
      <c r="AK451" s="79">
        <v>0</v>
      </c>
      <c r="AL451" s="85" t="s">
        <v>1231</v>
      </c>
      <c r="AM451" s="79" t="s">
        <v>1244</v>
      </c>
      <c r="AN451" s="79" t="b">
        <v>0</v>
      </c>
      <c r="AO451" s="85" t="s">
        <v>1137</v>
      </c>
      <c r="AP451" s="79" t="s">
        <v>176</v>
      </c>
      <c r="AQ451" s="79">
        <v>0</v>
      </c>
      <c r="AR451" s="79">
        <v>0</v>
      </c>
      <c r="AS451" s="79"/>
      <c r="AT451" s="79"/>
      <c r="AU451" s="79"/>
      <c r="AV451" s="79"/>
      <c r="AW451" s="79"/>
      <c r="AX451" s="79"/>
      <c r="AY451" s="79"/>
      <c r="AZ451" s="79"/>
      <c r="BA451">
        <v>31</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277</v>
      </c>
      <c r="B452" s="64" t="s">
        <v>252</v>
      </c>
      <c r="C452" s="65" t="s">
        <v>3198</v>
      </c>
      <c r="D452" s="66">
        <v>10</v>
      </c>
      <c r="E452" s="67" t="s">
        <v>136</v>
      </c>
      <c r="F452" s="68">
        <v>12</v>
      </c>
      <c r="G452" s="65"/>
      <c r="H452" s="69"/>
      <c r="I452" s="70"/>
      <c r="J452" s="70"/>
      <c r="K452" s="34" t="s">
        <v>65</v>
      </c>
      <c r="L452" s="77">
        <v>452</v>
      </c>
      <c r="M452" s="77"/>
      <c r="N452" s="72"/>
      <c r="O452" s="79" t="s">
        <v>339</v>
      </c>
      <c r="P452" s="81">
        <v>43641.1275</v>
      </c>
      <c r="Q452" s="79" t="s">
        <v>436</v>
      </c>
      <c r="R452" s="82" t="s">
        <v>556</v>
      </c>
      <c r="S452" s="79" t="s">
        <v>586</v>
      </c>
      <c r="T452" s="79" t="s">
        <v>645</v>
      </c>
      <c r="U452" s="79"/>
      <c r="V452" s="82" t="s">
        <v>808</v>
      </c>
      <c r="W452" s="81">
        <v>43641.1275</v>
      </c>
      <c r="X452" s="82" t="s">
        <v>929</v>
      </c>
      <c r="Y452" s="79"/>
      <c r="Z452" s="79"/>
      <c r="AA452" s="85" t="s">
        <v>1138</v>
      </c>
      <c r="AB452" s="79"/>
      <c r="AC452" s="79" t="b">
        <v>0</v>
      </c>
      <c r="AD452" s="79">
        <v>6</v>
      </c>
      <c r="AE452" s="85" t="s">
        <v>1231</v>
      </c>
      <c r="AF452" s="79" t="b">
        <v>0</v>
      </c>
      <c r="AG452" s="79" t="s">
        <v>1237</v>
      </c>
      <c r="AH452" s="79"/>
      <c r="AI452" s="85" t="s">
        <v>1231</v>
      </c>
      <c r="AJ452" s="79" t="b">
        <v>0</v>
      </c>
      <c r="AK452" s="79">
        <v>0</v>
      </c>
      <c r="AL452" s="85" t="s">
        <v>1231</v>
      </c>
      <c r="AM452" s="79" t="s">
        <v>1244</v>
      </c>
      <c r="AN452" s="79" t="b">
        <v>0</v>
      </c>
      <c r="AO452" s="85" t="s">
        <v>1138</v>
      </c>
      <c r="AP452" s="79" t="s">
        <v>176</v>
      </c>
      <c r="AQ452" s="79">
        <v>0</v>
      </c>
      <c r="AR452" s="79">
        <v>0</v>
      </c>
      <c r="AS452" s="79"/>
      <c r="AT452" s="79"/>
      <c r="AU452" s="79"/>
      <c r="AV452" s="79"/>
      <c r="AW452" s="79"/>
      <c r="AX452" s="79"/>
      <c r="AY452" s="79"/>
      <c r="AZ452" s="79"/>
      <c r="BA452">
        <v>31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277</v>
      </c>
      <c r="B453" s="64" t="s">
        <v>252</v>
      </c>
      <c r="C453" s="65" t="s">
        <v>3198</v>
      </c>
      <c r="D453" s="66">
        <v>10</v>
      </c>
      <c r="E453" s="67" t="s">
        <v>136</v>
      </c>
      <c r="F453" s="68">
        <v>12</v>
      </c>
      <c r="G453" s="65"/>
      <c r="H453" s="69"/>
      <c r="I453" s="70"/>
      <c r="J453" s="70"/>
      <c r="K453" s="34" t="s">
        <v>65</v>
      </c>
      <c r="L453" s="77">
        <v>453</v>
      </c>
      <c r="M453" s="77"/>
      <c r="N453" s="72"/>
      <c r="O453" s="79" t="s">
        <v>339</v>
      </c>
      <c r="P453" s="81">
        <v>43641.94844907407</v>
      </c>
      <c r="Q453" s="79" t="s">
        <v>437</v>
      </c>
      <c r="R453" s="82" t="s">
        <v>557</v>
      </c>
      <c r="S453" s="79" t="s">
        <v>586</v>
      </c>
      <c r="T453" s="79" t="s">
        <v>645</v>
      </c>
      <c r="U453" s="79"/>
      <c r="V453" s="82" t="s">
        <v>808</v>
      </c>
      <c r="W453" s="81">
        <v>43641.94844907407</v>
      </c>
      <c r="X453" s="82" t="s">
        <v>930</v>
      </c>
      <c r="Y453" s="79"/>
      <c r="Z453" s="79"/>
      <c r="AA453" s="85" t="s">
        <v>1139</v>
      </c>
      <c r="AB453" s="79"/>
      <c r="AC453" s="79" t="b">
        <v>0</v>
      </c>
      <c r="AD453" s="79">
        <v>1</v>
      </c>
      <c r="AE453" s="85" t="s">
        <v>1231</v>
      </c>
      <c r="AF453" s="79" t="b">
        <v>0</v>
      </c>
      <c r="AG453" s="79" t="s">
        <v>1237</v>
      </c>
      <c r="AH453" s="79"/>
      <c r="AI453" s="85" t="s">
        <v>1231</v>
      </c>
      <c r="AJ453" s="79" t="b">
        <v>0</v>
      </c>
      <c r="AK453" s="79">
        <v>0</v>
      </c>
      <c r="AL453" s="85" t="s">
        <v>1231</v>
      </c>
      <c r="AM453" s="79" t="s">
        <v>1244</v>
      </c>
      <c r="AN453" s="79" t="b">
        <v>0</v>
      </c>
      <c r="AO453" s="85" t="s">
        <v>1139</v>
      </c>
      <c r="AP453" s="79" t="s">
        <v>176</v>
      </c>
      <c r="AQ453" s="79">
        <v>0</v>
      </c>
      <c r="AR453" s="79">
        <v>0</v>
      </c>
      <c r="AS453" s="79"/>
      <c r="AT453" s="79"/>
      <c r="AU453" s="79"/>
      <c r="AV453" s="79"/>
      <c r="AW453" s="79"/>
      <c r="AX453" s="79"/>
      <c r="AY453" s="79"/>
      <c r="AZ453" s="79"/>
      <c r="BA453">
        <v>31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277</v>
      </c>
      <c r="B454" s="64" t="s">
        <v>252</v>
      </c>
      <c r="C454" s="65" t="s">
        <v>3198</v>
      </c>
      <c r="D454" s="66">
        <v>10</v>
      </c>
      <c r="E454" s="67" t="s">
        <v>136</v>
      </c>
      <c r="F454" s="68">
        <v>12</v>
      </c>
      <c r="G454" s="65"/>
      <c r="H454" s="69"/>
      <c r="I454" s="70"/>
      <c r="J454" s="70"/>
      <c r="K454" s="34" t="s">
        <v>65</v>
      </c>
      <c r="L454" s="77">
        <v>454</v>
      </c>
      <c r="M454" s="77"/>
      <c r="N454" s="72"/>
      <c r="O454" s="79" t="s">
        <v>339</v>
      </c>
      <c r="P454" s="81">
        <v>43642.59805555556</v>
      </c>
      <c r="Q454" s="79" t="s">
        <v>438</v>
      </c>
      <c r="R454" s="82" t="s">
        <v>558</v>
      </c>
      <c r="S454" s="79" t="s">
        <v>586</v>
      </c>
      <c r="T454" s="79" t="s">
        <v>645</v>
      </c>
      <c r="U454" s="79"/>
      <c r="V454" s="82" t="s">
        <v>808</v>
      </c>
      <c r="W454" s="81">
        <v>43642.59805555556</v>
      </c>
      <c r="X454" s="82" t="s">
        <v>931</v>
      </c>
      <c r="Y454" s="79"/>
      <c r="Z454" s="79"/>
      <c r="AA454" s="85" t="s">
        <v>1140</v>
      </c>
      <c r="AB454" s="79"/>
      <c r="AC454" s="79" t="b">
        <v>0</v>
      </c>
      <c r="AD454" s="79">
        <v>6</v>
      </c>
      <c r="AE454" s="85" t="s">
        <v>1231</v>
      </c>
      <c r="AF454" s="79" t="b">
        <v>0</v>
      </c>
      <c r="AG454" s="79" t="s">
        <v>1237</v>
      </c>
      <c r="AH454" s="79"/>
      <c r="AI454" s="85" t="s">
        <v>1231</v>
      </c>
      <c r="AJ454" s="79" t="b">
        <v>0</v>
      </c>
      <c r="AK454" s="79">
        <v>0</v>
      </c>
      <c r="AL454" s="85" t="s">
        <v>1231</v>
      </c>
      <c r="AM454" s="79" t="s">
        <v>1244</v>
      </c>
      <c r="AN454" s="79" t="b">
        <v>0</v>
      </c>
      <c r="AO454" s="85" t="s">
        <v>1140</v>
      </c>
      <c r="AP454" s="79" t="s">
        <v>176</v>
      </c>
      <c r="AQ454" s="79">
        <v>0</v>
      </c>
      <c r="AR454" s="79">
        <v>0</v>
      </c>
      <c r="AS454" s="79"/>
      <c r="AT454" s="79"/>
      <c r="AU454" s="79"/>
      <c r="AV454" s="79"/>
      <c r="AW454" s="79"/>
      <c r="AX454" s="79"/>
      <c r="AY454" s="79"/>
      <c r="AZ454" s="79"/>
      <c r="BA454">
        <v>31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277</v>
      </c>
      <c r="B455" s="64" t="s">
        <v>252</v>
      </c>
      <c r="C455" s="65" t="s">
        <v>3198</v>
      </c>
      <c r="D455" s="66">
        <v>10</v>
      </c>
      <c r="E455" s="67" t="s">
        <v>136</v>
      </c>
      <c r="F455" s="68">
        <v>12</v>
      </c>
      <c r="G455" s="65"/>
      <c r="H455" s="69"/>
      <c r="I455" s="70"/>
      <c r="J455" s="70"/>
      <c r="K455" s="34" t="s">
        <v>65</v>
      </c>
      <c r="L455" s="77">
        <v>455</v>
      </c>
      <c r="M455" s="77"/>
      <c r="N455" s="72"/>
      <c r="O455" s="79" t="s">
        <v>339</v>
      </c>
      <c r="P455" s="81">
        <v>43643.634363425925</v>
      </c>
      <c r="Q455" s="79" t="s">
        <v>439</v>
      </c>
      <c r="R455" s="82" t="s">
        <v>530</v>
      </c>
      <c r="S455" s="79" t="s">
        <v>586</v>
      </c>
      <c r="T455" s="79" t="s">
        <v>645</v>
      </c>
      <c r="U455" s="79"/>
      <c r="V455" s="82" t="s">
        <v>808</v>
      </c>
      <c r="W455" s="81">
        <v>43643.634363425925</v>
      </c>
      <c r="X455" s="82" t="s">
        <v>932</v>
      </c>
      <c r="Y455" s="79"/>
      <c r="Z455" s="79"/>
      <c r="AA455" s="85" t="s">
        <v>1141</v>
      </c>
      <c r="AB455" s="79"/>
      <c r="AC455" s="79" t="b">
        <v>0</v>
      </c>
      <c r="AD455" s="79">
        <v>7</v>
      </c>
      <c r="AE455" s="85" t="s">
        <v>1231</v>
      </c>
      <c r="AF455" s="79" t="b">
        <v>0</v>
      </c>
      <c r="AG455" s="79" t="s">
        <v>1237</v>
      </c>
      <c r="AH455" s="79"/>
      <c r="AI455" s="85" t="s">
        <v>1231</v>
      </c>
      <c r="AJ455" s="79" t="b">
        <v>0</v>
      </c>
      <c r="AK455" s="79">
        <v>1</v>
      </c>
      <c r="AL455" s="85" t="s">
        <v>1231</v>
      </c>
      <c r="AM455" s="79" t="s">
        <v>1244</v>
      </c>
      <c r="AN455" s="79" t="b">
        <v>0</v>
      </c>
      <c r="AO455" s="85" t="s">
        <v>1141</v>
      </c>
      <c r="AP455" s="79" t="s">
        <v>176</v>
      </c>
      <c r="AQ455" s="79">
        <v>0</v>
      </c>
      <c r="AR455" s="79">
        <v>0</v>
      </c>
      <c r="AS455" s="79"/>
      <c r="AT455" s="79"/>
      <c r="AU455" s="79"/>
      <c r="AV455" s="79"/>
      <c r="AW455" s="79"/>
      <c r="AX455" s="79"/>
      <c r="AY455" s="79"/>
      <c r="AZ455" s="79"/>
      <c r="BA455">
        <v>31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277</v>
      </c>
      <c r="B456" s="64" t="s">
        <v>252</v>
      </c>
      <c r="C456" s="65" t="s">
        <v>3198</v>
      </c>
      <c r="D456" s="66">
        <v>10</v>
      </c>
      <c r="E456" s="67" t="s">
        <v>136</v>
      </c>
      <c r="F456" s="68">
        <v>12</v>
      </c>
      <c r="G456" s="65"/>
      <c r="H456" s="69"/>
      <c r="I456" s="70"/>
      <c r="J456" s="70"/>
      <c r="K456" s="34" t="s">
        <v>65</v>
      </c>
      <c r="L456" s="77">
        <v>456</v>
      </c>
      <c r="M456" s="77"/>
      <c r="N456" s="72"/>
      <c r="O456" s="79" t="s">
        <v>339</v>
      </c>
      <c r="P456" s="81">
        <v>43648.05504629629</v>
      </c>
      <c r="Q456" s="79" t="s">
        <v>440</v>
      </c>
      <c r="R456" s="82" t="s">
        <v>559</v>
      </c>
      <c r="S456" s="79" t="s">
        <v>586</v>
      </c>
      <c r="T456" s="79" t="s">
        <v>644</v>
      </c>
      <c r="U456" s="79"/>
      <c r="V456" s="82" t="s">
        <v>808</v>
      </c>
      <c r="W456" s="81">
        <v>43648.05504629629</v>
      </c>
      <c r="X456" s="82" t="s">
        <v>933</v>
      </c>
      <c r="Y456" s="79"/>
      <c r="Z456" s="79"/>
      <c r="AA456" s="85" t="s">
        <v>1142</v>
      </c>
      <c r="AB456" s="79"/>
      <c r="AC456" s="79" t="b">
        <v>0</v>
      </c>
      <c r="AD456" s="79">
        <v>1</v>
      </c>
      <c r="AE456" s="85" t="s">
        <v>1231</v>
      </c>
      <c r="AF456" s="79" t="b">
        <v>0</v>
      </c>
      <c r="AG456" s="79" t="s">
        <v>1237</v>
      </c>
      <c r="AH456" s="79"/>
      <c r="AI456" s="85" t="s">
        <v>1231</v>
      </c>
      <c r="AJ456" s="79" t="b">
        <v>0</v>
      </c>
      <c r="AK456" s="79">
        <v>0</v>
      </c>
      <c r="AL456" s="85" t="s">
        <v>1231</v>
      </c>
      <c r="AM456" s="79" t="s">
        <v>1244</v>
      </c>
      <c r="AN456" s="79" t="b">
        <v>0</v>
      </c>
      <c r="AO456" s="85" t="s">
        <v>1142</v>
      </c>
      <c r="AP456" s="79" t="s">
        <v>176</v>
      </c>
      <c r="AQ456" s="79">
        <v>0</v>
      </c>
      <c r="AR456" s="79">
        <v>0</v>
      </c>
      <c r="AS456" s="79"/>
      <c r="AT456" s="79"/>
      <c r="AU456" s="79"/>
      <c r="AV456" s="79"/>
      <c r="AW456" s="79"/>
      <c r="AX456" s="79"/>
      <c r="AY456" s="79"/>
      <c r="AZ456" s="79"/>
      <c r="BA456">
        <v>31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277</v>
      </c>
      <c r="B457" s="64" t="s">
        <v>252</v>
      </c>
      <c r="C457" s="65" t="s">
        <v>3198</v>
      </c>
      <c r="D457" s="66">
        <v>10</v>
      </c>
      <c r="E457" s="67" t="s">
        <v>136</v>
      </c>
      <c r="F457" s="68">
        <v>12</v>
      </c>
      <c r="G457" s="65"/>
      <c r="H457" s="69"/>
      <c r="I457" s="70"/>
      <c r="J457" s="70"/>
      <c r="K457" s="34" t="s">
        <v>65</v>
      </c>
      <c r="L457" s="77">
        <v>457</v>
      </c>
      <c r="M457" s="77"/>
      <c r="N457" s="72"/>
      <c r="O457" s="79" t="s">
        <v>339</v>
      </c>
      <c r="P457" s="81">
        <v>43648.05516203704</v>
      </c>
      <c r="Q457" s="79" t="s">
        <v>441</v>
      </c>
      <c r="R457" s="82" t="s">
        <v>560</v>
      </c>
      <c r="S457" s="79" t="s">
        <v>586</v>
      </c>
      <c r="T457" s="79" t="s">
        <v>644</v>
      </c>
      <c r="U457" s="79"/>
      <c r="V457" s="82" t="s">
        <v>808</v>
      </c>
      <c r="W457" s="81">
        <v>43648.05516203704</v>
      </c>
      <c r="X457" s="82" t="s">
        <v>934</v>
      </c>
      <c r="Y457" s="79"/>
      <c r="Z457" s="79"/>
      <c r="AA457" s="85" t="s">
        <v>1143</v>
      </c>
      <c r="AB457" s="79"/>
      <c r="AC457" s="79" t="b">
        <v>0</v>
      </c>
      <c r="AD457" s="79">
        <v>1</v>
      </c>
      <c r="AE457" s="85" t="s">
        <v>1231</v>
      </c>
      <c r="AF457" s="79" t="b">
        <v>0</v>
      </c>
      <c r="AG457" s="79" t="s">
        <v>1237</v>
      </c>
      <c r="AH457" s="79"/>
      <c r="AI457" s="85" t="s">
        <v>1231</v>
      </c>
      <c r="AJ457" s="79" t="b">
        <v>0</v>
      </c>
      <c r="AK457" s="79">
        <v>0</v>
      </c>
      <c r="AL457" s="85" t="s">
        <v>1231</v>
      </c>
      <c r="AM457" s="79" t="s">
        <v>1244</v>
      </c>
      <c r="AN457" s="79" t="b">
        <v>0</v>
      </c>
      <c r="AO457" s="85" t="s">
        <v>1143</v>
      </c>
      <c r="AP457" s="79" t="s">
        <v>176</v>
      </c>
      <c r="AQ457" s="79">
        <v>0</v>
      </c>
      <c r="AR457" s="79">
        <v>0</v>
      </c>
      <c r="AS457" s="79"/>
      <c r="AT457" s="79"/>
      <c r="AU457" s="79"/>
      <c r="AV457" s="79"/>
      <c r="AW457" s="79"/>
      <c r="AX457" s="79"/>
      <c r="AY457" s="79"/>
      <c r="AZ457" s="79"/>
      <c r="BA457">
        <v>31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277</v>
      </c>
      <c r="B458" s="64" t="s">
        <v>252</v>
      </c>
      <c r="C458" s="65" t="s">
        <v>3198</v>
      </c>
      <c r="D458" s="66">
        <v>10</v>
      </c>
      <c r="E458" s="67" t="s">
        <v>136</v>
      </c>
      <c r="F458" s="68">
        <v>12</v>
      </c>
      <c r="G458" s="65"/>
      <c r="H458" s="69"/>
      <c r="I458" s="70"/>
      <c r="J458" s="70"/>
      <c r="K458" s="34" t="s">
        <v>65</v>
      </c>
      <c r="L458" s="77">
        <v>458</v>
      </c>
      <c r="M458" s="77"/>
      <c r="N458" s="72"/>
      <c r="O458" s="79" t="s">
        <v>339</v>
      </c>
      <c r="P458" s="81">
        <v>43648.702893518515</v>
      </c>
      <c r="Q458" s="79" t="s">
        <v>442</v>
      </c>
      <c r="R458" s="82" t="s">
        <v>561</v>
      </c>
      <c r="S458" s="79" t="s">
        <v>586</v>
      </c>
      <c r="T458" s="79" t="s">
        <v>644</v>
      </c>
      <c r="U458" s="79"/>
      <c r="V458" s="82" t="s">
        <v>808</v>
      </c>
      <c r="W458" s="81">
        <v>43648.702893518515</v>
      </c>
      <c r="X458" s="82" t="s">
        <v>935</v>
      </c>
      <c r="Y458" s="79"/>
      <c r="Z458" s="79"/>
      <c r="AA458" s="85" t="s">
        <v>1144</v>
      </c>
      <c r="AB458" s="79"/>
      <c r="AC458" s="79" t="b">
        <v>0</v>
      </c>
      <c r="AD458" s="79">
        <v>2</v>
      </c>
      <c r="AE458" s="85" t="s">
        <v>1231</v>
      </c>
      <c r="AF458" s="79" t="b">
        <v>0</v>
      </c>
      <c r="AG458" s="79" t="s">
        <v>1237</v>
      </c>
      <c r="AH458" s="79"/>
      <c r="AI458" s="85" t="s">
        <v>1231</v>
      </c>
      <c r="AJ458" s="79" t="b">
        <v>0</v>
      </c>
      <c r="AK458" s="79">
        <v>0</v>
      </c>
      <c r="AL458" s="85" t="s">
        <v>1231</v>
      </c>
      <c r="AM458" s="79" t="s">
        <v>1244</v>
      </c>
      <c r="AN458" s="79" t="b">
        <v>0</v>
      </c>
      <c r="AO458" s="85" t="s">
        <v>1144</v>
      </c>
      <c r="AP458" s="79" t="s">
        <v>176</v>
      </c>
      <c r="AQ458" s="79">
        <v>0</v>
      </c>
      <c r="AR458" s="79">
        <v>0</v>
      </c>
      <c r="AS458" s="79"/>
      <c r="AT458" s="79"/>
      <c r="AU458" s="79"/>
      <c r="AV458" s="79"/>
      <c r="AW458" s="79"/>
      <c r="AX458" s="79"/>
      <c r="AY458" s="79"/>
      <c r="AZ458" s="79"/>
      <c r="BA458">
        <v>31</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277</v>
      </c>
      <c r="B459" s="64" t="s">
        <v>252</v>
      </c>
      <c r="C459" s="65" t="s">
        <v>3198</v>
      </c>
      <c r="D459" s="66">
        <v>10</v>
      </c>
      <c r="E459" s="67" t="s">
        <v>136</v>
      </c>
      <c r="F459" s="68">
        <v>12</v>
      </c>
      <c r="G459" s="65"/>
      <c r="H459" s="69"/>
      <c r="I459" s="70"/>
      <c r="J459" s="70"/>
      <c r="K459" s="34" t="s">
        <v>65</v>
      </c>
      <c r="L459" s="77">
        <v>459</v>
      </c>
      <c r="M459" s="77"/>
      <c r="N459" s="72"/>
      <c r="O459" s="79" t="s">
        <v>339</v>
      </c>
      <c r="P459" s="81">
        <v>43649.499976851854</v>
      </c>
      <c r="Q459" s="79" t="s">
        <v>443</v>
      </c>
      <c r="R459" s="82" t="s">
        <v>562</v>
      </c>
      <c r="S459" s="79" t="s">
        <v>586</v>
      </c>
      <c r="T459" s="79" t="s">
        <v>644</v>
      </c>
      <c r="U459" s="79"/>
      <c r="V459" s="82" t="s">
        <v>808</v>
      </c>
      <c r="W459" s="81">
        <v>43649.499976851854</v>
      </c>
      <c r="X459" s="82" t="s">
        <v>936</v>
      </c>
      <c r="Y459" s="79"/>
      <c r="Z459" s="79"/>
      <c r="AA459" s="85" t="s">
        <v>1145</v>
      </c>
      <c r="AB459" s="79"/>
      <c r="AC459" s="79" t="b">
        <v>0</v>
      </c>
      <c r="AD459" s="79">
        <v>3</v>
      </c>
      <c r="AE459" s="85" t="s">
        <v>1231</v>
      </c>
      <c r="AF459" s="79" t="b">
        <v>0</v>
      </c>
      <c r="AG459" s="79" t="s">
        <v>1237</v>
      </c>
      <c r="AH459" s="79"/>
      <c r="AI459" s="85" t="s">
        <v>1231</v>
      </c>
      <c r="AJ459" s="79" t="b">
        <v>0</v>
      </c>
      <c r="AK459" s="79">
        <v>0</v>
      </c>
      <c r="AL459" s="85" t="s">
        <v>1231</v>
      </c>
      <c r="AM459" s="79" t="s">
        <v>1244</v>
      </c>
      <c r="AN459" s="79" t="b">
        <v>0</v>
      </c>
      <c r="AO459" s="85" t="s">
        <v>1145</v>
      </c>
      <c r="AP459" s="79" t="s">
        <v>176</v>
      </c>
      <c r="AQ459" s="79">
        <v>0</v>
      </c>
      <c r="AR459" s="79">
        <v>0</v>
      </c>
      <c r="AS459" s="79"/>
      <c r="AT459" s="79"/>
      <c r="AU459" s="79"/>
      <c r="AV459" s="79"/>
      <c r="AW459" s="79"/>
      <c r="AX459" s="79"/>
      <c r="AY459" s="79"/>
      <c r="AZ459" s="79"/>
      <c r="BA459">
        <v>31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277</v>
      </c>
      <c r="B460" s="64" t="s">
        <v>252</v>
      </c>
      <c r="C460" s="65" t="s">
        <v>3198</v>
      </c>
      <c r="D460" s="66">
        <v>10</v>
      </c>
      <c r="E460" s="67" t="s">
        <v>136</v>
      </c>
      <c r="F460" s="68">
        <v>12</v>
      </c>
      <c r="G460" s="65"/>
      <c r="H460" s="69"/>
      <c r="I460" s="70"/>
      <c r="J460" s="70"/>
      <c r="K460" s="34" t="s">
        <v>65</v>
      </c>
      <c r="L460" s="77">
        <v>460</v>
      </c>
      <c r="M460" s="77"/>
      <c r="N460" s="72"/>
      <c r="O460" s="79" t="s">
        <v>339</v>
      </c>
      <c r="P460" s="81">
        <v>43653.491944444446</v>
      </c>
      <c r="Q460" s="79" t="s">
        <v>446</v>
      </c>
      <c r="R460" s="82" t="s">
        <v>563</v>
      </c>
      <c r="S460" s="79" t="s">
        <v>586</v>
      </c>
      <c r="T460" s="79" t="s">
        <v>646</v>
      </c>
      <c r="U460" s="79"/>
      <c r="V460" s="82" t="s">
        <v>808</v>
      </c>
      <c r="W460" s="81">
        <v>43653.491944444446</v>
      </c>
      <c r="X460" s="82" t="s">
        <v>939</v>
      </c>
      <c r="Y460" s="79"/>
      <c r="Z460" s="79"/>
      <c r="AA460" s="85" t="s">
        <v>1148</v>
      </c>
      <c r="AB460" s="79"/>
      <c r="AC460" s="79" t="b">
        <v>0</v>
      </c>
      <c r="AD460" s="79">
        <v>1</v>
      </c>
      <c r="AE460" s="85" t="s">
        <v>1231</v>
      </c>
      <c r="AF460" s="79" t="b">
        <v>0</v>
      </c>
      <c r="AG460" s="79" t="s">
        <v>1237</v>
      </c>
      <c r="AH460" s="79"/>
      <c r="AI460" s="85" t="s">
        <v>1231</v>
      </c>
      <c r="AJ460" s="79" t="b">
        <v>0</v>
      </c>
      <c r="AK460" s="79">
        <v>0</v>
      </c>
      <c r="AL460" s="85" t="s">
        <v>1231</v>
      </c>
      <c r="AM460" s="79" t="s">
        <v>1244</v>
      </c>
      <c r="AN460" s="79" t="b">
        <v>0</v>
      </c>
      <c r="AO460" s="85" t="s">
        <v>1148</v>
      </c>
      <c r="AP460" s="79" t="s">
        <v>176</v>
      </c>
      <c r="AQ460" s="79">
        <v>0</v>
      </c>
      <c r="AR460" s="79">
        <v>0</v>
      </c>
      <c r="AS460" s="79"/>
      <c r="AT460" s="79"/>
      <c r="AU460" s="79"/>
      <c r="AV460" s="79"/>
      <c r="AW460" s="79"/>
      <c r="AX460" s="79"/>
      <c r="AY460" s="79"/>
      <c r="AZ460" s="79"/>
      <c r="BA460">
        <v>31</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277</v>
      </c>
      <c r="B461" s="64" t="s">
        <v>252</v>
      </c>
      <c r="C461" s="65" t="s">
        <v>3198</v>
      </c>
      <c r="D461" s="66">
        <v>10</v>
      </c>
      <c r="E461" s="67" t="s">
        <v>136</v>
      </c>
      <c r="F461" s="68">
        <v>12</v>
      </c>
      <c r="G461" s="65"/>
      <c r="H461" s="69"/>
      <c r="I461" s="70"/>
      <c r="J461" s="70"/>
      <c r="K461" s="34" t="s">
        <v>65</v>
      </c>
      <c r="L461" s="77">
        <v>461</v>
      </c>
      <c r="M461" s="77"/>
      <c r="N461" s="72"/>
      <c r="O461" s="79" t="s">
        <v>339</v>
      </c>
      <c r="P461" s="81">
        <v>43655.50925925926</v>
      </c>
      <c r="Q461" s="79" t="s">
        <v>447</v>
      </c>
      <c r="R461" s="82" t="s">
        <v>564</v>
      </c>
      <c r="S461" s="79" t="s">
        <v>586</v>
      </c>
      <c r="T461" s="79" t="s">
        <v>646</v>
      </c>
      <c r="U461" s="79"/>
      <c r="V461" s="82" t="s">
        <v>808</v>
      </c>
      <c r="W461" s="81">
        <v>43655.50925925926</v>
      </c>
      <c r="X461" s="82" t="s">
        <v>940</v>
      </c>
      <c r="Y461" s="79"/>
      <c r="Z461" s="79"/>
      <c r="AA461" s="85" t="s">
        <v>1149</v>
      </c>
      <c r="AB461" s="79"/>
      <c r="AC461" s="79" t="b">
        <v>0</v>
      </c>
      <c r="AD461" s="79">
        <v>8</v>
      </c>
      <c r="AE461" s="85" t="s">
        <v>1231</v>
      </c>
      <c r="AF461" s="79" t="b">
        <v>0</v>
      </c>
      <c r="AG461" s="79" t="s">
        <v>1237</v>
      </c>
      <c r="AH461" s="79"/>
      <c r="AI461" s="85" t="s">
        <v>1231</v>
      </c>
      <c r="AJ461" s="79" t="b">
        <v>0</v>
      </c>
      <c r="AK461" s="79">
        <v>0</v>
      </c>
      <c r="AL461" s="85" t="s">
        <v>1231</v>
      </c>
      <c r="AM461" s="79" t="s">
        <v>1244</v>
      </c>
      <c r="AN461" s="79" t="b">
        <v>0</v>
      </c>
      <c r="AO461" s="85" t="s">
        <v>1149</v>
      </c>
      <c r="AP461" s="79" t="s">
        <v>176</v>
      </c>
      <c r="AQ461" s="79">
        <v>0</v>
      </c>
      <c r="AR461" s="79">
        <v>0</v>
      </c>
      <c r="AS461" s="79"/>
      <c r="AT461" s="79"/>
      <c r="AU461" s="79"/>
      <c r="AV461" s="79"/>
      <c r="AW461" s="79"/>
      <c r="AX461" s="79"/>
      <c r="AY461" s="79"/>
      <c r="AZ461" s="79"/>
      <c r="BA461">
        <v>31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277</v>
      </c>
      <c r="B462" s="64" t="s">
        <v>252</v>
      </c>
      <c r="C462" s="65" t="s">
        <v>3198</v>
      </c>
      <c r="D462" s="66">
        <v>10</v>
      </c>
      <c r="E462" s="67" t="s">
        <v>136</v>
      </c>
      <c r="F462" s="68">
        <v>12</v>
      </c>
      <c r="G462" s="65"/>
      <c r="H462" s="69"/>
      <c r="I462" s="70"/>
      <c r="J462" s="70"/>
      <c r="K462" s="34" t="s">
        <v>65</v>
      </c>
      <c r="L462" s="77">
        <v>462</v>
      </c>
      <c r="M462" s="77"/>
      <c r="N462" s="72"/>
      <c r="O462" s="79" t="s">
        <v>339</v>
      </c>
      <c r="P462" s="81">
        <v>43655.50939814815</v>
      </c>
      <c r="Q462" s="79" t="s">
        <v>448</v>
      </c>
      <c r="R462" s="82" t="s">
        <v>565</v>
      </c>
      <c r="S462" s="79" t="s">
        <v>586</v>
      </c>
      <c r="T462" s="79" t="s">
        <v>646</v>
      </c>
      <c r="U462" s="79"/>
      <c r="V462" s="82" t="s">
        <v>808</v>
      </c>
      <c r="W462" s="81">
        <v>43655.50939814815</v>
      </c>
      <c r="X462" s="82" t="s">
        <v>941</v>
      </c>
      <c r="Y462" s="79"/>
      <c r="Z462" s="79"/>
      <c r="AA462" s="85" t="s">
        <v>1150</v>
      </c>
      <c r="AB462" s="79"/>
      <c r="AC462" s="79" t="b">
        <v>0</v>
      </c>
      <c r="AD462" s="79">
        <v>5</v>
      </c>
      <c r="AE462" s="85" t="s">
        <v>1231</v>
      </c>
      <c r="AF462" s="79" t="b">
        <v>0</v>
      </c>
      <c r="AG462" s="79" t="s">
        <v>1237</v>
      </c>
      <c r="AH462" s="79"/>
      <c r="AI462" s="85" t="s">
        <v>1231</v>
      </c>
      <c r="AJ462" s="79" t="b">
        <v>0</v>
      </c>
      <c r="AK462" s="79">
        <v>0</v>
      </c>
      <c r="AL462" s="85" t="s">
        <v>1231</v>
      </c>
      <c r="AM462" s="79" t="s">
        <v>1244</v>
      </c>
      <c r="AN462" s="79" t="b">
        <v>0</v>
      </c>
      <c r="AO462" s="85" t="s">
        <v>1150</v>
      </c>
      <c r="AP462" s="79" t="s">
        <v>176</v>
      </c>
      <c r="AQ462" s="79">
        <v>0</v>
      </c>
      <c r="AR462" s="79">
        <v>0</v>
      </c>
      <c r="AS462" s="79"/>
      <c r="AT462" s="79"/>
      <c r="AU462" s="79"/>
      <c r="AV462" s="79"/>
      <c r="AW462" s="79"/>
      <c r="AX462" s="79"/>
      <c r="AY462" s="79"/>
      <c r="AZ462" s="79"/>
      <c r="BA462">
        <v>31</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277</v>
      </c>
      <c r="B463" s="64" t="s">
        <v>252</v>
      </c>
      <c r="C463" s="65" t="s">
        <v>3198</v>
      </c>
      <c r="D463" s="66">
        <v>10</v>
      </c>
      <c r="E463" s="67" t="s">
        <v>136</v>
      </c>
      <c r="F463" s="68">
        <v>12</v>
      </c>
      <c r="G463" s="65"/>
      <c r="H463" s="69"/>
      <c r="I463" s="70"/>
      <c r="J463" s="70"/>
      <c r="K463" s="34" t="s">
        <v>65</v>
      </c>
      <c r="L463" s="77">
        <v>463</v>
      </c>
      <c r="M463" s="77"/>
      <c r="N463" s="72"/>
      <c r="O463" s="79" t="s">
        <v>339</v>
      </c>
      <c r="P463" s="81">
        <v>43656.5018287037</v>
      </c>
      <c r="Q463" s="79" t="s">
        <v>449</v>
      </c>
      <c r="R463" s="82" t="s">
        <v>531</v>
      </c>
      <c r="S463" s="79" t="s">
        <v>586</v>
      </c>
      <c r="T463" s="79" t="s">
        <v>646</v>
      </c>
      <c r="U463" s="79"/>
      <c r="V463" s="82" t="s">
        <v>808</v>
      </c>
      <c r="W463" s="81">
        <v>43656.5018287037</v>
      </c>
      <c r="X463" s="82" t="s">
        <v>942</v>
      </c>
      <c r="Y463" s="79"/>
      <c r="Z463" s="79"/>
      <c r="AA463" s="85" t="s">
        <v>1151</v>
      </c>
      <c r="AB463" s="79"/>
      <c r="AC463" s="79" t="b">
        <v>0</v>
      </c>
      <c r="AD463" s="79">
        <v>8</v>
      </c>
      <c r="AE463" s="85" t="s">
        <v>1231</v>
      </c>
      <c r="AF463" s="79" t="b">
        <v>0</v>
      </c>
      <c r="AG463" s="79" t="s">
        <v>1237</v>
      </c>
      <c r="AH463" s="79"/>
      <c r="AI463" s="85" t="s">
        <v>1231</v>
      </c>
      <c r="AJ463" s="79" t="b">
        <v>0</v>
      </c>
      <c r="AK463" s="79">
        <v>3</v>
      </c>
      <c r="AL463" s="85" t="s">
        <v>1231</v>
      </c>
      <c r="AM463" s="79" t="s">
        <v>1244</v>
      </c>
      <c r="AN463" s="79" t="b">
        <v>0</v>
      </c>
      <c r="AO463" s="85" t="s">
        <v>1151</v>
      </c>
      <c r="AP463" s="79" t="s">
        <v>176</v>
      </c>
      <c r="AQ463" s="79">
        <v>0</v>
      </c>
      <c r="AR463" s="79">
        <v>0</v>
      </c>
      <c r="AS463" s="79"/>
      <c r="AT463" s="79"/>
      <c r="AU463" s="79"/>
      <c r="AV463" s="79"/>
      <c r="AW463" s="79"/>
      <c r="AX463" s="79"/>
      <c r="AY463" s="79"/>
      <c r="AZ463" s="79"/>
      <c r="BA463">
        <v>31</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277</v>
      </c>
      <c r="B464" s="64" t="s">
        <v>252</v>
      </c>
      <c r="C464" s="65" t="s">
        <v>3198</v>
      </c>
      <c r="D464" s="66">
        <v>10</v>
      </c>
      <c r="E464" s="67" t="s">
        <v>136</v>
      </c>
      <c r="F464" s="68">
        <v>12</v>
      </c>
      <c r="G464" s="65"/>
      <c r="H464" s="69"/>
      <c r="I464" s="70"/>
      <c r="J464" s="70"/>
      <c r="K464" s="34" t="s">
        <v>65</v>
      </c>
      <c r="L464" s="77">
        <v>464</v>
      </c>
      <c r="M464" s="77"/>
      <c r="N464" s="72"/>
      <c r="O464" s="79" t="s">
        <v>339</v>
      </c>
      <c r="P464" s="81">
        <v>43666.97350694444</v>
      </c>
      <c r="Q464" s="79" t="s">
        <v>450</v>
      </c>
      <c r="R464" s="82" t="s">
        <v>566</v>
      </c>
      <c r="S464" s="79" t="s">
        <v>586</v>
      </c>
      <c r="T464" s="79" t="s">
        <v>646</v>
      </c>
      <c r="U464" s="79"/>
      <c r="V464" s="82" t="s">
        <v>808</v>
      </c>
      <c r="W464" s="81">
        <v>43666.97350694444</v>
      </c>
      <c r="X464" s="82" t="s">
        <v>943</v>
      </c>
      <c r="Y464" s="79"/>
      <c r="Z464" s="79"/>
      <c r="AA464" s="85" t="s">
        <v>1152</v>
      </c>
      <c r="AB464" s="79"/>
      <c r="AC464" s="79" t="b">
        <v>0</v>
      </c>
      <c r="AD464" s="79">
        <v>0</v>
      </c>
      <c r="AE464" s="85" t="s">
        <v>1231</v>
      </c>
      <c r="AF464" s="79" t="b">
        <v>0</v>
      </c>
      <c r="AG464" s="79" t="s">
        <v>1237</v>
      </c>
      <c r="AH464" s="79"/>
      <c r="AI464" s="85" t="s">
        <v>1231</v>
      </c>
      <c r="AJ464" s="79" t="b">
        <v>0</v>
      </c>
      <c r="AK464" s="79">
        <v>0</v>
      </c>
      <c r="AL464" s="85" t="s">
        <v>1231</v>
      </c>
      <c r="AM464" s="79" t="s">
        <v>1244</v>
      </c>
      <c r="AN464" s="79" t="b">
        <v>0</v>
      </c>
      <c r="AO464" s="85" t="s">
        <v>1152</v>
      </c>
      <c r="AP464" s="79" t="s">
        <v>176</v>
      </c>
      <c r="AQ464" s="79">
        <v>0</v>
      </c>
      <c r="AR464" s="79">
        <v>0</v>
      </c>
      <c r="AS464" s="79"/>
      <c r="AT464" s="79"/>
      <c r="AU464" s="79"/>
      <c r="AV464" s="79"/>
      <c r="AW464" s="79"/>
      <c r="AX464" s="79"/>
      <c r="AY464" s="79"/>
      <c r="AZ464" s="79"/>
      <c r="BA464">
        <v>31</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277</v>
      </c>
      <c r="B465" s="64" t="s">
        <v>252</v>
      </c>
      <c r="C465" s="65" t="s">
        <v>3198</v>
      </c>
      <c r="D465" s="66">
        <v>10</v>
      </c>
      <c r="E465" s="67" t="s">
        <v>136</v>
      </c>
      <c r="F465" s="68">
        <v>12</v>
      </c>
      <c r="G465" s="65"/>
      <c r="H465" s="69"/>
      <c r="I465" s="70"/>
      <c r="J465" s="70"/>
      <c r="K465" s="34" t="s">
        <v>65</v>
      </c>
      <c r="L465" s="77">
        <v>465</v>
      </c>
      <c r="M465" s="77"/>
      <c r="N465" s="72"/>
      <c r="O465" s="79" t="s">
        <v>339</v>
      </c>
      <c r="P465" s="81">
        <v>43668.01925925926</v>
      </c>
      <c r="Q465" s="79" t="s">
        <v>451</v>
      </c>
      <c r="R465" s="82" t="s">
        <v>535</v>
      </c>
      <c r="S465" s="79" t="s">
        <v>586</v>
      </c>
      <c r="T465" s="79" t="s">
        <v>647</v>
      </c>
      <c r="U465" s="79"/>
      <c r="V465" s="82" t="s">
        <v>808</v>
      </c>
      <c r="W465" s="81">
        <v>43668.01925925926</v>
      </c>
      <c r="X465" s="82" t="s">
        <v>944</v>
      </c>
      <c r="Y465" s="79"/>
      <c r="Z465" s="79"/>
      <c r="AA465" s="85" t="s">
        <v>1153</v>
      </c>
      <c r="AB465" s="79"/>
      <c r="AC465" s="79" t="b">
        <v>0</v>
      </c>
      <c r="AD465" s="79">
        <v>0</v>
      </c>
      <c r="AE465" s="85" t="s">
        <v>1231</v>
      </c>
      <c r="AF465" s="79" t="b">
        <v>0</v>
      </c>
      <c r="AG465" s="79" t="s">
        <v>1237</v>
      </c>
      <c r="AH465" s="79"/>
      <c r="AI465" s="85" t="s">
        <v>1231</v>
      </c>
      <c r="AJ465" s="79" t="b">
        <v>0</v>
      </c>
      <c r="AK465" s="79">
        <v>0</v>
      </c>
      <c r="AL465" s="85" t="s">
        <v>1231</v>
      </c>
      <c r="AM465" s="79" t="s">
        <v>1244</v>
      </c>
      <c r="AN465" s="79" t="b">
        <v>0</v>
      </c>
      <c r="AO465" s="85" t="s">
        <v>1153</v>
      </c>
      <c r="AP465" s="79" t="s">
        <v>176</v>
      </c>
      <c r="AQ465" s="79">
        <v>0</v>
      </c>
      <c r="AR465" s="79">
        <v>0</v>
      </c>
      <c r="AS465" s="79"/>
      <c r="AT465" s="79"/>
      <c r="AU465" s="79"/>
      <c r="AV465" s="79"/>
      <c r="AW465" s="79"/>
      <c r="AX465" s="79"/>
      <c r="AY465" s="79"/>
      <c r="AZ465" s="79"/>
      <c r="BA465">
        <v>31</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277</v>
      </c>
      <c r="B466" s="64" t="s">
        <v>252</v>
      </c>
      <c r="C466" s="65" t="s">
        <v>3198</v>
      </c>
      <c r="D466" s="66">
        <v>10</v>
      </c>
      <c r="E466" s="67" t="s">
        <v>136</v>
      </c>
      <c r="F466" s="68">
        <v>12</v>
      </c>
      <c r="G466" s="65"/>
      <c r="H466" s="69"/>
      <c r="I466" s="70"/>
      <c r="J466" s="70"/>
      <c r="K466" s="34" t="s">
        <v>65</v>
      </c>
      <c r="L466" s="77">
        <v>466</v>
      </c>
      <c r="M466" s="77"/>
      <c r="N466" s="72"/>
      <c r="O466" s="79" t="s">
        <v>339</v>
      </c>
      <c r="P466" s="81">
        <v>43669.27875</v>
      </c>
      <c r="Q466" s="79" t="s">
        <v>452</v>
      </c>
      <c r="R466" s="82" t="s">
        <v>539</v>
      </c>
      <c r="S466" s="79" t="s">
        <v>586</v>
      </c>
      <c r="T466" s="79" t="s">
        <v>648</v>
      </c>
      <c r="U466" s="79"/>
      <c r="V466" s="82" t="s">
        <v>808</v>
      </c>
      <c r="W466" s="81">
        <v>43669.27875</v>
      </c>
      <c r="X466" s="82" t="s">
        <v>945</v>
      </c>
      <c r="Y466" s="79"/>
      <c r="Z466" s="79"/>
      <c r="AA466" s="85" t="s">
        <v>1154</v>
      </c>
      <c r="AB466" s="79"/>
      <c r="AC466" s="79" t="b">
        <v>0</v>
      </c>
      <c r="AD466" s="79">
        <v>6</v>
      </c>
      <c r="AE466" s="85" t="s">
        <v>1231</v>
      </c>
      <c r="AF466" s="79" t="b">
        <v>0</v>
      </c>
      <c r="AG466" s="79" t="s">
        <v>1237</v>
      </c>
      <c r="AH466" s="79"/>
      <c r="AI466" s="85" t="s">
        <v>1231</v>
      </c>
      <c r="AJ466" s="79" t="b">
        <v>0</v>
      </c>
      <c r="AK466" s="79">
        <v>1</v>
      </c>
      <c r="AL466" s="85" t="s">
        <v>1231</v>
      </c>
      <c r="AM466" s="79" t="s">
        <v>1244</v>
      </c>
      <c r="AN466" s="79" t="b">
        <v>0</v>
      </c>
      <c r="AO466" s="85" t="s">
        <v>1154</v>
      </c>
      <c r="AP466" s="79" t="s">
        <v>176</v>
      </c>
      <c r="AQ466" s="79">
        <v>0</v>
      </c>
      <c r="AR466" s="79">
        <v>0</v>
      </c>
      <c r="AS466" s="79"/>
      <c r="AT466" s="79"/>
      <c r="AU466" s="79"/>
      <c r="AV466" s="79"/>
      <c r="AW466" s="79"/>
      <c r="AX466" s="79"/>
      <c r="AY466" s="79"/>
      <c r="AZ466" s="79"/>
      <c r="BA466">
        <v>31</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277</v>
      </c>
      <c r="B467" s="64" t="s">
        <v>252</v>
      </c>
      <c r="C467" s="65" t="s">
        <v>3198</v>
      </c>
      <c r="D467" s="66">
        <v>10</v>
      </c>
      <c r="E467" s="67" t="s">
        <v>136</v>
      </c>
      <c r="F467" s="68">
        <v>12</v>
      </c>
      <c r="G467" s="65"/>
      <c r="H467" s="69"/>
      <c r="I467" s="70"/>
      <c r="J467" s="70"/>
      <c r="K467" s="34" t="s">
        <v>65</v>
      </c>
      <c r="L467" s="77">
        <v>467</v>
      </c>
      <c r="M467" s="77"/>
      <c r="N467" s="72"/>
      <c r="O467" s="79" t="s">
        <v>339</v>
      </c>
      <c r="P467" s="81">
        <v>43670.48118055556</v>
      </c>
      <c r="Q467" s="79" t="s">
        <v>453</v>
      </c>
      <c r="R467" s="82" t="s">
        <v>540</v>
      </c>
      <c r="S467" s="79" t="s">
        <v>586</v>
      </c>
      <c r="T467" s="79" t="s">
        <v>648</v>
      </c>
      <c r="U467" s="79"/>
      <c r="V467" s="82" t="s">
        <v>808</v>
      </c>
      <c r="W467" s="81">
        <v>43670.48118055556</v>
      </c>
      <c r="X467" s="82" t="s">
        <v>946</v>
      </c>
      <c r="Y467" s="79"/>
      <c r="Z467" s="79"/>
      <c r="AA467" s="85" t="s">
        <v>1155</v>
      </c>
      <c r="AB467" s="79"/>
      <c r="AC467" s="79" t="b">
        <v>0</v>
      </c>
      <c r="AD467" s="79">
        <v>8</v>
      </c>
      <c r="AE467" s="85" t="s">
        <v>1231</v>
      </c>
      <c r="AF467" s="79" t="b">
        <v>0</v>
      </c>
      <c r="AG467" s="79" t="s">
        <v>1237</v>
      </c>
      <c r="AH467" s="79"/>
      <c r="AI467" s="85" t="s">
        <v>1231</v>
      </c>
      <c r="AJ467" s="79" t="b">
        <v>0</v>
      </c>
      <c r="AK467" s="79">
        <v>2</v>
      </c>
      <c r="AL467" s="85" t="s">
        <v>1231</v>
      </c>
      <c r="AM467" s="79" t="s">
        <v>1244</v>
      </c>
      <c r="AN467" s="79" t="b">
        <v>0</v>
      </c>
      <c r="AO467" s="85" t="s">
        <v>1155</v>
      </c>
      <c r="AP467" s="79" t="s">
        <v>176</v>
      </c>
      <c r="AQ467" s="79">
        <v>0</v>
      </c>
      <c r="AR467" s="79">
        <v>0</v>
      </c>
      <c r="AS467" s="79"/>
      <c r="AT467" s="79"/>
      <c r="AU467" s="79"/>
      <c r="AV467" s="79"/>
      <c r="AW467" s="79"/>
      <c r="AX467" s="79"/>
      <c r="AY467" s="79"/>
      <c r="AZ467" s="79"/>
      <c r="BA467">
        <v>31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277</v>
      </c>
      <c r="B468" s="64" t="s">
        <v>252</v>
      </c>
      <c r="C468" s="65" t="s">
        <v>3198</v>
      </c>
      <c r="D468" s="66">
        <v>10</v>
      </c>
      <c r="E468" s="67" t="s">
        <v>136</v>
      </c>
      <c r="F468" s="68">
        <v>12</v>
      </c>
      <c r="G468" s="65"/>
      <c r="H468" s="69"/>
      <c r="I468" s="70"/>
      <c r="J468" s="70"/>
      <c r="K468" s="34" t="s">
        <v>65</v>
      </c>
      <c r="L468" s="77">
        <v>468</v>
      </c>
      <c r="M468" s="77"/>
      <c r="N468" s="72"/>
      <c r="O468" s="79" t="s">
        <v>339</v>
      </c>
      <c r="P468" s="81">
        <v>43671.063206018516</v>
      </c>
      <c r="Q468" s="79" t="s">
        <v>454</v>
      </c>
      <c r="R468" s="82" t="s">
        <v>541</v>
      </c>
      <c r="S468" s="79" t="s">
        <v>586</v>
      </c>
      <c r="T468" s="79" t="s">
        <v>648</v>
      </c>
      <c r="U468" s="79"/>
      <c r="V468" s="82" t="s">
        <v>808</v>
      </c>
      <c r="W468" s="81">
        <v>43671.063206018516</v>
      </c>
      <c r="X468" s="82" t="s">
        <v>947</v>
      </c>
      <c r="Y468" s="79"/>
      <c r="Z468" s="79"/>
      <c r="AA468" s="85" t="s">
        <v>1156</v>
      </c>
      <c r="AB468" s="79"/>
      <c r="AC468" s="79" t="b">
        <v>0</v>
      </c>
      <c r="AD468" s="79">
        <v>1</v>
      </c>
      <c r="AE468" s="85" t="s">
        <v>1231</v>
      </c>
      <c r="AF468" s="79" t="b">
        <v>0</v>
      </c>
      <c r="AG468" s="79" t="s">
        <v>1237</v>
      </c>
      <c r="AH468" s="79"/>
      <c r="AI468" s="85" t="s">
        <v>1231</v>
      </c>
      <c r="AJ468" s="79" t="b">
        <v>0</v>
      </c>
      <c r="AK468" s="79">
        <v>0</v>
      </c>
      <c r="AL468" s="85" t="s">
        <v>1231</v>
      </c>
      <c r="AM468" s="79" t="s">
        <v>1244</v>
      </c>
      <c r="AN468" s="79" t="b">
        <v>0</v>
      </c>
      <c r="AO468" s="85" t="s">
        <v>1156</v>
      </c>
      <c r="AP468" s="79" t="s">
        <v>176</v>
      </c>
      <c r="AQ468" s="79">
        <v>0</v>
      </c>
      <c r="AR468" s="79">
        <v>0</v>
      </c>
      <c r="AS468" s="79"/>
      <c r="AT468" s="79"/>
      <c r="AU468" s="79"/>
      <c r="AV468" s="79"/>
      <c r="AW468" s="79"/>
      <c r="AX468" s="79"/>
      <c r="AY468" s="79"/>
      <c r="AZ468" s="79"/>
      <c r="BA468">
        <v>31</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277</v>
      </c>
      <c r="B469" s="64" t="s">
        <v>252</v>
      </c>
      <c r="C469" s="65" t="s">
        <v>3198</v>
      </c>
      <c r="D469" s="66">
        <v>10</v>
      </c>
      <c r="E469" s="67" t="s">
        <v>136</v>
      </c>
      <c r="F469" s="68">
        <v>12</v>
      </c>
      <c r="G469" s="65"/>
      <c r="H469" s="69"/>
      <c r="I469" s="70"/>
      <c r="J469" s="70"/>
      <c r="K469" s="34" t="s">
        <v>65</v>
      </c>
      <c r="L469" s="77">
        <v>469</v>
      </c>
      <c r="M469" s="77"/>
      <c r="N469" s="72"/>
      <c r="O469" s="79" t="s">
        <v>339</v>
      </c>
      <c r="P469" s="81">
        <v>43681.478946759256</v>
      </c>
      <c r="Q469" s="79" t="s">
        <v>455</v>
      </c>
      <c r="R469" s="82" t="s">
        <v>567</v>
      </c>
      <c r="S469" s="79" t="s">
        <v>586</v>
      </c>
      <c r="T469" s="79" t="s">
        <v>647</v>
      </c>
      <c r="U469" s="79"/>
      <c r="V469" s="82" t="s">
        <v>808</v>
      </c>
      <c r="W469" s="81">
        <v>43681.478946759256</v>
      </c>
      <c r="X469" s="82" t="s">
        <v>948</v>
      </c>
      <c r="Y469" s="79"/>
      <c r="Z469" s="79"/>
      <c r="AA469" s="85" t="s">
        <v>1157</v>
      </c>
      <c r="AB469" s="79"/>
      <c r="AC469" s="79" t="b">
        <v>0</v>
      </c>
      <c r="AD469" s="79">
        <v>2</v>
      </c>
      <c r="AE469" s="85" t="s">
        <v>1231</v>
      </c>
      <c r="AF469" s="79" t="b">
        <v>0</v>
      </c>
      <c r="AG469" s="79" t="s">
        <v>1237</v>
      </c>
      <c r="AH469" s="79"/>
      <c r="AI469" s="85" t="s">
        <v>1231</v>
      </c>
      <c r="AJ469" s="79" t="b">
        <v>0</v>
      </c>
      <c r="AK469" s="79">
        <v>0</v>
      </c>
      <c r="AL469" s="85" t="s">
        <v>1231</v>
      </c>
      <c r="AM469" s="79" t="s">
        <v>1244</v>
      </c>
      <c r="AN469" s="79" t="b">
        <v>0</v>
      </c>
      <c r="AO469" s="85" t="s">
        <v>1157</v>
      </c>
      <c r="AP469" s="79" t="s">
        <v>176</v>
      </c>
      <c r="AQ469" s="79">
        <v>0</v>
      </c>
      <c r="AR469" s="79">
        <v>0</v>
      </c>
      <c r="AS469" s="79"/>
      <c r="AT469" s="79"/>
      <c r="AU469" s="79"/>
      <c r="AV469" s="79"/>
      <c r="AW469" s="79"/>
      <c r="AX469" s="79"/>
      <c r="AY469" s="79"/>
      <c r="AZ469" s="79"/>
      <c r="BA469">
        <v>31</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277</v>
      </c>
      <c r="B470" s="64" t="s">
        <v>252</v>
      </c>
      <c r="C470" s="65" t="s">
        <v>3198</v>
      </c>
      <c r="D470" s="66">
        <v>10</v>
      </c>
      <c r="E470" s="67" t="s">
        <v>136</v>
      </c>
      <c r="F470" s="68">
        <v>12</v>
      </c>
      <c r="G470" s="65"/>
      <c r="H470" s="69"/>
      <c r="I470" s="70"/>
      <c r="J470" s="70"/>
      <c r="K470" s="34" t="s">
        <v>65</v>
      </c>
      <c r="L470" s="77">
        <v>470</v>
      </c>
      <c r="M470" s="77"/>
      <c r="N470" s="72"/>
      <c r="O470" s="79" t="s">
        <v>339</v>
      </c>
      <c r="P470" s="81">
        <v>43682.540810185186</v>
      </c>
      <c r="Q470" s="79" t="s">
        <v>456</v>
      </c>
      <c r="R470" s="82" t="s">
        <v>568</v>
      </c>
      <c r="S470" s="79" t="s">
        <v>586</v>
      </c>
      <c r="T470" s="79" t="s">
        <v>647</v>
      </c>
      <c r="U470" s="79"/>
      <c r="V470" s="82" t="s">
        <v>808</v>
      </c>
      <c r="W470" s="81">
        <v>43682.540810185186</v>
      </c>
      <c r="X470" s="82" t="s">
        <v>949</v>
      </c>
      <c r="Y470" s="79"/>
      <c r="Z470" s="79"/>
      <c r="AA470" s="85" t="s">
        <v>1158</v>
      </c>
      <c r="AB470" s="79"/>
      <c r="AC470" s="79" t="b">
        <v>0</v>
      </c>
      <c r="AD470" s="79">
        <v>7</v>
      </c>
      <c r="AE470" s="85" t="s">
        <v>1231</v>
      </c>
      <c r="AF470" s="79" t="b">
        <v>0</v>
      </c>
      <c r="AG470" s="79" t="s">
        <v>1237</v>
      </c>
      <c r="AH470" s="79"/>
      <c r="AI470" s="85" t="s">
        <v>1231</v>
      </c>
      <c r="AJ470" s="79" t="b">
        <v>0</v>
      </c>
      <c r="AK470" s="79">
        <v>0</v>
      </c>
      <c r="AL470" s="85" t="s">
        <v>1231</v>
      </c>
      <c r="AM470" s="79" t="s">
        <v>1244</v>
      </c>
      <c r="AN470" s="79" t="b">
        <v>0</v>
      </c>
      <c r="AO470" s="85" t="s">
        <v>1158</v>
      </c>
      <c r="AP470" s="79" t="s">
        <v>176</v>
      </c>
      <c r="AQ470" s="79">
        <v>0</v>
      </c>
      <c r="AR470" s="79">
        <v>0</v>
      </c>
      <c r="AS470" s="79"/>
      <c r="AT470" s="79"/>
      <c r="AU470" s="79"/>
      <c r="AV470" s="79"/>
      <c r="AW470" s="79"/>
      <c r="AX470" s="79"/>
      <c r="AY470" s="79"/>
      <c r="AZ470" s="79"/>
      <c r="BA470">
        <v>31</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277</v>
      </c>
      <c r="B471" s="64" t="s">
        <v>252</v>
      </c>
      <c r="C471" s="65" t="s">
        <v>3198</v>
      </c>
      <c r="D471" s="66">
        <v>10</v>
      </c>
      <c r="E471" s="67" t="s">
        <v>136</v>
      </c>
      <c r="F471" s="68">
        <v>12</v>
      </c>
      <c r="G471" s="65"/>
      <c r="H471" s="69"/>
      <c r="I471" s="70"/>
      <c r="J471" s="70"/>
      <c r="K471" s="34" t="s">
        <v>65</v>
      </c>
      <c r="L471" s="77">
        <v>471</v>
      </c>
      <c r="M471" s="77"/>
      <c r="N471" s="72"/>
      <c r="O471" s="79" t="s">
        <v>339</v>
      </c>
      <c r="P471" s="81">
        <v>43684.67045138889</v>
      </c>
      <c r="Q471" s="79" t="s">
        <v>457</v>
      </c>
      <c r="R471" s="82" t="s">
        <v>569</v>
      </c>
      <c r="S471" s="79" t="s">
        <v>586</v>
      </c>
      <c r="T471" s="79" t="s">
        <v>647</v>
      </c>
      <c r="U471" s="79"/>
      <c r="V471" s="82" t="s">
        <v>808</v>
      </c>
      <c r="W471" s="81">
        <v>43684.67045138889</v>
      </c>
      <c r="X471" s="82" t="s">
        <v>950</v>
      </c>
      <c r="Y471" s="79"/>
      <c r="Z471" s="79"/>
      <c r="AA471" s="85" t="s">
        <v>1159</v>
      </c>
      <c r="AB471" s="79"/>
      <c r="AC471" s="79" t="b">
        <v>0</v>
      </c>
      <c r="AD471" s="79">
        <v>4</v>
      </c>
      <c r="AE471" s="85" t="s">
        <v>1231</v>
      </c>
      <c r="AF471" s="79" t="b">
        <v>0</v>
      </c>
      <c r="AG471" s="79" t="s">
        <v>1237</v>
      </c>
      <c r="AH471" s="79"/>
      <c r="AI471" s="85" t="s">
        <v>1231</v>
      </c>
      <c r="AJ471" s="79" t="b">
        <v>0</v>
      </c>
      <c r="AK471" s="79">
        <v>0</v>
      </c>
      <c r="AL471" s="85" t="s">
        <v>1231</v>
      </c>
      <c r="AM471" s="79" t="s">
        <v>1244</v>
      </c>
      <c r="AN471" s="79" t="b">
        <v>0</v>
      </c>
      <c r="AO471" s="85" t="s">
        <v>1159</v>
      </c>
      <c r="AP471" s="79" t="s">
        <v>176</v>
      </c>
      <c r="AQ471" s="79">
        <v>0</v>
      </c>
      <c r="AR471" s="79">
        <v>0</v>
      </c>
      <c r="AS471" s="79"/>
      <c r="AT471" s="79"/>
      <c r="AU471" s="79"/>
      <c r="AV471" s="79"/>
      <c r="AW471" s="79"/>
      <c r="AX471" s="79"/>
      <c r="AY471" s="79"/>
      <c r="AZ471" s="79"/>
      <c r="BA471">
        <v>31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277</v>
      </c>
      <c r="B472" s="64" t="s">
        <v>252</v>
      </c>
      <c r="C472" s="65" t="s">
        <v>3198</v>
      </c>
      <c r="D472" s="66">
        <v>10</v>
      </c>
      <c r="E472" s="67" t="s">
        <v>136</v>
      </c>
      <c r="F472" s="68">
        <v>12</v>
      </c>
      <c r="G472" s="65"/>
      <c r="H472" s="69"/>
      <c r="I472" s="70"/>
      <c r="J472" s="70"/>
      <c r="K472" s="34" t="s">
        <v>65</v>
      </c>
      <c r="L472" s="77">
        <v>472</v>
      </c>
      <c r="M472" s="77"/>
      <c r="N472" s="72"/>
      <c r="O472" s="79" t="s">
        <v>339</v>
      </c>
      <c r="P472" s="81">
        <v>43684.670648148145</v>
      </c>
      <c r="Q472" s="79" t="s">
        <v>458</v>
      </c>
      <c r="R472" s="82" t="s">
        <v>570</v>
      </c>
      <c r="S472" s="79" t="s">
        <v>586</v>
      </c>
      <c r="T472" s="79" t="s">
        <v>647</v>
      </c>
      <c r="U472" s="79"/>
      <c r="V472" s="82" t="s">
        <v>808</v>
      </c>
      <c r="W472" s="81">
        <v>43684.670648148145</v>
      </c>
      <c r="X472" s="82" t="s">
        <v>951</v>
      </c>
      <c r="Y472" s="79"/>
      <c r="Z472" s="79"/>
      <c r="AA472" s="85" t="s">
        <v>1160</v>
      </c>
      <c r="AB472" s="79"/>
      <c r="AC472" s="79" t="b">
        <v>0</v>
      </c>
      <c r="AD472" s="79">
        <v>4</v>
      </c>
      <c r="AE472" s="85" t="s">
        <v>1231</v>
      </c>
      <c r="AF472" s="79" t="b">
        <v>0</v>
      </c>
      <c r="AG472" s="79" t="s">
        <v>1237</v>
      </c>
      <c r="AH472" s="79"/>
      <c r="AI472" s="85" t="s">
        <v>1231</v>
      </c>
      <c r="AJ472" s="79" t="b">
        <v>0</v>
      </c>
      <c r="AK472" s="79">
        <v>0</v>
      </c>
      <c r="AL472" s="85" t="s">
        <v>1231</v>
      </c>
      <c r="AM472" s="79" t="s">
        <v>1244</v>
      </c>
      <c r="AN472" s="79" t="b">
        <v>0</v>
      </c>
      <c r="AO472" s="85" t="s">
        <v>1160</v>
      </c>
      <c r="AP472" s="79" t="s">
        <v>176</v>
      </c>
      <c r="AQ472" s="79">
        <v>0</v>
      </c>
      <c r="AR472" s="79">
        <v>0</v>
      </c>
      <c r="AS472" s="79"/>
      <c r="AT472" s="79"/>
      <c r="AU472" s="79"/>
      <c r="AV472" s="79"/>
      <c r="AW472" s="79"/>
      <c r="AX472" s="79"/>
      <c r="AY472" s="79"/>
      <c r="AZ472" s="79"/>
      <c r="BA472">
        <v>31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226</v>
      </c>
      <c r="B473" s="64" t="s">
        <v>271</v>
      </c>
      <c r="C473" s="65" t="s">
        <v>3188</v>
      </c>
      <c r="D473" s="66">
        <v>3</v>
      </c>
      <c r="E473" s="67" t="s">
        <v>132</v>
      </c>
      <c r="F473" s="68">
        <v>35</v>
      </c>
      <c r="G473" s="65"/>
      <c r="H473" s="69"/>
      <c r="I473" s="70"/>
      <c r="J473" s="70"/>
      <c r="K473" s="34" t="s">
        <v>65</v>
      </c>
      <c r="L473" s="77">
        <v>473</v>
      </c>
      <c r="M473" s="77"/>
      <c r="N473" s="72"/>
      <c r="O473" s="79" t="s">
        <v>339</v>
      </c>
      <c r="P473" s="81">
        <v>43634.758680555555</v>
      </c>
      <c r="Q473" s="79" t="s">
        <v>354</v>
      </c>
      <c r="R473" s="79"/>
      <c r="S473" s="79"/>
      <c r="T473" s="79"/>
      <c r="U473" s="82" t="s">
        <v>693</v>
      </c>
      <c r="V473" s="82" t="s">
        <v>693</v>
      </c>
      <c r="W473" s="81">
        <v>43634.758680555555</v>
      </c>
      <c r="X473" s="82" t="s">
        <v>828</v>
      </c>
      <c r="Y473" s="79"/>
      <c r="Z473" s="79"/>
      <c r="AA473" s="85" t="s">
        <v>1037</v>
      </c>
      <c r="AB473" s="79"/>
      <c r="AC473" s="79" t="b">
        <v>0</v>
      </c>
      <c r="AD473" s="79">
        <v>1</v>
      </c>
      <c r="AE473" s="85" t="s">
        <v>1231</v>
      </c>
      <c r="AF473" s="79" t="b">
        <v>0</v>
      </c>
      <c r="AG473" s="79" t="s">
        <v>1237</v>
      </c>
      <c r="AH473" s="79"/>
      <c r="AI473" s="85" t="s">
        <v>1231</v>
      </c>
      <c r="AJ473" s="79" t="b">
        <v>0</v>
      </c>
      <c r="AK473" s="79">
        <v>0</v>
      </c>
      <c r="AL473" s="85" t="s">
        <v>1231</v>
      </c>
      <c r="AM473" s="79" t="s">
        <v>1244</v>
      </c>
      <c r="AN473" s="79" t="b">
        <v>0</v>
      </c>
      <c r="AO473" s="85" t="s">
        <v>1037</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5</v>
      </c>
      <c r="BC473" s="78" t="str">
        <f>REPLACE(INDEX(GroupVertices[Group],MATCH(Edges[[#This Row],[Vertex 2]],GroupVertices[Vertex],0)),1,1,"")</f>
        <v>1</v>
      </c>
      <c r="BD473" s="48"/>
      <c r="BE473" s="49"/>
      <c r="BF473" s="48"/>
      <c r="BG473" s="49"/>
      <c r="BH473" s="48"/>
      <c r="BI473" s="49"/>
      <c r="BJ473" s="48"/>
      <c r="BK473" s="49"/>
      <c r="BL473" s="48"/>
    </row>
    <row r="474" spans="1:64" ht="15">
      <c r="A474" s="64" t="s">
        <v>277</v>
      </c>
      <c r="B474" s="64" t="s">
        <v>226</v>
      </c>
      <c r="C474" s="65" t="s">
        <v>3201</v>
      </c>
      <c r="D474" s="66">
        <v>7.666666666666667</v>
      </c>
      <c r="E474" s="67" t="s">
        <v>136</v>
      </c>
      <c r="F474" s="68">
        <v>19.666666666666664</v>
      </c>
      <c r="G474" s="65"/>
      <c r="H474" s="69"/>
      <c r="I474" s="70"/>
      <c r="J474" s="70"/>
      <c r="K474" s="34" t="s">
        <v>65</v>
      </c>
      <c r="L474" s="77">
        <v>474</v>
      </c>
      <c r="M474" s="77"/>
      <c r="N474" s="72"/>
      <c r="O474" s="79" t="s">
        <v>339</v>
      </c>
      <c r="P474" s="81">
        <v>43641.1275</v>
      </c>
      <c r="Q474" s="79" t="s">
        <v>436</v>
      </c>
      <c r="R474" s="82" t="s">
        <v>556</v>
      </c>
      <c r="S474" s="79" t="s">
        <v>586</v>
      </c>
      <c r="T474" s="79" t="s">
        <v>645</v>
      </c>
      <c r="U474" s="79"/>
      <c r="V474" s="82" t="s">
        <v>808</v>
      </c>
      <c r="W474" s="81">
        <v>43641.1275</v>
      </c>
      <c r="X474" s="82" t="s">
        <v>929</v>
      </c>
      <c r="Y474" s="79"/>
      <c r="Z474" s="79"/>
      <c r="AA474" s="85" t="s">
        <v>1138</v>
      </c>
      <c r="AB474" s="79"/>
      <c r="AC474" s="79" t="b">
        <v>0</v>
      </c>
      <c r="AD474" s="79">
        <v>6</v>
      </c>
      <c r="AE474" s="85" t="s">
        <v>1231</v>
      </c>
      <c r="AF474" s="79" t="b">
        <v>0</v>
      </c>
      <c r="AG474" s="79" t="s">
        <v>1237</v>
      </c>
      <c r="AH474" s="79"/>
      <c r="AI474" s="85" t="s">
        <v>1231</v>
      </c>
      <c r="AJ474" s="79" t="b">
        <v>0</v>
      </c>
      <c r="AK474" s="79">
        <v>0</v>
      </c>
      <c r="AL474" s="85" t="s">
        <v>1231</v>
      </c>
      <c r="AM474" s="79" t="s">
        <v>1244</v>
      </c>
      <c r="AN474" s="79" t="b">
        <v>0</v>
      </c>
      <c r="AO474" s="85" t="s">
        <v>1138</v>
      </c>
      <c r="AP474" s="79" t="s">
        <v>176</v>
      </c>
      <c r="AQ474" s="79">
        <v>0</v>
      </c>
      <c r="AR474" s="79">
        <v>0</v>
      </c>
      <c r="AS474" s="79"/>
      <c r="AT474" s="79"/>
      <c r="AU474" s="79"/>
      <c r="AV474" s="79"/>
      <c r="AW474" s="79"/>
      <c r="AX474" s="79"/>
      <c r="AY474" s="79"/>
      <c r="AZ474" s="79"/>
      <c r="BA474">
        <v>21</v>
      </c>
      <c r="BB474" s="78" t="str">
        <f>REPLACE(INDEX(GroupVertices[Group],MATCH(Edges[[#This Row],[Vertex 1]],GroupVertices[Vertex],0)),1,1,"")</f>
        <v>2</v>
      </c>
      <c r="BC474" s="78" t="str">
        <f>REPLACE(INDEX(GroupVertices[Group],MATCH(Edges[[#This Row],[Vertex 2]],GroupVertices[Vertex],0)),1,1,"")</f>
        <v>5</v>
      </c>
      <c r="BD474" s="48"/>
      <c r="BE474" s="49"/>
      <c r="BF474" s="48"/>
      <c r="BG474" s="49"/>
      <c r="BH474" s="48"/>
      <c r="BI474" s="49"/>
      <c r="BJ474" s="48"/>
      <c r="BK474" s="49"/>
      <c r="BL474" s="48"/>
    </row>
    <row r="475" spans="1:64" ht="15">
      <c r="A475" s="64" t="s">
        <v>277</v>
      </c>
      <c r="B475" s="64" t="s">
        <v>226</v>
      </c>
      <c r="C475" s="65" t="s">
        <v>3201</v>
      </c>
      <c r="D475" s="66">
        <v>7.666666666666667</v>
      </c>
      <c r="E475" s="67" t="s">
        <v>136</v>
      </c>
      <c r="F475" s="68">
        <v>19.666666666666664</v>
      </c>
      <c r="G475" s="65"/>
      <c r="H475" s="69"/>
      <c r="I475" s="70"/>
      <c r="J475" s="70"/>
      <c r="K475" s="34" t="s">
        <v>65</v>
      </c>
      <c r="L475" s="77">
        <v>475</v>
      </c>
      <c r="M475" s="77"/>
      <c r="N475" s="72"/>
      <c r="O475" s="79" t="s">
        <v>339</v>
      </c>
      <c r="P475" s="81">
        <v>43641.94844907407</v>
      </c>
      <c r="Q475" s="79" t="s">
        <v>437</v>
      </c>
      <c r="R475" s="82" t="s">
        <v>557</v>
      </c>
      <c r="S475" s="79" t="s">
        <v>586</v>
      </c>
      <c r="T475" s="79" t="s">
        <v>645</v>
      </c>
      <c r="U475" s="79"/>
      <c r="V475" s="82" t="s">
        <v>808</v>
      </c>
      <c r="W475" s="81">
        <v>43641.94844907407</v>
      </c>
      <c r="X475" s="82" t="s">
        <v>930</v>
      </c>
      <c r="Y475" s="79"/>
      <c r="Z475" s="79"/>
      <c r="AA475" s="85" t="s">
        <v>1139</v>
      </c>
      <c r="AB475" s="79"/>
      <c r="AC475" s="79" t="b">
        <v>0</v>
      </c>
      <c r="AD475" s="79">
        <v>1</v>
      </c>
      <c r="AE475" s="85" t="s">
        <v>1231</v>
      </c>
      <c r="AF475" s="79" t="b">
        <v>0</v>
      </c>
      <c r="AG475" s="79" t="s">
        <v>1237</v>
      </c>
      <c r="AH475" s="79"/>
      <c r="AI475" s="85" t="s">
        <v>1231</v>
      </c>
      <c r="AJ475" s="79" t="b">
        <v>0</v>
      </c>
      <c r="AK475" s="79">
        <v>0</v>
      </c>
      <c r="AL475" s="85" t="s">
        <v>1231</v>
      </c>
      <c r="AM475" s="79" t="s">
        <v>1244</v>
      </c>
      <c r="AN475" s="79" t="b">
        <v>0</v>
      </c>
      <c r="AO475" s="85" t="s">
        <v>1139</v>
      </c>
      <c r="AP475" s="79" t="s">
        <v>176</v>
      </c>
      <c r="AQ475" s="79">
        <v>0</v>
      </c>
      <c r="AR475" s="79">
        <v>0</v>
      </c>
      <c r="AS475" s="79"/>
      <c r="AT475" s="79"/>
      <c r="AU475" s="79"/>
      <c r="AV475" s="79"/>
      <c r="AW475" s="79"/>
      <c r="AX475" s="79"/>
      <c r="AY475" s="79"/>
      <c r="AZ475" s="79"/>
      <c r="BA475">
        <v>21</v>
      </c>
      <c r="BB475" s="78" t="str">
        <f>REPLACE(INDEX(GroupVertices[Group],MATCH(Edges[[#This Row],[Vertex 1]],GroupVertices[Vertex],0)),1,1,"")</f>
        <v>2</v>
      </c>
      <c r="BC475" s="78" t="str">
        <f>REPLACE(INDEX(GroupVertices[Group],MATCH(Edges[[#This Row],[Vertex 2]],GroupVertices[Vertex],0)),1,1,"")</f>
        <v>5</v>
      </c>
      <c r="BD475" s="48"/>
      <c r="BE475" s="49"/>
      <c r="BF475" s="48"/>
      <c r="BG475" s="49"/>
      <c r="BH475" s="48"/>
      <c r="BI475" s="49"/>
      <c r="BJ475" s="48"/>
      <c r="BK475" s="49"/>
      <c r="BL475" s="48"/>
    </row>
    <row r="476" spans="1:64" ht="15">
      <c r="A476" s="64" t="s">
        <v>277</v>
      </c>
      <c r="B476" s="64" t="s">
        <v>226</v>
      </c>
      <c r="C476" s="65" t="s">
        <v>3201</v>
      </c>
      <c r="D476" s="66">
        <v>7.666666666666667</v>
      </c>
      <c r="E476" s="67" t="s">
        <v>136</v>
      </c>
      <c r="F476" s="68">
        <v>19.666666666666664</v>
      </c>
      <c r="G476" s="65"/>
      <c r="H476" s="69"/>
      <c r="I476" s="70"/>
      <c r="J476" s="70"/>
      <c r="K476" s="34" t="s">
        <v>65</v>
      </c>
      <c r="L476" s="77">
        <v>476</v>
      </c>
      <c r="M476" s="77"/>
      <c r="N476" s="72"/>
      <c r="O476" s="79" t="s">
        <v>339</v>
      </c>
      <c r="P476" s="81">
        <v>43642.59805555556</v>
      </c>
      <c r="Q476" s="79" t="s">
        <v>438</v>
      </c>
      <c r="R476" s="82" t="s">
        <v>558</v>
      </c>
      <c r="S476" s="79" t="s">
        <v>586</v>
      </c>
      <c r="T476" s="79" t="s">
        <v>645</v>
      </c>
      <c r="U476" s="79"/>
      <c r="V476" s="82" t="s">
        <v>808</v>
      </c>
      <c r="W476" s="81">
        <v>43642.59805555556</v>
      </c>
      <c r="X476" s="82" t="s">
        <v>931</v>
      </c>
      <c r="Y476" s="79"/>
      <c r="Z476" s="79"/>
      <c r="AA476" s="85" t="s">
        <v>1140</v>
      </c>
      <c r="AB476" s="79"/>
      <c r="AC476" s="79" t="b">
        <v>0</v>
      </c>
      <c r="AD476" s="79">
        <v>6</v>
      </c>
      <c r="AE476" s="85" t="s">
        <v>1231</v>
      </c>
      <c r="AF476" s="79" t="b">
        <v>0</v>
      </c>
      <c r="AG476" s="79" t="s">
        <v>1237</v>
      </c>
      <c r="AH476" s="79"/>
      <c r="AI476" s="85" t="s">
        <v>1231</v>
      </c>
      <c r="AJ476" s="79" t="b">
        <v>0</v>
      </c>
      <c r="AK476" s="79">
        <v>0</v>
      </c>
      <c r="AL476" s="85" t="s">
        <v>1231</v>
      </c>
      <c r="AM476" s="79" t="s">
        <v>1244</v>
      </c>
      <c r="AN476" s="79" t="b">
        <v>0</v>
      </c>
      <c r="AO476" s="85" t="s">
        <v>1140</v>
      </c>
      <c r="AP476" s="79" t="s">
        <v>176</v>
      </c>
      <c r="AQ476" s="79">
        <v>0</v>
      </c>
      <c r="AR476" s="79">
        <v>0</v>
      </c>
      <c r="AS476" s="79"/>
      <c r="AT476" s="79"/>
      <c r="AU476" s="79"/>
      <c r="AV476" s="79"/>
      <c r="AW476" s="79"/>
      <c r="AX476" s="79"/>
      <c r="AY476" s="79"/>
      <c r="AZ476" s="79"/>
      <c r="BA476">
        <v>21</v>
      </c>
      <c r="BB476" s="78" t="str">
        <f>REPLACE(INDEX(GroupVertices[Group],MATCH(Edges[[#This Row],[Vertex 1]],GroupVertices[Vertex],0)),1,1,"")</f>
        <v>2</v>
      </c>
      <c r="BC476" s="78" t="str">
        <f>REPLACE(INDEX(GroupVertices[Group],MATCH(Edges[[#This Row],[Vertex 2]],GroupVertices[Vertex],0)),1,1,"")</f>
        <v>5</v>
      </c>
      <c r="BD476" s="48"/>
      <c r="BE476" s="49"/>
      <c r="BF476" s="48"/>
      <c r="BG476" s="49"/>
      <c r="BH476" s="48"/>
      <c r="BI476" s="49"/>
      <c r="BJ476" s="48"/>
      <c r="BK476" s="49"/>
      <c r="BL476" s="48"/>
    </row>
    <row r="477" spans="1:64" ht="15">
      <c r="A477" s="64" t="s">
        <v>277</v>
      </c>
      <c r="B477" s="64" t="s">
        <v>226</v>
      </c>
      <c r="C477" s="65" t="s">
        <v>3201</v>
      </c>
      <c r="D477" s="66">
        <v>7.666666666666667</v>
      </c>
      <c r="E477" s="67" t="s">
        <v>136</v>
      </c>
      <c r="F477" s="68">
        <v>19.666666666666664</v>
      </c>
      <c r="G477" s="65"/>
      <c r="H477" s="69"/>
      <c r="I477" s="70"/>
      <c r="J477" s="70"/>
      <c r="K477" s="34" t="s">
        <v>65</v>
      </c>
      <c r="L477" s="77">
        <v>477</v>
      </c>
      <c r="M477" s="77"/>
      <c r="N477" s="72"/>
      <c r="O477" s="79" t="s">
        <v>339</v>
      </c>
      <c r="P477" s="81">
        <v>43643.634363425925</v>
      </c>
      <c r="Q477" s="79" t="s">
        <v>439</v>
      </c>
      <c r="R477" s="82" t="s">
        <v>530</v>
      </c>
      <c r="S477" s="79" t="s">
        <v>586</v>
      </c>
      <c r="T477" s="79" t="s">
        <v>645</v>
      </c>
      <c r="U477" s="79"/>
      <c r="V477" s="82" t="s">
        <v>808</v>
      </c>
      <c r="W477" s="81">
        <v>43643.634363425925</v>
      </c>
      <c r="X477" s="82" t="s">
        <v>932</v>
      </c>
      <c r="Y477" s="79"/>
      <c r="Z477" s="79"/>
      <c r="AA477" s="85" t="s">
        <v>1141</v>
      </c>
      <c r="AB477" s="79"/>
      <c r="AC477" s="79" t="b">
        <v>0</v>
      </c>
      <c r="AD477" s="79">
        <v>7</v>
      </c>
      <c r="AE477" s="85" t="s">
        <v>1231</v>
      </c>
      <c r="AF477" s="79" t="b">
        <v>0</v>
      </c>
      <c r="AG477" s="79" t="s">
        <v>1237</v>
      </c>
      <c r="AH477" s="79"/>
      <c r="AI477" s="85" t="s">
        <v>1231</v>
      </c>
      <c r="AJ477" s="79" t="b">
        <v>0</v>
      </c>
      <c r="AK477" s="79">
        <v>1</v>
      </c>
      <c r="AL477" s="85" t="s">
        <v>1231</v>
      </c>
      <c r="AM477" s="79" t="s">
        <v>1244</v>
      </c>
      <c r="AN477" s="79" t="b">
        <v>0</v>
      </c>
      <c r="AO477" s="85" t="s">
        <v>1141</v>
      </c>
      <c r="AP477" s="79" t="s">
        <v>176</v>
      </c>
      <c r="AQ477" s="79">
        <v>0</v>
      </c>
      <c r="AR477" s="79">
        <v>0</v>
      </c>
      <c r="AS477" s="79"/>
      <c r="AT477" s="79"/>
      <c r="AU477" s="79"/>
      <c r="AV477" s="79"/>
      <c r="AW477" s="79"/>
      <c r="AX477" s="79"/>
      <c r="AY477" s="79"/>
      <c r="AZ477" s="79"/>
      <c r="BA477">
        <v>21</v>
      </c>
      <c r="BB477" s="78" t="str">
        <f>REPLACE(INDEX(GroupVertices[Group],MATCH(Edges[[#This Row],[Vertex 1]],GroupVertices[Vertex],0)),1,1,"")</f>
        <v>2</v>
      </c>
      <c r="BC477" s="78" t="str">
        <f>REPLACE(INDEX(GroupVertices[Group],MATCH(Edges[[#This Row],[Vertex 2]],GroupVertices[Vertex],0)),1,1,"")</f>
        <v>5</v>
      </c>
      <c r="BD477" s="48"/>
      <c r="BE477" s="49"/>
      <c r="BF477" s="48"/>
      <c r="BG477" s="49"/>
      <c r="BH477" s="48"/>
      <c r="BI477" s="49"/>
      <c r="BJ477" s="48"/>
      <c r="BK477" s="49"/>
      <c r="BL477" s="48"/>
    </row>
    <row r="478" spans="1:64" ht="15">
      <c r="A478" s="64" t="s">
        <v>277</v>
      </c>
      <c r="B478" s="64" t="s">
        <v>226</v>
      </c>
      <c r="C478" s="65" t="s">
        <v>3201</v>
      </c>
      <c r="D478" s="66">
        <v>7.666666666666667</v>
      </c>
      <c r="E478" s="67" t="s">
        <v>136</v>
      </c>
      <c r="F478" s="68">
        <v>19.666666666666664</v>
      </c>
      <c r="G478" s="65"/>
      <c r="H478" s="69"/>
      <c r="I478" s="70"/>
      <c r="J478" s="70"/>
      <c r="K478" s="34" t="s">
        <v>65</v>
      </c>
      <c r="L478" s="77">
        <v>478</v>
      </c>
      <c r="M478" s="77"/>
      <c r="N478" s="72"/>
      <c r="O478" s="79" t="s">
        <v>339</v>
      </c>
      <c r="P478" s="81">
        <v>43648.05504629629</v>
      </c>
      <c r="Q478" s="79" t="s">
        <v>440</v>
      </c>
      <c r="R478" s="82" t="s">
        <v>559</v>
      </c>
      <c r="S478" s="79" t="s">
        <v>586</v>
      </c>
      <c r="T478" s="79" t="s">
        <v>644</v>
      </c>
      <c r="U478" s="79"/>
      <c r="V478" s="82" t="s">
        <v>808</v>
      </c>
      <c r="W478" s="81">
        <v>43648.05504629629</v>
      </c>
      <c r="X478" s="82" t="s">
        <v>933</v>
      </c>
      <c r="Y478" s="79"/>
      <c r="Z478" s="79"/>
      <c r="AA478" s="85" t="s">
        <v>1142</v>
      </c>
      <c r="AB478" s="79"/>
      <c r="AC478" s="79" t="b">
        <v>0</v>
      </c>
      <c r="AD478" s="79">
        <v>1</v>
      </c>
      <c r="AE478" s="85" t="s">
        <v>1231</v>
      </c>
      <c r="AF478" s="79" t="b">
        <v>0</v>
      </c>
      <c r="AG478" s="79" t="s">
        <v>1237</v>
      </c>
      <c r="AH478" s="79"/>
      <c r="AI478" s="85" t="s">
        <v>1231</v>
      </c>
      <c r="AJ478" s="79" t="b">
        <v>0</v>
      </c>
      <c r="AK478" s="79">
        <v>0</v>
      </c>
      <c r="AL478" s="85" t="s">
        <v>1231</v>
      </c>
      <c r="AM478" s="79" t="s">
        <v>1244</v>
      </c>
      <c r="AN478" s="79" t="b">
        <v>0</v>
      </c>
      <c r="AO478" s="85" t="s">
        <v>1142</v>
      </c>
      <c r="AP478" s="79" t="s">
        <v>176</v>
      </c>
      <c r="AQ478" s="79">
        <v>0</v>
      </c>
      <c r="AR478" s="79">
        <v>0</v>
      </c>
      <c r="AS478" s="79"/>
      <c r="AT478" s="79"/>
      <c r="AU478" s="79"/>
      <c r="AV478" s="79"/>
      <c r="AW478" s="79"/>
      <c r="AX478" s="79"/>
      <c r="AY478" s="79"/>
      <c r="AZ478" s="79"/>
      <c r="BA478">
        <v>21</v>
      </c>
      <c r="BB478" s="78" t="str">
        <f>REPLACE(INDEX(GroupVertices[Group],MATCH(Edges[[#This Row],[Vertex 1]],GroupVertices[Vertex],0)),1,1,"")</f>
        <v>2</v>
      </c>
      <c r="BC478" s="78" t="str">
        <f>REPLACE(INDEX(GroupVertices[Group],MATCH(Edges[[#This Row],[Vertex 2]],GroupVertices[Vertex],0)),1,1,"")</f>
        <v>5</v>
      </c>
      <c r="BD478" s="48"/>
      <c r="BE478" s="49"/>
      <c r="BF478" s="48"/>
      <c r="BG478" s="49"/>
      <c r="BH478" s="48"/>
      <c r="BI478" s="49"/>
      <c r="BJ478" s="48"/>
      <c r="BK478" s="49"/>
      <c r="BL478" s="48"/>
    </row>
    <row r="479" spans="1:64" ht="15">
      <c r="A479" s="64" t="s">
        <v>277</v>
      </c>
      <c r="B479" s="64" t="s">
        <v>226</v>
      </c>
      <c r="C479" s="65" t="s">
        <v>3201</v>
      </c>
      <c r="D479" s="66">
        <v>7.666666666666667</v>
      </c>
      <c r="E479" s="67" t="s">
        <v>136</v>
      </c>
      <c r="F479" s="68">
        <v>19.666666666666664</v>
      </c>
      <c r="G479" s="65"/>
      <c r="H479" s="69"/>
      <c r="I479" s="70"/>
      <c r="J479" s="70"/>
      <c r="K479" s="34" t="s">
        <v>65</v>
      </c>
      <c r="L479" s="77">
        <v>479</v>
      </c>
      <c r="M479" s="77"/>
      <c r="N479" s="72"/>
      <c r="O479" s="79" t="s">
        <v>339</v>
      </c>
      <c r="P479" s="81">
        <v>43648.05516203704</v>
      </c>
      <c r="Q479" s="79" t="s">
        <v>441</v>
      </c>
      <c r="R479" s="82" t="s">
        <v>560</v>
      </c>
      <c r="S479" s="79" t="s">
        <v>586</v>
      </c>
      <c r="T479" s="79" t="s">
        <v>644</v>
      </c>
      <c r="U479" s="79"/>
      <c r="V479" s="82" t="s">
        <v>808</v>
      </c>
      <c r="W479" s="81">
        <v>43648.05516203704</v>
      </c>
      <c r="X479" s="82" t="s">
        <v>934</v>
      </c>
      <c r="Y479" s="79"/>
      <c r="Z479" s="79"/>
      <c r="AA479" s="85" t="s">
        <v>1143</v>
      </c>
      <c r="AB479" s="79"/>
      <c r="AC479" s="79" t="b">
        <v>0</v>
      </c>
      <c r="AD479" s="79">
        <v>1</v>
      </c>
      <c r="AE479" s="85" t="s">
        <v>1231</v>
      </c>
      <c r="AF479" s="79" t="b">
        <v>0</v>
      </c>
      <c r="AG479" s="79" t="s">
        <v>1237</v>
      </c>
      <c r="AH479" s="79"/>
      <c r="AI479" s="85" t="s">
        <v>1231</v>
      </c>
      <c r="AJ479" s="79" t="b">
        <v>0</v>
      </c>
      <c r="AK479" s="79">
        <v>0</v>
      </c>
      <c r="AL479" s="85" t="s">
        <v>1231</v>
      </c>
      <c r="AM479" s="79" t="s">
        <v>1244</v>
      </c>
      <c r="AN479" s="79" t="b">
        <v>0</v>
      </c>
      <c r="AO479" s="85" t="s">
        <v>1143</v>
      </c>
      <c r="AP479" s="79" t="s">
        <v>176</v>
      </c>
      <c r="AQ479" s="79">
        <v>0</v>
      </c>
      <c r="AR479" s="79">
        <v>0</v>
      </c>
      <c r="AS479" s="79"/>
      <c r="AT479" s="79"/>
      <c r="AU479" s="79"/>
      <c r="AV479" s="79"/>
      <c r="AW479" s="79"/>
      <c r="AX479" s="79"/>
      <c r="AY479" s="79"/>
      <c r="AZ479" s="79"/>
      <c r="BA479">
        <v>21</v>
      </c>
      <c r="BB479" s="78" t="str">
        <f>REPLACE(INDEX(GroupVertices[Group],MATCH(Edges[[#This Row],[Vertex 1]],GroupVertices[Vertex],0)),1,1,"")</f>
        <v>2</v>
      </c>
      <c r="BC479" s="78" t="str">
        <f>REPLACE(INDEX(GroupVertices[Group],MATCH(Edges[[#This Row],[Vertex 2]],GroupVertices[Vertex],0)),1,1,"")</f>
        <v>5</v>
      </c>
      <c r="BD479" s="48"/>
      <c r="BE479" s="49"/>
      <c r="BF479" s="48"/>
      <c r="BG479" s="49"/>
      <c r="BH479" s="48"/>
      <c r="BI479" s="49"/>
      <c r="BJ479" s="48"/>
      <c r="BK479" s="49"/>
      <c r="BL479" s="48"/>
    </row>
    <row r="480" spans="1:64" ht="15">
      <c r="A480" s="64" t="s">
        <v>277</v>
      </c>
      <c r="B480" s="64" t="s">
        <v>226</v>
      </c>
      <c r="C480" s="65" t="s">
        <v>3201</v>
      </c>
      <c r="D480" s="66">
        <v>7.666666666666667</v>
      </c>
      <c r="E480" s="67" t="s">
        <v>136</v>
      </c>
      <c r="F480" s="68">
        <v>19.666666666666664</v>
      </c>
      <c r="G480" s="65"/>
      <c r="H480" s="69"/>
      <c r="I480" s="70"/>
      <c r="J480" s="70"/>
      <c r="K480" s="34" t="s">
        <v>65</v>
      </c>
      <c r="L480" s="77">
        <v>480</v>
      </c>
      <c r="M480" s="77"/>
      <c r="N480" s="72"/>
      <c r="O480" s="79" t="s">
        <v>339</v>
      </c>
      <c r="P480" s="81">
        <v>43648.702893518515</v>
      </c>
      <c r="Q480" s="79" t="s">
        <v>442</v>
      </c>
      <c r="R480" s="82" t="s">
        <v>561</v>
      </c>
      <c r="S480" s="79" t="s">
        <v>586</v>
      </c>
      <c r="T480" s="79" t="s">
        <v>644</v>
      </c>
      <c r="U480" s="79"/>
      <c r="V480" s="82" t="s">
        <v>808</v>
      </c>
      <c r="W480" s="81">
        <v>43648.702893518515</v>
      </c>
      <c r="X480" s="82" t="s">
        <v>935</v>
      </c>
      <c r="Y480" s="79"/>
      <c r="Z480" s="79"/>
      <c r="AA480" s="85" t="s">
        <v>1144</v>
      </c>
      <c r="AB480" s="79"/>
      <c r="AC480" s="79" t="b">
        <v>0</v>
      </c>
      <c r="AD480" s="79">
        <v>2</v>
      </c>
      <c r="AE480" s="85" t="s">
        <v>1231</v>
      </c>
      <c r="AF480" s="79" t="b">
        <v>0</v>
      </c>
      <c r="AG480" s="79" t="s">
        <v>1237</v>
      </c>
      <c r="AH480" s="79"/>
      <c r="AI480" s="85" t="s">
        <v>1231</v>
      </c>
      <c r="AJ480" s="79" t="b">
        <v>0</v>
      </c>
      <c r="AK480" s="79">
        <v>0</v>
      </c>
      <c r="AL480" s="85" t="s">
        <v>1231</v>
      </c>
      <c r="AM480" s="79" t="s">
        <v>1244</v>
      </c>
      <c r="AN480" s="79" t="b">
        <v>0</v>
      </c>
      <c r="AO480" s="85" t="s">
        <v>1144</v>
      </c>
      <c r="AP480" s="79" t="s">
        <v>176</v>
      </c>
      <c r="AQ480" s="79">
        <v>0</v>
      </c>
      <c r="AR480" s="79">
        <v>0</v>
      </c>
      <c r="AS480" s="79"/>
      <c r="AT480" s="79"/>
      <c r="AU480" s="79"/>
      <c r="AV480" s="79"/>
      <c r="AW480" s="79"/>
      <c r="AX480" s="79"/>
      <c r="AY480" s="79"/>
      <c r="AZ480" s="79"/>
      <c r="BA480">
        <v>21</v>
      </c>
      <c r="BB480" s="78" t="str">
        <f>REPLACE(INDEX(GroupVertices[Group],MATCH(Edges[[#This Row],[Vertex 1]],GroupVertices[Vertex],0)),1,1,"")</f>
        <v>2</v>
      </c>
      <c r="BC480" s="78" t="str">
        <f>REPLACE(INDEX(GroupVertices[Group],MATCH(Edges[[#This Row],[Vertex 2]],GroupVertices[Vertex],0)),1,1,"")</f>
        <v>5</v>
      </c>
      <c r="BD480" s="48"/>
      <c r="BE480" s="49"/>
      <c r="BF480" s="48"/>
      <c r="BG480" s="49"/>
      <c r="BH480" s="48"/>
      <c r="BI480" s="49"/>
      <c r="BJ480" s="48"/>
      <c r="BK480" s="49"/>
      <c r="BL480" s="48"/>
    </row>
    <row r="481" spans="1:64" ht="15">
      <c r="A481" s="64" t="s">
        <v>277</v>
      </c>
      <c r="B481" s="64" t="s">
        <v>226</v>
      </c>
      <c r="C481" s="65" t="s">
        <v>3201</v>
      </c>
      <c r="D481" s="66">
        <v>7.666666666666667</v>
      </c>
      <c r="E481" s="67" t="s">
        <v>136</v>
      </c>
      <c r="F481" s="68">
        <v>19.666666666666664</v>
      </c>
      <c r="G481" s="65"/>
      <c r="H481" s="69"/>
      <c r="I481" s="70"/>
      <c r="J481" s="70"/>
      <c r="K481" s="34" t="s">
        <v>65</v>
      </c>
      <c r="L481" s="77">
        <v>481</v>
      </c>
      <c r="M481" s="77"/>
      <c r="N481" s="72"/>
      <c r="O481" s="79" t="s">
        <v>339</v>
      </c>
      <c r="P481" s="81">
        <v>43649.499976851854</v>
      </c>
      <c r="Q481" s="79" t="s">
        <v>443</v>
      </c>
      <c r="R481" s="82" t="s">
        <v>562</v>
      </c>
      <c r="S481" s="79" t="s">
        <v>586</v>
      </c>
      <c r="T481" s="79" t="s">
        <v>644</v>
      </c>
      <c r="U481" s="79"/>
      <c r="V481" s="82" t="s">
        <v>808</v>
      </c>
      <c r="W481" s="81">
        <v>43649.499976851854</v>
      </c>
      <c r="X481" s="82" t="s">
        <v>936</v>
      </c>
      <c r="Y481" s="79"/>
      <c r="Z481" s="79"/>
      <c r="AA481" s="85" t="s">
        <v>1145</v>
      </c>
      <c r="AB481" s="79"/>
      <c r="AC481" s="79" t="b">
        <v>0</v>
      </c>
      <c r="AD481" s="79">
        <v>3</v>
      </c>
      <c r="AE481" s="85" t="s">
        <v>1231</v>
      </c>
      <c r="AF481" s="79" t="b">
        <v>0</v>
      </c>
      <c r="AG481" s="79" t="s">
        <v>1237</v>
      </c>
      <c r="AH481" s="79"/>
      <c r="AI481" s="85" t="s">
        <v>1231</v>
      </c>
      <c r="AJ481" s="79" t="b">
        <v>0</v>
      </c>
      <c r="AK481" s="79">
        <v>0</v>
      </c>
      <c r="AL481" s="85" t="s">
        <v>1231</v>
      </c>
      <c r="AM481" s="79" t="s">
        <v>1244</v>
      </c>
      <c r="AN481" s="79" t="b">
        <v>0</v>
      </c>
      <c r="AO481" s="85" t="s">
        <v>1145</v>
      </c>
      <c r="AP481" s="79" t="s">
        <v>176</v>
      </c>
      <c r="AQ481" s="79">
        <v>0</v>
      </c>
      <c r="AR481" s="79">
        <v>0</v>
      </c>
      <c r="AS481" s="79"/>
      <c r="AT481" s="79"/>
      <c r="AU481" s="79"/>
      <c r="AV481" s="79"/>
      <c r="AW481" s="79"/>
      <c r="AX481" s="79"/>
      <c r="AY481" s="79"/>
      <c r="AZ481" s="79"/>
      <c r="BA481">
        <v>21</v>
      </c>
      <c r="BB481" s="78" t="str">
        <f>REPLACE(INDEX(GroupVertices[Group],MATCH(Edges[[#This Row],[Vertex 1]],GroupVertices[Vertex],0)),1,1,"")</f>
        <v>2</v>
      </c>
      <c r="BC481" s="78" t="str">
        <f>REPLACE(INDEX(GroupVertices[Group],MATCH(Edges[[#This Row],[Vertex 2]],GroupVertices[Vertex],0)),1,1,"")</f>
        <v>5</v>
      </c>
      <c r="BD481" s="48"/>
      <c r="BE481" s="49"/>
      <c r="BF481" s="48"/>
      <c r="BG481" s="49"/>
      <c r="BH481" s="48"/>
      <c r="BI481" s="49"/>
      <c r="BJ481" s="48"/>
      <c r="BK481" s="49"/>
      <c r="BL481" s="48"/>
    </row>
    <row r="482" spans="1:64" ht="15">
      <c r="A482" s="64" t="s">
        <v>277</v>
      </c>
      <c r="B482" s="64" t="s">
        <v>226</v>
      </c>
      <c r="C482" s="65" t="s">
        <v>3201</v>
      </c>
      <c r="D482" s="66">
        <v>7.666666666666667</v>
      </c>
      <c r="E482" s="67" t="s">
        <v>136</v>
      </c>
      <c r="F482" s="68">
        <v>19.666666666666664</v>
      </c>
      <c r="G482" s="65"/>
      <c r="H482" s="69"/>
      <c r="I482" s="70"/>
      <c r="J482" s="70"/>
      <c r="K482" s="34" t="s">
        <v>65</v>
      </c>
      <c r="L482" s="77">
        <v>482</v>
      </c>
      <c r="M482" s="77"/>
      <c r="N482" s="72"/>
      <c r="O482" s="79" t="s">
        <v>339</v>
      </c>
      <c r="P482" s="81">
        <v>43653.491944444446</v>
      </c>
      <c r="Q482" s="79" t="s">
        <v>446</v>
      </c>
      <c r="R482" s="82" t="s">
        <v>563</v>
      </c>
      <c r="S482" s="79" t="s">
        <v>586</v>
      </c>
      <c r="T482" s="79" t="s">
        <v>646</v>
      </c>
      <c r="U482" s="79"/>
      <c r="V482" s="82" t="s">
        <v>808</v>
      </c>
      <c r="W482" s="81">
        <v>43653.491944444446</v>
      </c>
      <c r="X482" s="82" t="s">
        <v>939</v>
      </c>
      <c r="Y482" s="79"/>
      <c r="Z482" s="79"/>
      <c r="AA482" s="85" t="s">
        <v>1148</v>
      </c>
      <c r="AB482" s="79"/>
      <c r="AC482" s="79" t="b">
        <v>0</v>
      </c>
      <c r="AD482" s="79">
        <v>1</v>
      </c>
      <c r="AE482" s="85" t="s">
        <v>1231</v>
      </c>
      <c r="AF482" s="79" t="b">
        <v>0</v>
      </c>
      <c r="AG482" s="79" t="s">
        <v>1237</v>
      </c>
      <c r="AH482" s="79"/>
      <c r="AI482" s="85" t="s">
        <v>1231</v>
      </c>
      <c r="AJ482" s="79" t="b">
        <v>0</v>
      </c>
      <c r="AK482" s="79">
        <v>0</v>
      </c>
      <c r="AL482" s="85" t="s">
        <v>1231</v>
      </c>
      <c r="AM482" s="79" t="s">
        <v>1244</v>
      </c>
      <c r="AN482" s="79" t="b">
        <v>0</v>
      </c>
      <c r="AO482" s="85" t="s">
        <v>1148</v>
      </c>
      <c r="AP482" s="79" t="s">
        <v>176</v>
      </c>
      <c r="AQ482" s="79">
        <v>0</v>
      </c>
      <c r="AR482" s="79">
        <v>0</v>
      </c>
      <c r="AS482" s="79"/>
      <c r="AT482" s="79"/>
      <c r="AU482" s="79"/>
      <c r="AV482" s="79"/>
      <c r="AW482" s="79"/>
      <c r="AX482" s="79"/>
      <c r="AY482" s="79"/>
      <c r="AZ482" s="79"/>
      <c r="BA482">
        <v>21</v>
      </c>
      <c r="BB482" s="78" t="str">
        <f>REPLACE(INDEX(GroupVertices[Group],MATCH(Edges[[#This Row],[Vertex 1]],GroupVertices[Vertex],0)),1,1,"")</f>
        <v>2</v>
      </c>
      <c r="BC482" s="78" t="str">
        <f>REPLACE(INDEX(GroupVertices[Group],MATCH(Edges[[#This Row],[Vertex 2]],GroupVertices[Vertex],0)),1,1,"")</f>
        <v>5</v>
      </c>
      <c r="BD482" s="48"/>
      <c r="BE482" s="49"/>
      <c r="BF482" s="48"/>
      <c r="BG482" s="49"/>
      <c r="BH482" s="48"/>
      <c r="BI482" s="49"/>
      <c r="BJ482" s="48"/>
      <c r="BK482" s="49"/>
      <c r="BL482" s="48"/>
    </row>
    <row r="483" spans="1:64" ht="15">
      <c r="A483" s="64" t="s">
        <v>277</v>
      </c>
      <c r="B483" s="64" t="s">
        <v>226</v>
      </c>
      <c r="C483" s="65" t="s">
        <v>3201</v>
      </c>
      <c r="D483" s="66">
        <v>7.666666666666667</v>
      </c>
      <c r="E483" s="67" t="s">
        <v>136</v>
      </c>
      <c r="F483" s="68">
        <v>19.666666666666664</v>
      </c>
      <c r="G483" s="65"/>
      <c r="H483" s="69"/>
      <c r="I483" s="70"/>
      <c r="J483" s="70"/>
      <c r="K483" s="34" t="s">
        <v>65</v>
      </c>
      <c r="L483" s="77">
        <v>483</v>
      </c>
      <c r="M483" s="77"/>
      <c r="N483" s="72"/>
      <c r="O483" s="79" t="s">
        <v>339</v>
      </c>
      <c r="P483" s="81">
        <v>43655.50925925926</v>
      </c>
      <c r="Q483" s="79" t="s">
        <v>447</v>
      </c>
      <c r="R483" s="82" t="s">
        <v>564</v>
      </c>
      <c r="S483" s="79" t="s">
        <v>586</v>
      </c>
      <c r="T483" s="79" t="s">
        <v>646</v>
      </c>
      <c r="U483" s="79"/>
      <c r="V483" s="82" t="s">
        <v>808</v>
      </c>
      <c r="W483" s="81">
        <v>43655.50925925926</v>
      </c>
      <c r="X483" s="82" t="s">
        <v>940</v>
      </c>
      <c r="Y483" s="79"/>
      <c r="Z483" s="79"/>
      <c r="AA483" s="85" t="s">
        <v>1149</v>
      </c>
      <c r="AB483" s="79"/>
      <c r="AC483" s="79" t="b">
        <v>0</v>
      </c>
      <c r="AD483" s="79">
        <v>8</v>
      </c>
      <c r="AE483" s="85" t="s">
        <v>1231</v>
      </c>
      <c r="AF483" s="79" t="b">
        <v>0</v>
      </c>
      <c r="AG483" s="79" t="s">
        <v>1237</v>
      </c>
      <c r="AH483" s="79"/>
      <c r="AI483" s="85" t="s">
        <v>1231</v>
      </c>
      <c r="AJ483" s="79" t="b">
        <v>0</v>
      </c>
      <c r="AK483" s="79">
        <v>0</v>
      </c>
      <c r="AL483" s="85" t="s">
        <v>1231</v>
      </c>
      <c r="AM483" s="79" t="s">
        <v>1244</v>
      </c>
      <c r="AN483" s="79" t="b">
        <v>0</v>
      </c>
      <c r="AO483" s="85" t="s">
        <v>1149</v>
      </c>
      <c r="AP483" s="79" t="s">
        <v>176</v>
      </c>
      <c r="AQ483" s="79">
        <v>0</v>
      </c>
      <c r="AR483" s="79">
        <v>0</v>
      </c>
      <c r="AS483" s="79"/>
      <c r="AT483" s="79"/>
      <c r="AU483" s="79"/>
      <c r="AV483" s="79"/>
      <c r="AW483" s="79"/>
      <c r="AX483" s="79"/>
      <c r="AY483" s="79"/>
      <c r="AZ483" s="79"/>
      <c r="BA483">
        <v>21</v>
      </c>
      <c r="BB483" s="78" t="str">
        <f>REPLACE(INDEX(GroupVertices[Group],MATCH(Edges[[#This Row],[Vertex 1]],GroupVertices[Vertex],0)),1,1,"")</f>
        <v>2</v>
      </c>
      <c r="BC483" s="78" t="str">
        <f>REPLACE(INDEX(GroupVertices[Group],MATCH(Edges[[#This Row],[Vertex 2]],GroupVertices[Vertex],0)),1,1,"")</f>
        <v>5</v>
      </c>
      <c r="BD483" s="48"/>
      <c r="BE483" s="49"/>
      <c r="BF483" s="48"/>
      <c r="BG483" s="49"/>
      <c r="BH483" s="48"/>
      <c r="BI483" s="49"/>
      <c r="BJ483" s="48"/>
      <c r="BK483" s="49"/>
      <c r="BL483" s="48"/>
    </row>
    <row r="484" spans="1:64" ht="15">
      <c r="A484" s="64" t="s">
        <v>277</v>
      </c>
      <c r="B484" s="64" t="s">
        <v>226</v>
      </c>
      <c r="C484" s="65" t="s">
        <v>3201</v>
      </c>
      <c r="D484" s="66">
        <v>7.666666666666667</v>
      </c>
      <c r="E484" s="67" t="s">
        <v>136</v>
      </c>
      <c r="F484" s="68">
        <v>19.666666666666664</v>
      </c>
      <c r="G484" s="65"/>
      <c r="H484" s="69"/>
      <c r="I484" s="70"/>
      <c r="J484" s="70"/>
      <c r="K484" s="34" t="s">
        <v>65</v>
      </c>
      <c r="L484" s="77">
        <v>484</v>
      </c>
      <c r="M484" s="77"/>
      <c r="N484" s="72"/>
      <c r="O484" s="79" t="s">
        <v>339</v>
      </c>
      <c r="P484" s="81">
        <v>43655.50939814815</v>
      </c>
      <c r="Q484" s="79" t="s">
        <v>448</v>
      </c>
      <c r="R484" s="82" t="s">
        <v>565</v>
      </c>
      <c r="S484" s="79" t="s">
        <v>586</v>
      </c>
      <c r="T484" s="79" t="s">
        <v>646</v>
      </c>
      <c r="U484" s="79"/>
      <c r="V484" s="82" t="s">
        <v>808</v>
      </c>
      <c r="W484" s="81">
        <v>43655.50939814815</v>
      </c>
      <c r="X484" s="82" t="s">
        <v>941</v>
      </c>
      <c r="Y484" s="79"/>
      <c r="Z484" s="79"/>
      <c r="AA484" s="85" t="s">
        <v>1150</v>
      </c>
      <c r="AB484" s="79"/>
      <c r="AC484" s="79" t="b">
        <v>0</v>
      </c>
      <c r="AD484" s="79">
        <v>5</v>
      </c>
      <c r="AE484" s="85" t="s">
        <v>1231</v>
      </c>
      <c r="AF484" s="79" t="b">
        <v>0</v>
      </c>
      <c r="AG484" s="79" t="s">
        <v>1237</v>
      </c>
      <c r="AH484" s="79"/>
      <c r="AI484" s="85" t="s">
        <v>1231</v>
      </c>
      <c r="AJ484" s="79" t="b">
        <v>0</v>
      </c>
      <c r="AK484" s="79">
        <v>0</v>
      </c>
      <c r="AL484" s="85" t="s">
        <v>1231</v>
      </c>
      <c r="AM484" s="79" t="s">
        <v>1244</v>
      </c>
      <c r="AN484" s="79" t="b">
        <v>0</v>
      </c>
      <c r="AO484" s="85" t="s">
        <v>1150</v>
      </c>
      <c r="AP484" s="79" t="s">
        <v>176</v>
      </c>
      <c r="AQ484" s="79">
        <v>0</v>
      </c>
      <c r="AR484" s="79">
        <v>0</v>
      </c>
      <c r="AS484" s="79"/>
      <c r="AT484" s="79"/>
      <c r="AU484" s="79"/>
      <c r="AV484" s="79"/>
      <c r="AW484" s="79"/>
      <c r="AX484" s="79"/>
      <c r="AY484" s="79"/>
      <c r="AZ484" s="79"/>
      <c r="BA484">
        <v>21</v>
      </c>
      <c r="BB484" s="78" t="str">
        <f>REPLACE(INDEX(GroupVertices[Group],MATCH(Edges[[#This Row],[Vertex 1]],GroupVertices[Vertex],0)),1,1,"")</f>
        <v>2</v>
      </c>
      <c r="BC484" s="78" t="str">
        <f>REPLACE(INDEX(GroupVertices[Group],MATCH(Edges[[#This Row],[Vertex 2]],GroupVertices[Vertex],0)),1,1,"")</f>
        <v>5</v>
      </c>
      <c r="BD484" s="48"/>
      <c r="BE484" s="49"/>
      <c r="BF484" s="48"/>
      <c r="BG484" s="49"/>
      <c r="BH484" s="48"/>
      <c r="BI484" s="49"/>
      <c r="BJ484" s="48"/>
      <c r="BK484" s="49"/>
      <c r="BL484" s="48"/>
    </row>
    <row r="485" spans="1:64" ht="15">
      <c r="A485" s="64" t="s">
        <v>277</v>
      </c>
      <c r="B485" s="64" t="s">
        <v>226</v>
      </c>
      <c r="C485" s="65" t="s">
        <v>3201</v>
      </c>
      <c r="D485" s="66">
        <v>7.666666666666667</v>
      </c>
      <c r="E485" s="67" t="s">
        <v>136</v>
      </c>
      <c r="F485" s="68">
        <v>19.666666666666664</v>
      </c>
      <c r="G485" s="65"/>
      <c r="H485" s="69"/>
      <c r="I485" s="70"/>
      <c r="J485" s="70"/>
      <c r="K485" s="34" t="s">
        <v>65</v>
      </c>
      <c r="L485" s="77">
        <v>485</v>
      </c>
      <c r="M485" s="77"/>
      <c r="N485" s="72"/>
      <c r="O485" s="79" t="s">
        <v>339</v>
      </c>
      <c r="P485" s="81">
        <v>43656.5018287037</v>
      </c>
      <c r="Q485" s="79" t="s">
        <v>449</v>
      </c>
      <c r="R485" s="82" t="s">
        <v>531</v>
      </c>
      <c r="S485" s="79" t="s">
        <v>586</v>
      </c>
      <c r="T485" s="79" t="s">
        <v>646</v>
      </c>
      <c r="U485" s="79"/>
      <c r="V485" s="82" t="s">
        <v>808</v>
      </c>
      <c r="W485" s="81">
        <v>43656.5018287037</v>
      </c>
      <c r="X485" s="82" t="s">
        <v>942</v>
      </c>
      <c r="Y485" s="79"/>
      <c r="Z485" s="79"/>
      <c r="AA485" s="85" t="s">
        <v>1151</v>
      </c>
      <c r="AB485" s="79"/>
      <c r="AC485" s="79" t="b">
        <v>0</v>
      </c>
      <c r="AD485" s="79">
        <v>8</v>
      </c>
      <c r="AE485" s="85" t="s">
        <v>1231</v>
      </c>
      <c r="AF485" s="79" t="b">
        <v>0</v>
      </c>
      <c r="AG485" s="79" t="s">
        <v>1237</v>
      </c>
      <c r="AH485" s="79"/>
      <c r="AI485" s="85" t="s">
        <v>1231</v>
      </c>
      <c r="AJ485" s="79" t="b">
        <v>0</v>
      </c>
      <c r="AK485" s="79">
        <v>3</v>
      </c>
      <c r="AL485" s="85" t="s">
        <v>1231</v>
      </c>
      <c r="AM485" s="79" t="s">
        <v>1244</v>
      </c>
      <c r="AN485" s="79" t="b">
        <v>0</v>
      </c>
      <c r="AO485" s="85" t="s">
        <v>1151</v>
      </c>
      <c r="AP485" s="79" t="s">
        <v>176</v>
      </c>
      <c r="AQ485" s="79">
        <v>0</v>
      </c>
      <c r="AR485" s="79">
        <v>0</v>
      </c>
      <c r="AS485" s="79"/>
      <c r="AT485" s="79"/>
      <c r="AU485" s="79"/>
      <c r="AV485" s="79"/>
      <c r="AW485" s="79"/>
      <c r="AX485" s="79"/>
      <c r="AY485" s="79"/>
      <c r="AZ485" s="79"/>
      <c r="BA485">
        <v>21</v>
      </c>
      <c r="BB485" s="78" t="str">
        <f>REPLACE(INDEX(GroupVertices[Group],MATCH(Edges[[#This Row],[Vertex 1]],GroupVertices[Vertex],0)),1,1,"")</f>
        <v>2</v>
      </c>
      <c r="BC485" s="78" t="str">
        <f>REPLACE(INDEX(GroupVertices[Group],MATCH(Edges[[#This Row],[Vertex 2]],GroupVertices[Vertex],0)),1,1,"")</f>
        <v>5</v>
      </c>
      <c r="BD485" s="48"/>
      <c r="BE485" s="49"/>
      <c r="BF485" s="48"/>
      <c r="BG485" s="49"/>
      <c r="BH485" s="48"/>
      <c r="BI485" s="49"/>
      <c r="BJ485" s="48"/>
      <c r="BK485" s="49"/>
      <c r="BL485" s="48"/>
    </row>
    <row r="486" spans="1:64" ht="15">
      <c r="A486" s="64" t="s">
        <v>277</v>
      </c>
      <c r="B486" s="64" t="s">
        <v>226</v>
      </c>
      <c r="C486" s="65" t="s">
        <v>3201</v>
      </c>
      <c r="D486" s="66">
        <v>7.666666666666667</v>
      </c>
      <c r="E486" s="67" t="s">
        <v>136</v>
      </c>
      <c r="F486" s="68">
        <v>19.666666666666664</v>
      </c>
      <c r="G486" s="65"/>
      <c r="H486" s="69"/>
      <c r="I486" s="70"/>
      <c r="J486" s="70"/>
      <c r="K486" s="34" t="s">
        <v>65</v>
      </c>
      <c r="L486" s="77">
        <v>486</v>
      </c>
      <c r="M486" s="77"/>
      <c r="N486" s="72"/>
      <c r="O486" s="79" t="s">
        <v>339</v>
      </c>
      <c r="P486" s="81">
        <v>43666.97350694444</v>
      </c>
      <c r="Q486" s="79" t="s">
        <v>450</v>
      </c>
      <c r="R486" s="82" t="s">
        <v>566</v>
      </c>
      <c r="S486" s="79" t="s">
        <v>586</v>
      </c>
      <c r="T486" s="79" t="s">
        <v>646</v>
      </c>
      <c r="U486" s="79"/>
      <c r="V486" s="82" t="s">
        <v>808</v>
      </c>
      <c r="W486" s="81">
        <v>43666.97350694444</v>
      </c>
      <c r="X486" s="82" t="s">
        <v>943</v>
      </c>
      <c r="Y486" s="79"/>
      <c r="Z486" s="79"/>
      <c r="AA486" s="85" t="s">
        <v>1152</v>
      </c>
      <c r="AB486" s="79"/>
      <c r="AC486" s="79" t="b">
        <v>0</v>
      </c>
      <c r="AD486" s="79">
        <v>0</v>
      </c>
      <c r="AE486" s="85" t="s">
        <v>1231</v>
      </c>
      <c r="AF486" s="79" t="b">
        <v>0</v>
      </c>
      <c r="AG486" s="79" t="s">
        <v>1237</v>
      </c>
      <c r="AH486" s="79"/>
      <c r="AI486" s="85" t="s">
        <v>1231</v>
      </c>
      <c r="AJ486" s="79" t="b">
        <v>0</v>
      </c>
      <c r="AK486" s="79">
        <v>0</v>
      </c>
      <c r="AL486" s="85" t="s">
        <v>1231</v>
      </c>
      <c r="AM486" s="79" t="s">
        <v>1244</v>
      </c>
      <c r="AN486" s="79" t="b">
        <v>0</v>
      </c>
      <c r="AO486" s="85" t="s">
        <v>1152</v>
      </c>
      <c r="AP486" s="79" t="s">
        <v>176</v>
      </c>
      <c r="AQ486" s="79">
        <v>0</v>
      </c>
      <c r="AR486" s="79">
        <v>0</v>
      </c>
      <c r="AS486" s="79"/>
      <c r="AT486" s="79"/>
      <c r="AU486" s="79"/>
      <c r="AV486" s="79"/>
      <c r="AW486" s="79"/>
      <c r="AX486" s="79"/>
      <c r="AY486" s="79"/>
      <c r="AZ486" s="79"/>
      <c r="BA486">
        <v>21</v>
      </c>
      <c r="BB486" s="78" t="str">
        <f>REPLACE(INDEX(GroupVertices[Group],MATCH(Edges[[#This Row],[Vertex 1]],GroupVertices[Vertex],0)),1,1,"")</f>
        <v>2</v>
      </c>
      <c r="BC486" s="78" t="str">
        <f>REPLACE(INDEX(GroupVertices[Group],MATCH(Edges[[#This Row],[Vertex 2]],GroupVertices[Vertex],0)),1,1,"")</f>
        <v>5</v>
      </c>
      <c r="BD486" s="48"/>
      <c r="BE486" s="49"/>
      <c r="BF486" s="48"/>
      <c r="BG486" s="49"/>
      <c r="BH486" s="48"/>
      <c r="BI486" s="49"/>
      <c r="BJ486" s="48"/>
      <c r="BK486" s="49"/>
      <c r="BL486" s="48"/>
    </row>
    <row r="487" spans="1:64" ht="15">
      <c r="A487" s="64" t="s">
        <v>277</v>
      </c>
      <c r="B487" s="64" t="s">
        <v>226</v>
      </c>
      <c r="C487" s="65" t="s">
        <v>3201</v>
      </c>
      <c r="D487" s="66">
        <v>7.666666666666667</v>
      </c>
      <c r="E487" s="67" t="s">
        <v>136</v>
      </c>
      <c r="F487" s="68">
        <v>19.666666666666664</v>
      </c>
      <c r="G487" s="65"/>
      <c r="H487" s="69"/>
      <c r="I487" s="70"/>
      <c r="J487" s="70"/>
      <c r="K487" s="34" t="s">
        <v>65</v>
      </c>
      <c r="L487" s="77">
        <v>487</v>
      </c>
      <c r="M487" s="77"/>
      <c r="N487" s="72"/>
      <c r="O487" s="79" t="s">
        <v>339</v>
      </c>
      <c r="P487" s="81">
        <v>43668.01925925926</v>
      </c>
      <c r="Q487" s="79" t="s">
        <v>451</v>
      </c>
      <c r="R487" s="82" t="s">
        <v>535</v>
      </c>
      <c r="S487" s="79" t="s">
        <v>586</v>
      </c>
      <c r="T487" s="79" t="s">
        <v>647</v>
      </c>
      <c r="U487" s="79"/>
      <c r="V487" s="82" t="s">
        <v>808</v>
      </c>
      <c r="W487" s="81">
        <v>43668.01925925926</v>
      </c>
      <c r="X487" s="82" t="s">
        <v>944</v>
      </c>
      <c r="Y487" s="79"/>
      <c r="Z487" s="79"/>
      <c r="AA487" s="85" t="s">
        <v>1153</v>
      </c>
      <c r="AB487" s="79"/>
      <c r="AC487" s="79" t="b">
        <v>0</v>
      </c>
      <c r="AD487" s="79">
        <v>0</v>
      </c>
      <c r="AE487" s="85" t="s">
        <v>1231</v>
      </c>
      <c r="AF487" s="79" t="b">
        <v>0</v>
      </c>
      <c r="AG487" s="79" t="s">
        <v>1237</v>
      </c>
      <c r="AH487" s="79"/>
      <c r="AI487" s="85" t="s">
        <v>1231</v>
      </c>
      <c r="AJ487" s="79" t="b">
        <v>0</v>
      </c>
      <c r="AK487" s="79">
        <v>0</v>
      </c>
      <c r="AL487" s="85" t="s">
        <v>1231</v>
      </c>
      <c r="AM487" s="79" t="s">
        <v>1244</v>
      </c>
      <c r="AN487" s="79" t="b">
        <v>0</v>
      </c>
      <c r="AO487" s="85" t="s">
        <v>1153</v>
      </c>
      <c r="AP487" s="79" t="s">
        <v>176</v>
      </c>
      <c r="AQ487" s="79">
        <v>0</v>
      </c>
      <c r="AR487" s="79">
        <v>0</v>
      </c>
      <c r="AS487" s="79"/>
      <c r="AT487" s="79"/>
      <c r="AU487" s="79"/>
      <c r="AV487" s="79"/>
      <c r="AW487" s="79"/>
      <c r="AX487" s="79"/>
      <c r="AY487" s="79"/>
      <c r="AZ487" s="79"/>
      <c r="BA487">
        <v>21</v>
      </c>
      <c r="BB487" s="78" t="str">
        <f>REPLACE(INDEX(GroupVertices[Group],MATCH(Edges[[#This Row],[Vertex 1]],GroupVertices[Vertex],0)),1,1,"")</f>
        <v>2</v>
      </c>
      <c r="BC487" s="78" t="str">
        <f>REPLACE(INDEX(GroupVertices[Group],MATCH(Edges[[#This Row],[Vertex 2]],GroupVertices[Vertex],0)),1,1,"")</f>
        <v>5</v>
      </c>
      <c r="BD487" s="48"/>
      <c r="BE487" s="49"/>
      <c r="BF487" s="48"/>
      <c r="BG487" s="49"/>
      <c r="BH487" s="48"/>
      <c r="BI487" s="49"/>
      <c r="BJ487" s="48"/>
      <c r="BK487" s="49"/>
      <c r="BL487" s="48"/>
    </row>
    <row r="488" spans="1:64" ht="15">
      <c r="A488" s="64" t="s">
        <v>277</v>
      </c>
      <c r="B488" s="64" t="s">
        <v>226</v>
      </c>
      <c r="C488" s="65" t="s">
        <v>3201</v>
      </c>
      <c r="D488" s="66">
        <v>7.666666666666667</v>
      </c>
      <c r="E488" s="67" t="s">
        <v>136</v>
      </c>
      <c r="F488" s="68">
        <v>19.666666666666664</v>
      </c>
      <c r="G488" s="65"/>
      <c r="H488" s="69"/>
      <c r="I488" s="70"/>
      <c r="J488" s="70"/>
      <c r="K488" s="34" t="s">
        <v>65</v>
      </c>
      <c r="L488" s="77">
        <v>488</v>
      </c>
      <c r="M488" s="77"/>
      <c r="N488" s="72"/>
      <c r="O488" s="79" t="s">
        <v>339</v>
      </c>
      <c r="P488" s="81">
        <v>43669.27875</v>
      </c>
      <c r="Q488" s="79" t="s">
        <v>452</v>
      </c>
      <c r="R488" s="82" t="s">
        <v>539</v>
      </c>
      <c r="S488" s="79" t="s">
        <v>586</v>
      </c>
      <c r="T488" s="79" t="s">
        <v>648</v>
      </c>
      <c r="U488" s="79"/>
      <c r="V488" s="82" t="s">
        <v>808</v>
      </c>
      <c r="W488" s="81">
        <v>43669.27875</v>
      </c>
      <c r="X488" s="82" t="s">
        <v>945</v>
      </c>
      <c r="Y488" s="79"/>
      <c r="Z488" s="79"/>
      <c r="AA488" s="85" t="s">
        <v>1154</v>
      </c>
      <c r="AB488" s="79"/>
      <c r="AC488" s="79" t="b">
        <v>0</v>
      </c>
      <c r="AD488" s="79">
        <v>6</v>
      </c>
      <c r="AE488" s="85" t="s">
        <v>1231</v>
      </c>
      <c r="AF488" s="79" t="b">
        <v>0</v>
      </c>
      <c r="AG488" s="79" t="s">
        <v>1237</v>
      </c>
      <c r="AH488" s="79"/>
      <c r="AI488" s="85" t="s">
        <v>1231</v>
      </c>
      <c r="AJ488" s="79" t="b">
        <v>0</v>
      </c>
      <c r="AK488" s="79">
        <v>1</v>
      </c>
      <c r="AL488" s="85" t="s">
        <v>1231</v>
      </c>
      <c r="AM488" s="79" t="s">
        <v>1244</v>
      </c>
      <c r="AN488" s="79" t="b">
        <v>0</v>
      </c>
      <c r="AO488" s="85" t="s">
        <v>1154</v>
      </c>
      <c r="AP488" s="79" t="s">
        <v>176</v>
      </c>
      <c r="AQ488" s="79">
        <v>0</v>
      </c>
      <c r="AR488" s="79">
        <v>0</v>
      </c>
      <c r="AS488" s="79"/>
      <c r="AT488" s="79"/>
      <c r="AU488" s="79"/>
      <c r="AV488" s="79"/>
      <c r="AW488" s="79"/>
      <c r="AX488" s="79"/>
      <c r="AY488" s="79"/>
      <c r="AZ488" s="79"/>
      <c r="BA488">
        <v>21</v>
      </c>
      <c r="BB488" s="78" t="str">
        <f>REPLACE(INDEX(GroupVertices[Group],MATCH(Edges[[#This Row],[Vertex 1]],GroupVertices[Vertex],0)),1,1,"")</f>
        <v>2</v>
      </c>
      <c r="BC488" s="78" t="str">
        <f>REPLACE(INDEX(GroupVertices[Group],MATCH(Edges[[#This Row],[Vertex 2]],GroupVertices[Vertex],0)),1,1,"")</f>
        <v>5</v>
      </c>
      <c r="BD488" s="48"/>
      <c r="BE488" s="49"/>
      <c r="BF488" s="48"/>
      <c r="BG488" s="49"/>
      <c r="BH488" s="48"/>
      <c r="BI488" s="49"/>
      <c r="BJ488" s="48"/>
      <c r="BK488" s="49"/>
      <c r="BL488" s="48"/>
    </row>
    <row r="489" spans="1:64" ht="15">
      <c r="A489" s="64" t="s">
        <v>277</v>
      </c>
      <c r="B489" s="64" t="s">
        <v>226</v>
      </c>
      <c r="C489" s="65" t="s">
        <v>3201</v>
      </c>
      <c r="D489" s="66">
        <v>7.666666666666667</v>
      </c>
      <c r="E489" s="67" t="s">
        <v>136</v>
      </c>
      <c r="F489" s="68">
        <v>19.666666666666664</v>
      </c>
      <c r="G489" s="65"/>
      <c r="H489" s="69"/>
      <c r="I489" s="70"/>
      <c r="J489" s="70"/>
      <c r="K489" s="34" t="s">
        <v>65</v>
      </c>
      <c r="L489" s="77">
        <v>489</v>
      </c>
      <c r="M489" s="77"/>
      <c r="N489" s="72"/>
      <c r="O489" s="79" t="s">
        <v>339</v>
      </c>
      <c r="P489" s="81">
        <v>43670.48118055556</v>
      </c>
      <c r="Q489" s="79" t="s">
        <v>453</v>
      </c>
      <c r="R489" s="82" t="s">
        <v>540</v>
      </c>
      <c r="S489" s="79" t="s">
        <v>586</v>
      </c>
      <c r="T489" s="79" t="s">
        <v>648</v>
      </c>
      <c r="U489" s="79"/>
      <c r="V489" s="82" t="s">
        <v>808</v>
      </c>
      <c r="W489" s="81">
        <v>43670.48118055556</v>
      </c>
      <c r="X489" s="82" t="s">
        <v>946</v>
      </c>
      <c r="Y489" s="79"/>
      <c r="Z489" s="79"/>
      <c r="AA489" s="85" t="s">
        <v>1155</v>
      </c>
      <c r="AB489" s="79"/>
      <c r="AC489" s="79" t="b">
        <v>0</v>
      </c>
      <c r="AD489" s="79">
        <v>8</v>
      </c>
      <c r="AE489" s="85" t="s">
        <v>1231</v>
      </c>
      <c r="AF489" s="79" t="b">
        <v>0</v>
      </c>
      <c r="AG489" s="79" t="s">
        <v>1237</v>
      </c>
      <c r="AH489" s="79"/>
      <c r="AI489" s="85" t="s">
        <v>1231</v>
      </c>
      <c r="AJ489" s="79" t="b">
        <v>0</v>
      </c>
      <c r="AK489" s="79">
        <v>2</v>
      </c>
      <c r="AL489" s="85" t="s">
        <v>1231</v>
      </c>
      <c r="AM489" s="79" t="s">
        <v>1244</v>
      </c>
      <c r="AN489" s="79" t="b">
        <v>0</v>
      </c>
      <c r="AO489" s="85" t="s">
        <v>1155</v>
      </c>
      <c r="AP489" s="79" t="s">
        <v>176</v>
      </c>
      <c r="AQ489" s="79">
        <v>0</v>
      </c>
      <c r="AR489" s="79">
        <v>0</v>
      </c>
      <c r="AS489" s="79"/>
      <c r="AT489" s="79"/>
      <c r="AU489" s="79"/>
      <c r="AV489" s="79"/>
      <c r="AW489" s="79"/>
      <c r="AX489" s="79"/>
      <c r="AY489" s="79"/>
      <c r="AZ489" s="79"/>
      <c r="BA489">
        <v>21</v>
      </c>
      <c r="BB489" s="78" t="str">
        <f>REPLACE(INDEX(GroupVertices[Group],MATCH(Edges[[#This Row],[Vertex 1]],GroupVertices[Vertex],0)),1,1,"")</f>
        <v>2</v>
      </c>
      <c r="BC489" s="78" t="str">
        <f>REPLACE(INDEX(GroupVertices[Group],MATCH(Edges[[#This Row],[Vertex 2]],GroupVertices[Vertex],0)),1,1,"")</f>
        <v>5</v>
      </c>
      <c r="BD489" s="48"/>
      <c r="BE489" s="49"/>
      <c r="BF489" s="48"/>
      <c r="BG489" s="49"/>
      <c r="BH489" s="48"/>
      <c r="BI489" s="49"/>
      <c r="BJ489" s="48"/>
      <c r="BK489" s="49"/>
      <c r="BL489" s="48"/>
    </row>
    <row r="490" spans="1:64" ht="15">
      <c r="A490" s="64" t="s">
        <v>277</v>
      </c>
      <c r="B490" s="64" t="s">
        <v>226</v>
      </c>
      <c r="C490" s="65" t="s">
        <v>3201</v>
      </c>
      <c r="D490" s="66">
        <v>7.666666666666667</v>
      </c>
      <c r="E490" s="67" t="s">
        <v>136</v>
      </c>
      <c r="F490" s="68">
        <v>19.666666666666664</v>
      </c>
      <c r="G490" s="65"/>
      <c r="H490" s="69"/>
      <c r="I490" s="70"/>
      <c r="J490" s="70"/>
      <c r="K490" s="34" t="s">
        <v>65</v>
      </c>
      <c r="L490" s="77">
        <v>490</v>
      </c>
      <c r="M490" s="77"/>
      <c r="N490" s="72"/>
      <c r="O490" s="79" t="s">
        <v>339</v>
      </c>
      <c r="P490" s="81">
        <v>43671.063206018516</v>
      </c>
      <c r="Q490" s="79" t="s">
        <v>454</v>
      </c>
      <c r="R490" s="82" t="s">
        <v>541</v>
      </c>
      <c r="S490" s="79" t="s">
        <v>586</v>
      </c>
      <c r="T490" s="79" t="s">
        <v>648</v>
      </c>
      <c r="U490" s="79"/>
      <c r="V490" s="82" t="s">
        <v>808</v>
      </c>
      <c r="W490" s="81">
        <v>43671.063206018516</v>
      </c>
      <c r="X490" s="82" t="s">
        <v>947</v>
      </c>
      <c r="Y490" s="79"/>
      <c r="Z490" s="79"/>
      <c r="AA490" s="85" t="s">
        <v>1156</v>
      </c>
      <c r="AB490" s="79"/>
      <c r="AC490" s="79" t="b">
        <v>0</v>
      </c>
      <c r="AD490" s="79">
        <v>1</v>
      </c>
      <c r="AE490" s="85" t="s">
        <v>1231</v>
      </c>
      <c r="AF490" s="79" t="b">
        <v>0</v>
      </c>
      <c r="AG490" s="79" t="s">
        <v>1237</v>
      </c>
      <c r="AH490" s="79"/>
      <c r="AI490" s="85" t="s">
        <v>1231</v>
      </c>
      <c r="AJ490" s="79" t="b">
        <v>0</v>
      </c>
      <c r="AK490" s="79">
        <v>0</v>
      </c>
      <c r="AL490" s="85" t="s">
        <v>1231</v>
      </c>
      <c r="AM490" s="79" t="s">
        <v>1244</v>
      </c>
      <c r="AN490" s="79" t="b">
        <v>0</v>
      </c>
      <c r="AO490" s="85" t="s">
        <v>1156</v>
      </c>
      <c r="AP490" s="79" t="s">
        <v>176</v>
      </c>
      <c r="AQ490" s="79">
        <v>0</v>
      </c>
      <c r="AR490" s="79">
        <v>0</v>
      </c>
      <c r="AS490" s="79"/>
      <c r="AT490" s="79"/>
      <c r="AU490" s="79"/>
      <c r="AV490" s="79"/>
      <c r="AW490" s="79"/>
      <c r="AX490" s="79"/>
      <c r="AY490" s="79"/>
      <c r="AZ490" s="79"/>
      <c r="BA490">
        <v>21</v>
      </c>
      <c r="BB490" s="78" t="str">
        <f>REPLACE(INDEX(GroupVertices[Group],MATCH(Edges[[#This Row],[Vertex 1]],GroupVertices[Vertex],0)),1,1,"")</f>
        <v>2</v>
      </c>
      <c r="BC490" s="78" t="str">
        <f>REPLACE(INDEX(GroupVertices[Group],MATCH(Edges[[#This Row],[Vertex 2]],GroupVertices[Vertex],0)),1,1,"")</f>
        <v>5</v>
      </c>
      <c r="BD490" s="48"/>
      <c r="BE490" s="49"/>
      <c r="BF490" s="48"/>
      <c r="BG490" s="49"/>
      <c r="BH490" s="48"/>
      <c r="BI490" s="49"/>
      <c r="BJ490" s="48"/>
      <c r="BK490" s="49"/>
      <c r="BL490" s="48"/>
    </row>
    <row r="491" spans="1:64" ht="15">
      <c r="A491" s="64" t="s">
        <v>277</v>
      </c>
      <c r="B491" s="64" t="s">
        <v>226</v>
      </c>
      <c r="C491" s="65" t="s">
        <v>3201</v>
      </c>
      <c r="D491" s="66">
        <v>7.666666666666667</v>
      </c>
      <c r="E491" s="67" t="s">
        <v>136</v>
      </c>
      <c r="F491" s="68">
        <v>19.666666666666664</v>
      </c>
      <c r="G491" s="65"/>
      <c r="H491" s="69"/>
      <c r="I491" s="70"/>
      <c r="J491" s="70"/>
      <c r="K491" s="34" t="s">
        <v>65</v>
      </c>
      <c r="L491" s="77">
        <v>491</v>
      </c>
      <c r="M491" s="77"/>
      <c r="N491" s="72"/>
      <c r="O491" s="79" t="s">
        <v>339</v>
      </c>
      <c r="P491" s="81">
        <v>43681.478946759256</v>
      </c>
      <c r="Q491" s="79" t="s">
        <v>455</v>
      </c>
      <c r="R491" s="82" t="s">
        <v>567</v>
      </c>
      <c r="S491" s="79" t="s">
        <v>586</v>
      </c>
      <c r="T491" s="79" t="s">
        <v>647</v>
      </c>
      <c r="U491" s="79"/>
      <c r="V491" s="82" t="s">
        <v>808</v>
      </c>
      <c r="W491" s="81">
        <v>43681.478946759256</v>
      </c>
      <c r="X491" s="82" t="s">
        <v>948</v>
      </c>
      <c r="Y491" s="79"/>
      <c r="Z491" s="79"/>
      <c r="AA491" s="85" t="s">
        <v>1157</v>
      </c>
      <c r="AB491" s="79"/>
      <c r="AC491" s="79" t="b">
        <v>0</v>
      </c>
      <c r="AD491" s="79">
        <v>2</v>
      </c>
      <c r="AE491" s="85" t="s">
        <v>1231</v>
      </c>
      <c r="AF491" s="79" t="b">
        <v>0</v>
      </c>
      <c r="AG491" s="79" t="s">
        <v>1237</v>
      </c>
      <c r="AH491" s="79"/>
      <c r="AI491" s="85" t="s">
        <v>1231</v>
      </c>
      <c r="AJ491" s="79" t="b">
        <v>0</v>
      </c>
      <c r="AK491" s="79">
        <v>0</v>
      </c>
      <c r="AL491" s="85" t="s">
        <v>1231</v>
      </c>
      <c r="AM491" s="79" t="s">
        <v>1244</v>
      </c>
      <c r="AN491" s="79" t="b">
        <v>0</v>
      </c>
      <c r="AO491" s="85" t="s">
        <v>1157</v>
      </c>
      <c r="AP491" s="79" t="s">
        <v>176</v>
      </c>
      <c r="AQ491" s="79">
        <v>0</v>
      </c>
      <c r="AR491" s="79">
        <v>0</v>
      </c>
      <c r="AS491" s="79"/>
      <c r="AT491" s="79"/>
      <c r="AU491" s="79"/>
      <c r="AV491" s="79"/>
      <c r="AW491" s="79"/>
      <c r="AX491" s="79"/>
      <c r="AY491" s="79"/>
      <c r="AZ491" s="79"/>
      <c r="BA491">
        <v>21</v>
      </c>
      <c r="BB491" s="78" t="str">
        <f>REPLACE(INDEX(GroupVertices[Group],MATCH(Edges[[#This Row],[Vertex 1]],GroupVertices[Vertex],0)),1,1,"")</f>
        <v>2</v>
      </c>
      <c r="BC491" s="78" t="str">
        <f>REPLACE(INDEX(GroupVertices[Group],MATCH(Edges[[#This Row],[Vertex 2]],GroupVertices[Vertex],0)),1,1,"")</f>
        <v>5</v>
      </c>
      <c r="BD491" s="48"/>
      <c r="BE491" s="49"/>
      <c r="BF491" s="48"/>
      <c r="BG491" s="49"/>
      <c r="BH491" s="48"/>
      <c r="BI491" s="49"/>
      <c r="BJ491" s="48"/>
      <c r="BK491" s="49"/>
      <c r="BL491" s="48"/>
    </row>
    <row r="492" spans="1:64" ht="15">
      <c r="A492" s="64" t="s">
        <v>277</v>
      </c>
      <c r="B492" s="64" t="s">
        <v>226</v>
      </c>
      <c r="C492" s="65" t="s">
        <v>3201</v>
      </c>
      <c r="D492" s="66">
        <v>7.666666666666667</v>
      </c>
      <c r="E492" s="67" t="s">
        <v>136</v>
      </c>
      <c r="F492" s="68">
        <v>19.666666666666664</v>
      </c>
      <c r="G492" s="65"/>
      <c r="H492" s="69"/>
      <c r="I492" s="70"/>
      <c r="J492" s="70"/>
      <c r="K492" s="34" t="s">
        <v>65</v>
      </c>
      <c r="L492" s="77">
        <v>492</v>
      </c>
      <c r="M492" s="77"/>
      <c r="N492" s="72"/>
      <c r="O492" s="79" t="s">
        <v>339</v>
      </c>
      <c r="P492" s="81">
        <v>43682.540810185186</v>
      </c>
      <c r="Q492" s="79" t="s">
        <v>456</v>
      </c>
      <c r="R492" s="82" t="s">
        <v>568</v>
      </c>
      <c r="S492" s="79" t="s">
        <v>586</v>
      </c>
      <c r="T492" s="79" t="s">
        <v>647</v>
      </c>
      <c r="U492" s="79"/>
      <c r="V492" s="82" t="s">
        <v>808</v>
      </c>
      <c r="W492" s="81">
        <v>43682.540810185186</v>
      </c>
      <c r="X492" s="82" t="s">
        <v>949</v>
      </c>
      <c r="Y492" s="79"/>
      <c r="Z492" s="79"/>
      <c r="AA492" s="85" t="s">
        <v>1158</v>
      </c>
      <c r="AB492" s="79"/>
      <c r="AC492" s="79" t="b">
        <v>0</v>
      </c>
      <c r="AD492" s="79">
        <v>7</v>
      </c>
      <c r="AE492" s="85" t="s">
        <v>1231</v>
      </c>
      <c r="AF492" s="79" t="b">
        <v>0</v>
      </c>
      <c r="AG492" s="79" t="s">
        <v>1237</v>
      </c>
      <c r="AH492" s="79"/>
      <c r="AI492" s="85" t="s">
        <v>1231</v>
      </c>
      <c r="AJ492" s="79" t="b">
        <v>0</v>
      </c>
      <c r="AK492" s="79">
        <v>0</v>
      </c>
      <c r="AL492" s="85" t="s">
        <v>1231</v>
      </c>
      <c r="AM492" s="79" t="s">
        <v>1244</v>
      </c>
      <c r="AN492" s="79" t="b">
        <v>0</v>
      </c>
      <c r="AO492" s="85" t="s">
        <v>1158</v>
      </c>
      <c r="AP492" s="79" t="s">
        <v>176</v>
      </c>
      <c r="AQ492" s="79">
        <v>0</v>
      </c>
      <c r="AR492" s="79">
        <v>0</v>
      </c>
      <c r="AS492" s="79"/>
      <c r="AT492" s="79"/>
      <c r="AU492" s="79"/>
      <c r="AV492" s="79"/>
      <c r="AW492" s="79"/>
      <c r="AX492" s="79"/>
      <c r="AY492" s="79"/>
      <c r="AZ492" s="79"/>
      <c r="BA492">
        <v>21</v>
      </c>
      <c r="BB492" s="78" t="str">
        <f>REPLACE(INDEX(GroupVertices[Group],MATCH(Edges[[#This Row],[Vertex 1]],GroupVertices[Vertex],0)),1,1,"")</f>
        <v>2</v>
      </c>
      <c r="BC492" s="78" t="str">
        <f>REPLACE(INDEX(GroupVertices[Group],MATCH(Edges[[#This Row],[Vertex 2]],GroupVertices[Vertex],0)),1,1,"")</f>
        <v>5</v>
      </c>
      <c r="BD492" s="48"/>
      <c r="BE492" s="49"/>
      <c r="BF492" s="48"/>
      <c r="BG492" s="49"/>
      <c r="BH492" s="48"/>
      <c r="BI492" s="49"/>
      <c r="BJ492" s="48"/>
      <c r="BK492" s="49"/>
      <c r="BL492" s="48"/>
    </row>
    <row r="493" spans="1:64" ht="15">
      <c r="A493" s="64" t="s">
        <v>277</v>
      </c>
      <c r="B493" s="64" t="s">
        <v>226</v>
      </c>
      <c r="C493" s="65" t="s">
        <v>3201</v>
      </c>
      <c r="D493" s="66">
        <v>7.666666666666667</v>
      </c>
      <c r="E493" s="67" t="s">
        <v>136</v>
      </c>
      <c r="F493" s="68">
        <v>19.666666666666664</v>
      </c>
      <c r="G493" s="65"/>
      <c r="H493" s="69"/>
      <c r="I493" s="70"/>
      <c r="J493" s="70"/>
      <c r="K493" s="34" t="s">
        <v>65</v>
      </c>
      <c r="L493" s="77">
        <v>493</v>
      </c>
      <c r="M493" s="77"/>
      <c r="N493" s="72"/>
      <c r="O493" s="79" t="s">
        <v>339</v>
      </c>
      <c r="P493" s="81">
        <v>43684.67045138889</v>
      </c>
      <c r="Q493" s="79" t="s">
        <v>457</v>
      </c>
      <c r="R493" s="82" t="s">
        <v>569</v>
      </c>
      <c r="S493" s="79" t="s">
        <v>586</v>
      </c>
      <c r="T493" s="79" t="s">
        <v>647</v>
      </c>
      <c r="U493" s="79"/>
      <c r="V493" s="82" t="s">
        <v>808</v>
      </c>
      <c r="W493" s="81">
        <v>43684.67045138889</v>
      </c>
      <c r="X493" s="82" t="s">
        <v>950</v>
      </c>
      <c r="Y493" s="79"/>
      <c r="Z493" s="79"/>
      <c r="AA493" s="85" t="s">
        <v>1159</v>
      </c>
      <c r="AB493" s="79"/>
      <c r="AC493" s="79" t="b">
        <v>0</v>
      </c>
      <c r="AD493" s="79">
        <v>4</v>
      </c>
      <c r="AE493" s="85" t="s">
        <v>1231</v>
      </c>
      <c r="AF493" s="79" t="b">
        <v>0</v>
      </c>
      <c r="AG493" s="79" t="s">
        <v>1237</v>
      </c>
      <c r="AH493" s="79"/>
      <c r="AI493" s="85" t="s">
        <v>1231</v>
      </c>
      <c r="AJ493" s="79" t="b">
        <v>0</v>
      </c>
      <c r="AK493" s="79">
        <v>0</v>
      </c>
      <c r="AL493" s="85" t="s">
        <v>1231</v>
      </c>
      <c r="AM493" s="79" t="s">
        <v>1244</v>
      </c>
      <c r="AN493" s="79" t="b">
        <v>0</v>
      </c>
      <c r="AO493" s="85" t="s">
        <v>1159</v>
      </c>
      <c r="AP493" s="79" t="s">
        <v>176</v>
      </c>
      <c r="AQ493" s="79">
        <v>0</v>
      </c>
      <c r="AR493" s="79">
        <v>0</v>
      </c>
      <c r="AS493" s="79"/>
      <c r="AT493" s="79"/>
      <c r="AU493" s="79"/>
      <c r="AV493" s="79"/>
      <c r="AW493" s="79"/>
      <c r="AX493" s="79"/>
      <c r="AY493" s="79"/>
      <c r="AZ493" s="79"/>
      <c r="BA493">
        <v>21</v>
      </c>
      <c r="BB493" s="78" t="str">
        <f>REPLACE(INDEX(GroupVertices[Group],MATCH(Edges[[#This Row],[Vertex 1]],GroupVertices[Vertex],0)),1,1,"")</f>
        <v>2</v>
      </c>
      <c r="BC493" s="78" t="str">
        <f>REPLACE(INDEX(GroupVertices[Group],MATCH(Edges[[#This Row],[Vertex 2]],GroupVertices[Vertex],0)),1,1,"")</f>
        <v>5</v>
      </c>
      <c r="BD493" s="48"/>
      <c r="BE493" s="49"/>
      <c r="BF493" s="48"/>
      <c r="BG493" s="49"/>
      <c r="BH493" s="48"/>
      <c r="BI493" s="49"/>
      <c r="BJ493" s="48"/>
      <c r="BK493" s="49"/>
      <c r="BL493" s="48"/>
    </row>
    <row r="494" spans="1:64" ht="15">
      <c r="A494" s="64" t="s">
        <v>277</v>
      </c>
      <c r="B494" s="64" t="s">
        <v>226</v>
      </c>
      <c r="C494" s="65" t="s">
        <v>3201</v>
      </c>
      <c r="D494" s="66">
        <v>7.666666666666667</v>
      </c>
      <c r="E494" s="67" t="s">
        <v>136</v>
      </c>
      <c r="F494" s="68">
        <v>19.666666666666664</v>
      </c>
      <c r="G494" s="65"/>
      <c r="H494" s="69"/>
      <c r="I494" s="70"/>
      <c r="J494" s="70"/>
      <c r="K494" s="34" t="s">
        <v>65</v>
      </c>
      <c r="L494" s="77">
        <v>494</v>
      </c>
      <c r="M494" s="77"/>
      <c r="N494" s="72"/>
      <c r="O494" s="79" t="s">
        <v>339</v>
      </c>
      <c r="P494" s="81">
        <v>43684.670648148145</v>
      </c>
      <c r="Q494" s="79" t="s">
        <v>458</v>
      </c>
      <c r="R494" s="82" t="s">
        <v>570</v>
      </c>
      <c r="S494" s="79" t="s">
        <v>586</v>
      </c>
      <c r="T494" s="79" t="s">
        <v>647</v>
      </c>
      <c r="U494" s="79"/>
      <c r="V494" s="82" t="s">
        <v>808</v>
      </c>
      <c r="W494" s="81">
        <v>43684.670648148145</v>
      </c>
      <c r="X494" s="82" t="s">
        <v>951</v>
      </c>
      <c r="Y494" s="79"/>
      <c r="Z494" s="79"/>
      <c r="AA494" s="85" t="s">
        <v>1160</v>
      </c>
      <c r="AB494" s="79"/>
      <c r="AC494" s="79" t="b">
        <v>0</v>
      </c>
      <c r="AD494" s="79">
        <v>4</v>
      </c>
      <c r="AE494" s="85" t="s">
        <v>1231</v>
      </c>
      <c r="AF494" s="79" t="b">
        <v>0</v>
      </c>
      <c r="AG494" s="79" t="s">
        <v>1237</v>
      </c>
      <c r="AH494" s="79"/>
      <c r="AI494" s="85" t="s">
        <v>1231</v>
      </c>
      <c r="AJ494" s="79" t="b">
        <v>0</v>
      </c>
      <c r="AK494" s="79">
        <v>0</v>
      </c>
      <c r="AL494" s="85" t="s">
        <v>1231</v>
      </c>
      <c r="AM494" s="79" t="s">
        <v>1244</v>
      </c>
      <c r="AN494" s="79" t="b">
        <v>0</v>
      </c>
      <c r="AO494" s="85" t="s">
        <v>1160</v>
      </c>
      <c r="AP494" s="79" t="s">
        <v>176</v>
      </c>
      <c r="AQ494" s="79">
        <v>0</v>
      </c>
      <c r="AR494" s="79">
        <v>0</v>
      </c>
      <c r="AS494" s="79"/>
      <c r="AT494" s="79"/>
      <c r="AU494" s="79"/>
      <c r="AV494" s="79"/>
      <c r="AW494" s="79"/>
      <c r="AX494" s="79"/>
      <c r="AY494" s="79"/>
      <c r="AZ494" s="79"/>
      <c r="BA494">
        <v>21</v>
      </c>
      <c r="BB494" s="78" t="str">
        <f>REPLACE(INDEX(GroupVertices[Group],MATCH(Edges[[#This Row],[Vertex 1]],GroupVertices[Vertex],0)),1,1,"")</f>
        <v>2</v>
      </c>
      <c r="BC494" s="78" t="str">
        <f>REPLACE(INDEX(GroupVertices[Group],MATCH(Edges[[#This Row],[Vertex 2]],GroupVertices[Vertex],0)),1,1,"")</f>
        <v>5</v>
      </c>
      <c r="BD494" s="48"/>
      <c r="BE494" s="49"/>
      <c r="BF494" s="48"/>
      <c r="BG494" s="49"/>
      <c r="BH494" s="48"/>
      <c r="BI494" s="49"/>
      <c r="BJ494" s="48"/>
      <c r="BK494" s="49"/>
      <c r="BL494" s="48"/>
    </row>
    <row r="495" spans="1:64" ht="15">
      <c r="A495" s="64" t="s">
        <v>266</v>
      </c>
      <c r="B495" s="64" t="s">
        <v>271</v>
      </c>
      <c r="C495" s="65" t="s">
        <v>3190</v>
      </c>
      <c r="D495" s="66">
        <v>3.466666666666667</v>
      </c>
      <c r="E495" s="67" t="s">
        <v>136</v>
      </c>
      <c r="F495" s="68">
        <v>33.46666666666667</v>
      </c>
      <c r="G495" s="65"/>
      <c r="H495" s="69"/>
      <c r="I495" s="70"/>
      <c r="J495" s="70"/>
      <c r="K495" s="34" t="s">
        <v>65</v>
      </c>
      <c r="L495" s="77">
        <v>495</v>
      </c>
      <c r="M495" s="77"/>
      <c r="N495" s="72"/>
      <c r="O495" s="79" t="s">
        <v>339</v>
      </c>
      <c r="P495" s="81">
        <v>43644.911574074074</v>
      </c>
      <c r="Q495" s="79" t="s">
        <v>398</v>
      </c>
      <c r="R495" s="79"/>
      <c r="S495" s="79"/>
      <c r="T495" s="79" t="s">
        <v>619</v>
      </c>
      <c r="U495" s="82" t="s">
        <v>706</v>
      </c>
      <c r="V495" s="82" t="s">
        <v>706</v>
      </c>
      <c r="W495" s="81">
        <v>43644.911574074074</v>
      </c>
      <c r="X495" s="82" t="s">
        <v>881</v>
      </c>
      <c r="Y495" s="79"/>
      <c r="Z495" s="79"/>
      <c r="AA495" s="85" t="s">
        <v>1090</v>
      </c>
      <c r="AB495" s="79"/>
      <c r="AC495" s="79" t="b">
        <v>0</v>
      </c>
      <c r="AD495" s="79">
        <v>3</v>
      </c>
      <c r="AE495" s="85" t="s">
        <v>1231</v>
      </c>
      <c r="AF495" s="79" t="b">
        <v>0</v>
      </c>
      <c r="AG495" s="79" t="s">
        <v>1237</v>
      </c>
      <c r="AH495" s="79"/>
      <c r="AI495" s="85" t="s">
        <v>1231</v>
      </c>
      <c r="AJ495" s="79" t="b">
        <v>0</v>
      </c>
      <c r="AK495" s="79">
        <v>0</v>
      </c>
      <c r="AL495" s="85" t="s">
        <v>1231</v>
      </c>
      <c r="AM495" s="79" t="s">
        <v>1239</v>
      </c>
      <c r="AN495" s="79" t="b">
        <v>0</v>
      </c>
      <c r="AO495" s="85" t="s">
        <v>1090</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4</v>
      </c>
      <c r="BC495" s="78" t="str">
        <f>REPLACE(INDEX(GroupVertices[Group],MATCH(Edges[[#This Row],[Vertex 2]],GroupVertices[Vertex],0)),1,1,"")</f>
        <v>1</v>
      </c>
      <c r="BD495" s="48"/>
      <c r="BE495" s="49"/>
      <c r="BF495" s="48"/>
      <c r="BG495" s="49"/>
      <c r="BH495" s="48"/>
      <c r="BI495" s="49"/>
      <c r="BJ495" s="48"/>
      <c r="BK495" s="49"/>
      <c r="BL495" s="48"/>
    </row>
    <row r="496" spans="1:64" ht="15">
      <c r="A496" s="64" t="s">
        <v>266</v>
      </c>
      <c r="B496" s="64" t="s">
        <v>271</v>
      </c>
      <c r="C496" s="65" t="s">
        <v>3190</v>
      </c>
      <c r="D496" s="66">
        <v>3.466666666666667</v>
      </c>
      <c r="E496" s="67" t="s">
        <v>136</v>
      </c>
      <c r="F496" s="68">
        <v>33.46666666666667</v>
      </c>
      <c r="G496" s="65"/>
      <c r="H496" s="69"/>
      <c r="I496" s="70"/>
      <c r="J496" s="70"/>
      <c r="K496" s="34" t="s">
        <v>65</v>
      </c>
      <c r="L496" s="77">
        <v>496</v>
      </c>
      <c r="M496" s="77"/>
      <c r="N496" s="72"/>
      <c r="O496" s="79" t="s">
        <v>339</v>
      </c>
      <c r="P496" s="81">
        <v>43670.98269675926</v>
      </c>
      <c r="Q496" s="79" t="s">
        <v>385</v>
      </c>
      <c r="R496" s="79"/>
      <c r="S496" s="79"/>
      <c r="T496" s="79"/>
      <c r="U496" s="79"/>
      <c r="V496" s="82" t="s">
        <v>810</v>
      </c>
      <c r="W496" s="81">
        <v>43670.98269675926</v>
      </c>
      <c r="X496" s="82" t="s">
        <v>962</v>
      </c>
      <c r="Y496" s="79"/>
      <c r="Z496" s="79"/>
      <c r="AA496" s="85" t="s">
        <v>1171</v>
      </c>
      <c r="AB496" s="79"/>
      <c r="AC496" s="79" t="b">
        <v>0</v>
      </c>
      <c r="AD496" s="79">
        <v>0</v>
      </c>
      <c r="AE496" s="85" t="s">
        <v>1231</v>
      </c>
      <c r="AF496" s="79" t="b">
        <v>0</v>
      </c>
      <c r="AG496" s="79" t="s">
        <v>1237</v>
      </c>
      <c r="AH496" s="79"/>
      <c r="AI496" s="85" t="s">
        <v>1231</v>
      </c>
      <c r="AJ496" s="79" t="b">
        <v>0</v>
      </c>
      <c r="AK496" s="79">
        <v>6</v>
      </c>
      <c r="AL496" s="85" t="s">
        <v>1222</v>
      </c>
      <c r="AM496" s="79" t="s">
        <v>1239</v>
      </c>
      <c r="AN496" s="79" t="b">
        <v>0</v>
      </c>
      <c r="AO496" s="85" t="s">
        <v>1222</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4</v>
      </c>
      <c r="BC496" s="78" t="str">
        <f>REPLACE(INDEX(GroupVertices[Group],MATCH(Edges[[#This Row],[Vertex 2]],GroupVertices[Vertex],0)),1,1,"")</f>
        <v>1</v>
      </c>
      <c r="BD496" s="48">
        <v>1</v>
      </c>
      <c r="BE496" s="49">
        <v>4.3478260869565215</v>
      </c>
      <c r="BF496" s="48">
        <v>0</v>
      </c>
      <c r="BG496" s="49">
        <v>0</v>
      </c>
      <c r="BH496" s="48">
        <v>0</v>
      </c>
      <c r="BI496" s="49">
        <v>0</v>
      </c>
      <c r="BJ496" s="48">
        <v>22</v>
      </c>
      <c r="BK496" s="49">
        <v>95.65217391304348</v>
      </c>
      <c r="BL496" s="48">
        <v>23</v>
      </c>
    </row>
    <row r="497" spans="1:64" ht="15">
      <c r="A497" s="64" t="s">
        <v>266</v>
      </c>
      <c r="B497" s="64" t="s">
        <v>271</v>
      </c>
      <c r="C497" s="65" t="s">
        <v>3190</v>
      </c>
      <c r="D497" s="66">
        <v>3.466666666666667</v>
      </c>
      <c r="E497" s="67" t="s">
        <v>136</v>
      </c>
      <c r="F497" s="68">
        <v>33.46666666666667</v>
      </c>
      <c r="G497" s="65"/>
      <c r="H497" s="69"/>
      <c r="I497" s="70"/>
      <c r="J497" s="70"/>
      <c r="K497" s="34" t="s">
        <v>65</v>
      </c>
      <c r="L497" s="77">
        <v>497</v>
      </c>
      <c r="M497" s="77"/>
      <c r="N497" s="72"/>
      <c r="O497" s="79" t="s">
        <v>339</v>
      </c>
      <c r="P497" s="81">
        <v>43670.99105324074</v>
      </c>
      <c r="Q497" s="79" t="s">
        <v>399</v>
      </c>
      <c r="R497" s="82" t="s">
        <v>538</v>
      </c>
      <c r="S497" s="79" t="s">
        <v>594</v>
      </c>
      <c r="T497" s="79" t="s">
        <v>631</v>
      </c>
      <c r="U497" s="82" t="s">
        <v>707</v>
      </c>
      <c r="V497" s="82" t="s">
        <v>707</v>
      </c>
      <c r="W497" s="81">
        <v>43670.99105324074</v>
      </c>
      <c r="X497" s="82" t="s">
        <v>882</v>
      </c>
      <c r="Y497" s="79"/>
      <c r="Z497" s="79"/>
      <c r="AA497" s="85" t="s">
        <v>1091</v>
      </c>
      <c r="AB497" s="79"/>
      <c r="AC497" s="79" t="b">
        <v>0</v>
      </c>
      <c r="AD497" s="79">
        <v>2</v>
      </c>
      <c r="AE497" s="85" t="s">
        <v>1231</v>
      </c>
      <c r="AF497" s="79" t="b">
        <v>0</v>
      </c>
      <c r="AG497" s="79" t="s">
        <v>1237</v>
      </c>
      <c r="AH497" s="79"/>
      <c r="AI497" s="85" t="s">
        <v>1231</v>
      </c>
      <c r="AJ497" s="79" t="b">
        <v>0</v>
      </c>
      <c r="AK497" s="79">
        <v>1</v>
      </c>
      <c r="AL497" s="85" t="s">
        <v>1231</v>
      </c>
      <c r="AM497" s="79" t="s">
        <v>1248</v>
      </c>
      <c r="AN497" s="79" t="b">
        <v>0</v>
      </c>
      <c r="AO497" s="85" t="s">
        <v>1091</v>
      </c>
      <c r="AP497" s="79" t="s">
        <v>176</v>
      </c>
      <c r="AQ497" s="79">
        <v>0</v>
      </c>
      <c r="AR497" s="79">
        <v>0</v>
      </c>
      <c r="AS497" s="79"/>
      <c r="AT497" s="79"/>
      <c r="AU497" s="79"/>
      <c r="AV497" s="79"/>
      <c r="AW497" s="79"/>
      <c r="AX497" s="79"/>
      <c r="AY497" s="79"/>
      <c r="AZ497" s="79"/>
      <c r="BA497">
        <v>3</v>
      </c>
      <c r="BB497" s="78" t="str">
        <f>REPLACE(INDEX(GroupVertices[Group],MATCH(Edges[[#This Row],[Vertex 1]],GroupVertices[Vertex],0)),1,1,"")</f>
        <v>4</v>
      </c>
      <c r="BC497" s="78" t="str">
        <f>REPLACE(INDEX(GroupVertices[Group],MATCH(Edges[[#This Row],[Vertex 2]],GroupVertices[Vertex],0)),1,1,"")</f>
        <v>1</v>
      </c>
      <c r="BD497" s="48"/>
      <c r="BE497" s="49"/>
      <c r="BF497" s="48"/>
      <c r="BG497" s="49"/>
      <c r="BH497" s="48"/>
      <c r="BI497" s="49"/>
      <c r="BJ497" s="48"/>
      <c r="BK497" s="49"/>
      <c r="BL497" s="48"/>
    </row>
    <row r="498" spans="1:64" ht="15">
      <c r="A498" s="64" t="s">
        <v>277</v>
      </c>
      <c r="B498" s="64" t="s">
        <v>266</v>
      </c>
      <c r="C498" s="65" t="s">
        <v>3202</v>
      </c>
      <c r="D498" s="66">
        <v>6.733333333333333</v>
      </c>
      <c r="E498" s="67" t="s">
        <v>136</v>
      </c>
      <c r="F498" s="68">
        <v>22.733333333333334</v>
      </c>
      <c r="G498" s="65"/>
      <c r="H498" s="69"/>
      <c r="I498" s="70"/>
      <c r="J498" s="70"/>
      <c r="K498" s="34" t="s">
        <v>65</v>
      </c>
      <c r="L498" s="77">
        <v>498</v>
      </c>
      <c r="M498" s="77"/>
      <c r="N498" s="72"/>
      <c r="O498" s="79" t="s">
        <v>339</v>
      </c>
      <c r="P498" s="81">
        <v>43648.05504629629</v>
      </c>
      <c r="Q498" s="79" t="s">
        <v>440</v>
      </c>
      <c r="R498" s="82" t="s">
        <v>559</v>
      </c>
      <c r="S498" s="79" t="s">
        <v>586</v>
      </c>
      <c r="T498" s="79" t="s">
        <v>644</v>
      </c>
      <c r="U498" s="79"/>
      <c r="V498" s="82" t="s">
        <v>808</v>
      </c>
      <c r="W498" s="81">
        <v>43648.05504629629</v>
      </c>
      <c r="X498" s="82" t="s">
        <v>933</v>
      </c>
      <c r="Y498" s="79"/>
      <c r="Z498" s="79"/>
      <c r="AA498" s="85" t="s">
        <v>1142</v>
      </c>
      <c r="AB498" s="79"/>
      <c r="AC498" s="79" t="b">
        <v>0</v>
      </c>
      <c r="AD498" s="79">
        <v>1</v>
      </c>
      <c r="AE498" s="85" t="s">
        <v>1231</v>
      </c>
      <c r="AF498" s="79" t="b">
        <v>0</v>
      </c>
      <c r="AG498" s="79" t="s">
        <v>1237</v>
      </c>
      <c r="AH498" s="79"/>
      <c r="AI498" s="85" t="s">
        <v>1231</v>
      </c>
      <c r="AJ498" s="79" t="b">
        <v>0</v>
      </c>
      <c r="AK498" s="79">
        <v>0</v>
      </c>
      <c r="AL498" s="85" t="s">
        <v>1231</v>
      </c>
      <c r="AM498" s="79" t="s">
        <v>1244</v>
      </c>
      <c r="AN498" s="79" t="b">
        <v>0</v>
      </c>
      <c r="AO498" s="85" t="s">
        <v>1142</v>
      </c>
      <c r="AP498" s="79" t="s">
        <v>176</v>
      </c>
      <c r="AQ498" s="79">
        <v>0</v>
      </c>
      <c r="AR498" s="79">
        <v>0</v>
      </c>
      <c r="AS498" s="79"/>
      <c r="AT498" s="79"/>
      <c r="AU498" s="79"/>
      <c r="AV498" s="79"/>
      <c r="AW498" s="79"/>
      <c r="AX498" s="79"/>
      <c r="AY498" s="79"/>
      <c r="AZ498" s="79"/>
      <c r="BA498">
        <v>17</v>
      </c>
      <c r="BB498" s="78" t="str">
        <f>REPLACE(INDEX(GroupVertices[Group],MATCH(Edges[[#This Row],[Vertex 1]],GroupVertices[Vertex],0)),1,1,"")</f>
        <v>2</v>
      </c>
      <c r="BC498" s="78" t="str">
        <f>REPLACE(INDEX(GroupVertices[Group],MATCH(Edges[[#This Row],[Vertex 2]],GroupVertices[Vertex],0)),1,1,"")</f>
        <v>4</v>
      </c>
      <c r="BD498" s="48"/>
      <c r="BE498" s="49"/>
      <c r="BF498" s="48"/>
      <c r="BG498" s="49"/>
      <c r="BH498" s="48"/>
      <c r="BI498" s="49"/>
      <c r="BJ498" s="48"/>
      <c r="BK498" s="49"/>
      <c r="BL498" s="48"/>
    </row>
    <row r="499" spans="1:64" ht="15">
      <c r="A499" s="64" t="s">
        <v>277</v>
      </c>
      <c r="B499" s="64" t="s">
        <v>266</v>
      </c>
      <c r="C499" s="65" t="s">
        <v>3202</v>
      </c>
      <c r="D499" s="66">
        <v>6.733333333333333</v>
      </c>
      <c r="E499" s="67" t="s">
        <v>136</v>
      </c>
      <c r="F499" s="68">
        <v>22.733333333333334</v>
      </c>
      <c r="G499" s="65"/>
      <c r="H499" s="69"/>
      <c r="I499" s="70"/>
      <c r="J499" s="70"/>
      <c r="K499" s="34" t="s">
        <v>65</v>
      </c>
      <c r="L499" s="77">
        <v>499</v>
      </c>
      <c r="M499" s="77"/>
      <c r="N499" s="72"/>
      <c r="O499" s="79" t="s">
        <v>339</v>
      </c>
      <c r="P499" s="81">
        <v>43648.05516203704</v>
      </c>
      <c r="Q499" s="79" t="s">
        <v>441</v>
      </c>
      <c r="R499" s="82" t="s">
        <v>560</v>
      </c>
      <c r="S499" s="79" t="s">
        <v>586</v>
      </c>
      <c r="T499" s="79" t="s">
        <v>644</v>
      </c>
      <c r="U499" s="79"/>
      <c r="V499" s="82" t="s">
        <v>808</v>
      </c>
      <c r="W499" s="81">
        <v>43648.05516203704</v>
      </c>
      <c r="X499" s="82" t="s">
        <v>934</v>
      </c>
      <c r="Y499" s="79"/>
      <c r="Z499" s="79"/>
      <c r="AA499" s="85" t="s">
        <v>1143</v>
      </c>
      <c r="AB499" s="79"/>
      <c r="AC499" s="79" t="b">
        <v>0</v>
      </c>
      <c r="AD499" s="79">
        <v>1</v>
      </c>
      <c r="AE499" s="85" t="s">
        <v>1231</v>
      </c>
      <c r="AF499" s="79" t="b">
        <v>0</v>
      </c>
      <c r="AG499" s="79" t="s">
        <v>1237</v>
      </c>
      <c r="AH499" s="79"/>
      <c r="AI499" s="85" t="s">
        <v>1231</v>
      </c>
      <c r="AJ499" s="79" t="b">
        <v>0</v>
      </c>
      <c r="AK499" s="79">
        <v>0</v>
      </c>
      <c r="AL499" s="85" t="s">
        <v>1231</v>
      </c>
      <c r="AM499" s="79" t="s">
        <v>1244</v>
      </c>
      <c r="AN499" s="79" t="b">
        <v>0</v>
      </c>
      <c r="AO499" s="85" t="s">
        <v>1143</v>
      </c>
      <c r="AP499" s="79" t="s">
        <v>176</v>
      </c>
      <c r="AQ499" s="79">
        <v>0</v>
      </c>
      <c r="AR499" s="79">
        <v>0</v>
      </c>
      <c r="AS499" s="79"/>
      <c r="AT499" s="79"/>
      <c r="AU499" s="79"/>
      <c r="AV499" s="79"/>
      <c r="AW499" s="79"/>
      <c r="AX499" s="79"/>
      <c r="AY499" s="79"/>
      <c r="AZ499" s="79"/>
      <c r="BA499">
        <v>17</v>
      </c>
      <c r="BB499" s="78" t="str">
        <f>REPLACE(INDEX(GroupVertices[Group],MATCH(Edges[[#This Row],[Vertex 1]],GroupVertices[Vertex],0)),1,1,"")</f>
        <v>2</v>
      </c>
      <c r="BC499" s="78" t="str">
        <f>REPLACE(INDEX(GroupVertices[Group],MATCH(Edges[[#This Row],[Vertex 2]],GroupVertices[Vertex],0)),1,1,"")</f>
        <v>4</v>
      </c>
      <c r="BD499" s="48"/>
      <c r="BE499" s="49"/>
      <c r="BF499" s="48"/>
      <c r="BG499" s="49"/>
      <c r="BH499" s="48"/>
      <c r="BI499" s="49"/>
      <c r="BJ499" s="48"/>
      <c r="BK499" s="49"/>
      <c r="BL499" s="48"/>
    </row>
    <row r="500" spans="1:64" ht="15">
      <c r="A500" s="64" t="s">
        <v>277</v>
      </c>
      <c r="B500" s="64" t="s">
        <v>266</v>
      </c>
      <c r="C500" s="65" t="s">
        <v>3202</v>
      </c>
      <c r="D500" s="66">
        <v>6.733333333333333</v>
      </c>
      <c r="E500" s="67" t="s">
        <v>136</v>
      </c>
      <c r="F500" s="68">
        <v>22.733333333333334</v>
      </c>
      <c r="G500" s="65"/>
      <c r="H500" s="69"/>
      <c r="I500" s="70"/>
      <c r="J500" s="70"/>
      <c r="K500" s="34" t="s">
        <v>65</v>
      </c>
      <c r="L500" s="77">
        <v>500</v>
      </c>
      <c r="M500" s="77"/>
      <c r="N500" s="72"/>
      <c r="O500" s="79" t="s">
        <v>339</v>
      </c>
      <c r="P500" s="81">
        <v>43648.702893518515</v>
      </c>
      <c r="Q500" s="79" t="s">
        <v>442</v>
      </c>
      <c r="R500" s="82" t="s">
        <v>561</v>
      </c>
      <c r="S500" s="79" t="s">
        <v>586</v>
      </c>
      <c r="T500" s="79" t="s">
        <v>644</v>
      </c>
      <c r="U500" s="79"/>
      <c r="V500" s="82" t="s">
        <v>808</v>
      </c>
      <c r="W500" s="81">
        <v>43648.702893518515</v>
      </c>
      <c r="X500" s="82" t="s">
        <v>935</v>
      </c>
      <c r="Y500" s="79"/>
      <c r="Z500" s="79"/>
      <c r="AA500" s="85" t="s">
        <v>1144</v>
      </c>
      <c r="AB500" s="79"/>
      <c r="AC500" s="79" t="b">
        <v>0</v>
      </c>
      <c r="AD500" s="79">
        <v>2</v>
      </c>
      <c r="AE500" s="85" t="s">
        <v>1231</v>
      </c>
      <c r="AF500" s="79" t="b">
        <v>0</v>
      </c>
      <c r="AG500" s="79" t="s">
        <v>1237</v>
      </c>
      <c r="AH500" s="79"/>
      <c r="AI500" s="85" t="s">
        <v>1231</v>
      </c>
      <c r="AJ500" s="79" t="b">
        <v>0</v>
      </c>
      <c r="AK500" s="79">
        <v>0</v>
      </c>
      <c r="AL500" s="85" t="s">
        <v>1231</v>
      </c>
      <c r="AM500" s="79" t="s">
        <v>1244</v>
      </c>
      <c r="AN500" s="79" t="b">
        <v>0</v>
      </c>
      <c r="AO500" s="85" t="s">
        <v>1144</v>
      </c>
      <c r="AP500" s="79" t="s">
        <v>176</v>
      </c>
      <c r="AQ500" s="79">
        <v>0</v>
      </c>
      <c r="AR500" s="79">
        <v>0</v>
      </c>
      <c r="AS500" s="79"/>
      <c r="AT500" s="79"/>
      <c r="AU500" s="79"/>
      <c r="AV500" s="79"/>
      <c r="AW500" s="79"/>
      <c r="AX500" s="79"/>
      <c r="AY500" s="79"/>
      <c r="AZ500" s="79"/>
      <c r="BA500">
        <v>17</v>
      </c>
      <c r="BB500" s="78" t="str">
        <f>REPLACE(INDEX(GroupVertices[Group],MATCH(Edges[[#This Row],[Vertex 1]],GroupVertices[Vertex],0)),1,1,"")</f>
        <v>2</v>
      </c>
      <c r="BC500" s="78" t="str">
        <f>REPLACE(INDEX(GroupVertices[Group],MATCH(Edges[[#This Row],[Vertex 2]],GroupVertices[Vertex],0)),1,1,"")</f>
        <v>4</v>
      </c>
      <c r="BD500" s="48"/>
      <c r="BE500" s="49"/>
      <c r="BF500" s="48"/>
      <c r="BG500" s="49"/>
      <c r="BH500" s="48"/>
      <c r="BI500" s="49"/>
      <c r="BJ500" s="48"/>
      <c r="BK500" s="49"/>
      <c r="BL500" s="48"/>
    </row>
    <row r="501" spans="1:64" ht="15">
      <c r="A501" s="64" t="s">
        <v>277</v>
      </c>
      <c r="B501" s="64" t="s">
        <v>266</v>
      </c>
      <c r="C501" s="65" t="s">
        <v>3202</v>
      </c>
      <c r="D501" s="66">
        <v>6.733333333333333</v>
      </c>
      <c r="E501" s="67" t="s">
        <v>136</v>
      </c>
      <c r="F501" s="68">
        <v>22.733333333333334</v>
      </c>
      <c r="G501" s="65"/>
      <c r="H501" s="69"/>
      <c r="I501" s="70"/>
      <c r="J501" s="70"/>
      <c r="K501" s="34" t="s">
        <v>65</v>
      </c>
      <c r="L501" s="77">
        <v>501</v>
      </c>
      <c r="M501" s="77"/>
      <c r="N501" s="72"/>
      <c r="O501" s="79" t="s">
        <v>339</v>
      </c>
      <c r="P501" s="81">
        <v>43649.499976851854</v>
      </c>
      <c r="Q501" s="79" t="s">
        <v>443</v>
      </c>
      <c r="R501" s="82" t="s">
        <v>562</v>
      </c>
      <c r="S501" s="79" t="s">
        <v>586</v>
      </c>
      <c r="T501" s="79" t="s">
        <v>644</v>
      </c>
      <c r="U501" s="79"/>
      <c r="V501" s="82" t="s">
        <v>808</v>
      </c>
      <c r="W501" s="81">
        <v>43649.499976851854</v>
      </c>
      <c r="X501" s="82" t="s">
        <v>936</v>
      </c>
      <c r="Y501" s="79"/>
      <c r="Z501" s="79"/>
      <c r="AA501" s="85" t="s">
        <v>1145</v>
      </c>
      <c r="AB501" s="79"/>
      <c r="AC501" s="79" t="b">
        <v>0</v>
      </c>
      <c r="AD501" s="79">
        <v>3</v>
      </c>
      <c r="AE501" s="85" t="s">
        <v>1231</v>
      </c>
      <c r="AF501" s="79" t="b">
        <v>0</v>
      </c>
      <c r="AG501" s="79" t="s">
        <v>1237</v>
      </c>
      <c r="AH501" s="79"/>
      <c r="AI501" s="85" t="s">
        <v>1231</v>
      </c>
      <c r="AJ501" s="79" t="b">
        <v>0</v>
      </c>
      <c r="AK501" s="79">
        <v>0</v>
      </c>
      <c r="AL501" s="85" t="s">
        <v>1231</v>
      </c>
      <c r="AM501" s="79" t="s">
        <v>1244</v>
      </c>
      <c r="AN501" s="79" t="b">
        <v>0</v>
      </c>
      <c r="AO501" s="85" t="s">
        <v>1145</v>
      </c>
      <c r="AP501" s="79" t="s">
        <v>176</v>
      </c>
      <c r="AQ501" s="79">
        <v>0</v>
      </c>
      <c r="AR501" s="79">
        <v>0</v>
      </c>
      <c r="AS501" s="79"/>
      <c r="AT501" s="79"/>
      <c r="AU501" s="79"/>
      <c r="AV501" s="79"/>
      <c r="AW501" s="79"/>
      <c r="AX501" s="79"/>
      <c r="AY501" s="79"/>
      <c r="AZ501" s="79"/>
      <c r="BA501">
        <v>17</v>
      </c>
      <c r="BB501" s="78" t="str">
        <f>REPLACE(INDEX(GroupVertices[Group],MATCH(Edges[[#This Row],[Vertex 1]],GroupVertices[Vertex],0)),1,1,"")</f>
        <v>2</v>
      </c>
      <c r="BC501" s="78" t="str">
        <f>REPLACE(INDEX(GroupVertices[Group],MATCH(Edges[[#This Row],[Vertex 2]],GroupVertices[Vertex],0)),1,1,"")</f>
        <v>4</v>
      </c>
      <c r="BD501" s="48"/>
      <c r="BE501" s="49"/>
      <c r="BF501" s="48"/>
      <c r="BG501" s="49"/>
      <c r="BH501" s="48"/>
      <c r="BI501" s="49"/>
      <c r="BJ501" s="48"/>
      <c r="BK501" s="49"/>
      <c r="BL501" s="48"/>
    </row>
    <row r="502" spans="1:64" ht="15">
      <c r="A502" s="64" t="s">
        <v>277</v>
      </c>
      <c r="B502" s="64" t="s">
        <v>266</v>
      </c>
      <c r="C502" s="65" t="s">
        <v>3202</v>
      </c>
      <c r="D502" s="66">
        <v>6.733333333333333</v>
      </c>
      <c r="E502" s="67" t="s">
        <v>136</v>
      </c>
      <c r="F502" s="68">
        <v>22.733333333333334</v>
      </c>
      <c r="G502" s="65"/>
      <c r="H502" s="69"/>
      <c r="I502" s="70"/>
      <c r="J502" s="70"/>
      <c r="K502" s="34" t="s">
        <v>65</v>
      </c>
      <c r="L502" s="77">
        <v>502</v>
      </c>
      <c r="M502" s="77"/>
      <c r="N502" s="72"/>
      <c r="O502" s="79" t="s">
        <v>339</v>
      </c>
      <c r="P502" s="81">
        <v>43653.491944444446</v>
      </c>
      <c r="Q502" s="79" t="s">
        <v>446</v>
      </c>
      <c r="R502" s="82" t="s">
        <v>563</v>
      </c>
      <c r="S502" s="79" t="s">
        <v>586</v>
      </c>
      <c r="T502" s="79" t="s">
        <v>646</v>
      </c>
      <c r="U502" s="79"/>
      <c r="V502" s="82" t="s">
        <v>808</v>
      </c>
      <c r="W502" s="81">
        <v>43653.491944444446</v>
      </c>
      <c r="X502" s="82" t="s">
        <v>939</v>
      </c>
      <c r="Y502" s="79"/>
      <c r="Z502" s="79"/>
      <c r="AA502" s="85" t="s">
        <v>1148</v>
      </c>
      <c r="AB502" s="79"/>
      <c r="AC502" s="79" t="b">
        <v>0</v>
      </c>
      <c r="AD502" s="79">
        <v>1</v>
      </c>
      <c r="AE502" s="85" t="s">
        <v>1231</v>
      </c>
      <c r="AF502" s="79" t="b">
        <v>0</v>
      </c>
      <c r="AG502" s="79" t="s">
        <v>1237</v>
      </c>
      <c r="AH502" s="79"/>
      <c r="AI502" s="85" t="s">
        <v>1231</v>
      </c>
      <c r="AJ502" s="79" t="b">
        <v>0</v>
      </c>
      <c r="AK502" s="79">
        <v>0</v>
      </c>
      <c r="AL502" s="85" t="s">
        <v>1231</v>
      </c>
      <c r="AM502" s="79" t="s">
        <v>1244</v>
      </c>
      <c r="AN502" s="79" t="b">
        <v>0</v>
      </c>
      <c r="AO502" s="85" t="s">
        <v>1148</v>
      </c>
      <c r="AP502" s="79" t="s">
        <v>176</v>
      </c>
      <c r="AQ502" s="79">
        <v>0</v>
      </c>
      <c r="AR502" s="79">
        <v>0</v>
      </c>
      <c r="AS502" s="79"/>
      <c r="AT502" s="79"/>
      <c r="AU502" s="79"/>
      <c r="AV502" s="79"/>
      <c r="AW502" s="79"/>
      <c r="AX502" s="79"/>
      <c r="AY502" s="79"/>
      <c r="AZ502" s="79"/>
      <c r="BA502">
        <v>17</v>
      </c>
      <c r="BB502" s="78" t="str">
        <f>REPLACE(INDEX(GroupVertices[Group],MATCH(Edges[[#This Row],[Vertex 1]],GroupVertices[Vertex],0)),1,1,"")</f>
        <v>2</v>
      </c>
      <c r="BC502" s="78" t="str">
        <f>REPLACE(INDEX(GroupVertices[Group],MATCH(Edges[[#This Row],[Vertex 2]],GroupVertices[Vertex],0)),1,1,"")</f>
        <v>4</v>
      </c>
      <c r="BD502" s="48"/>
      <c r="BE502" s="49"/>
      <c r="BF502" s="48"/>
      <c r="BG502" s="49"/>
      <c r="BH502" s="48"/>
      <c r="BI502" s="49"/>
      <c r="BJ502" s="48"/>
      <c r="BK502" s="49"/>
      <c r="BL502" s="48"/>
    </row>
    <row r="503" spans="1:64" ht="15">
      <c r="A503" s="64" t="s">
        <v>277</v>
      </c>
      <c r="B503" s="64" t="s">
        <v>266</v>
      </c>
      <c r="C503" s="65" t="s">
        <v>3202</v>
      </c>
      <c r="D503" s="66">
        <v>6.733333333333333</v>
      </c>
      <c r="E503" s="67" t="s">
        <v>136</v>
      </c>
      <c r="F503" s="68">
        <v>22.733333333333334</v>
      </c>
      <c r="G503" s="65"/>
      <c r="H503" s="69"/>
      <c r="I503" s="70"/>
      <c r="J503" s="70"/>
      <c r="K503" s="34" t="s">
        <v>65</v>
      </c>
      <c r="L503" s="77">
        <v>503</v>
      </c>
      <c r="M503" s="77"/>
      <c r="N503" s="72"/>
      <c r="O503" s="79" t="s">
        <v>339</v>
      </c>
      <c r="P503" s="81">
        <v>43655.50925925926</v>
      </c>
      <c r="Q503" s="79" t="s">
        <v>447</v>
      </c>
      <c r="R503" s="82" t="s">
        <v>564</v>
      </c>
      <c r="S503" s="79" t="s">
        <v>586</v>
      </c>
      <c r="T503" s="79" t="s">
        <v>646</v>
      </c>
      <c r="U503" s="79"/>
      <c r="V503" s="82" t="s">
        <v>808</v>
      </c>
      <c r="W503" s="81">
        <v>43655.50925925926</v>
      </c>
      <c r="X503" s="82" t="s">
        <v>940</v>
      </c>
      <c r="Y503" s="79"/>
      <c r="Z503" s="79"/>
      <c r="AA503" s="85" t="s">
        <v>1149</v>
      </c>
      <c r="AB503" s="79"/>
      <c r="AC503" s="79" t="b">
        <v>0</v>
      </c>
      <c r="AD503" s="79">
        <v>8</v>
      </c>
      <c r="AE503" s="85" t="s">
        <v>1231</v>
      </c>
      <c r="AF503" s="79" t="b">
        <v>0</v>
      </c>
      <c r="AG503" s="79" t="s">
        <v>1237</v>
      </c>
      <c r="AH503" s="79"/>
      <c r="AI503" s="85" t="s">
        <v>1231</v>
      </c>
      <c r="AJ503" s="79" t="b">
        <v>0</v>
      </c>
      <c r="AK503" s="79">
        <v>0</v>
      </c>
      <c r="AL503" s="85" t="s">
        <v>1231</v>
      </c>
      <c r="AM503" s="79" t="s">
        <v>1244</v>
      </c>
      <c r="AN503" s="79" t="b">
        <v>0</v>
      </c>
      <c r="AO503" s="85" t="s">
        <v>1149</v>
      </c>
      <c r="AP503" s="79" t="s">
        <v>176</v>
      </c>
      <c r="AQ503" s="79">
        <v>0</v>
      </c>
      <c r="AR503" s="79">
        <v>0</v>
      </c>
      <c r="AS503" s="79"/>
      <c r="AT503" s="79"/>
      <c r="AU503" s="79"/>
      <c r="AV503" s="79"/>
      <c r="AW503" s="79"/>
      <c r="AX503" s="79"/>
      <c r="AY503" s="79"/>
      <c r="AZ503" s="79"/>
      <c r="BA503">
        <v>17</v>
      </c>
      <c r="BB503" s="78" t="str">
        <f>REPLACE(INDEX(GroupVertices[Group],MATCH(Edges[[#This Row],[Vertex 1]],GroupVertices[Vertex],0)),1,1,"")</f>
        <v>2</v>
      </c>
      <c r="BC503" s="78" t="str">
        <f>REPLACE(INDEX(GroupVertices[Group],MATCH(Edges[[#This Row],[Vertex 2]],GroupVertices[Vertex],0)),1,1,"")</f>
        <v>4</v>
      </c>
      <c r="BD503" s="48"/>
      <c r="BE503" s="49"/>
      <c r="BF503" s="48"/>
      <c r="BG503" s="49"/>
      <c r="BH503" s="48"/>
      <c r="BI503" s="49"/>
      <c r="BJ503" s="48"/>
      <c r="BK503" s="49"/>
      <c r="BL503" s="48"/>
    </row>
    <row r="504" spans="1:64" ht="15">
      <c r="A504" s="64" t="s">
        <v>277</v>
      </c>
      <c r="B504" s="64" t="s">
        <v>266</v>
      </c>
      <c r="C504" s="65" t="s">
        <v>3202</v>
      </c>
      <c r="D504" s="66">
        <v>6.733333333333333</v>
      </c>
      <c r="E504" s="67" t="s">
        <v>136</v>
      </c>
      <c r="F504" s="68">
        <v>22.733333333333334</v>
      </c>
      <c r="G504" s="65"/>
      <c r="H504" s="69"/>
      <c r="I504" s="70"/>
      <c r="J504" s="70"/>
      <c r="K504" s="34" t="s">
        <v>65</v>
      </c>
      <c r="L504" s="77">
        <v>504</v>
      </c>
      <c r="M504" s="77"/>
      <c r="N504" s="72"/>
      <c r="O504" s="79" t="s">
        <v>339</v>
      </c>
      <c r="P504" s="81">
        <v>43655.50939814815</v>
      </c>
      <c r="Q504" s="79" t="s">
        <v>448</v>
      </c>
      <c r="R504" s="82" t="s">
        <v>565</v>
      </c>
      <c r="S504" s="79" t="s">
        <v>586</v>
      </c>
      <c r="T504" s="79" t="s">
        <v>646</v>
      </c>
      <c r="U504" s="79"/>
      <c r="V504" s="82" t="s">
        <v>808</v>
      </c>
      <c r="W504" s="81">
        <v>43655.50939814815</v>
      </c>
      <c r="X504" s="82" t="s">
        <v>941</v>
      </c>
      <c r="Y504" s="79"/>
      <c r="Z504" s="79"/>
      <c r="AA504" s="85" t="s">
        <v>1150</v>
      </c>
      <c r="AB504" s="79"/>
      <c r="AC504" s="79" t="b">
        <v>0</v>
      </c>
      <c r="AD504" s="79">
        <v>5</v>
      </c>
      <c r="AE504" s="85" t="s">
        <v>1231</v>
      </c>
      <c r="AF504" s="79" t="b">
        <v>0</v>
      </c>
      <c r="AG504" s="79" t="s">
        <v>1237</v>
      </c>
      <c r="AH504" s="79"/>
      <c r="AI504" s="85" t="s">
        <v>1231</v>
      </c>
      <c r="AJ504" s="79" t="b">
        <v>0</v>
      </c>
      <c r="AK504" s="79">
        <v>0</v>
      </c>
      <c r="AL504" s="85" t="s">
        <v>1231</v>
      </c>
      <c r="AM504" s="79" t="s">
        <v>1244</v>
      </c>
      <c r="AN504" s="79" t="b">
        <v>0</v>
      </c>
      <c r="AO504" s="85" t="s">
        <v>1150</v>
      </c>
      <c r="AP504" s="79" t="s">
        <v>176</v>
      </c>
      <c r="AQ504" s="79">
        <v>0</v>
      </c>
      <c r="AR504" s="79">
        <v>0</v>
      </c>
      <c r="AS504" s="79"/>
      <c r="AT504" s="79"/>
      <c r="AU504" s="79"/>
      <c r="AV504" s="79"/>
      <c r="AW504" s="79"/>
      <c r="AX504" s="79"/>
      <c r="AY504" s="79"/>
      <c r="AZ504" s="79"/>
      <c r="BA504">
        <v>17</v>
      </c>
      <c r="BB504" s="78" t="str">
        <f>REPLACE(INDEX(GroupVertices[Group],MATCH(Edges[[#This Row],[Vertex 1]],GroupVertices[Vertex],0)),1,1,"")</f>
        <v>2</v>
      </c>
      <c r="BC504" s="78" t="str">
        <f>REPLACE(INDEX(GroupVertices[Group],MATCH(Edges[[#This Row],[Vertex 2]],GroupVertices[Vertex],0)),1,1,"")</f>
        <v>4</v>
      </c>
      <c r="BD504" s="48"/>
      <c r="BE504" s="49"/>
      <c r="BF504" s="48"/>
      <c r="BG504" s="49"/>
      <c r="BH504" s="48"/>
      <c r="BI504" s="49"/>
      <c r="BJ504" s="48"/>
      <c r="BK504" s="49"/>
      <c r="BL504" s="48"/>
    </row>
    <row r="505" spans="1:64" ht="15">
      <c r="A505" s="64" t="s">
        <v>277</v>
      </c>
      <c r="B505" s="64" t="s">
        <v>266</v>
      </c>
      <c r="C505" s="65" t="s">
        <v>3202</v>
      </c>
      <c r="D505" s="66">
        <v>6.733333333333333</v>
      </c>
      <c r="E505" s="67" t="s">
        <v>136</v>
      </c>
      <c r="F505" s="68">
        <v>22.733333333333334</v>
      </c>
      <c r="G505" s="65"/>
      <c r="H505" s="69"/>
      <c r="I505" s="70"/>
      <c r="J505" s="70"/>
      <c r="K505" s="34" t="s">
        <v>65</v>
      </c>
      <c r="L505" s="77">
        <v>505</v>
      </c>
      <c r="M505" s="77"/>
      <c r="N505" s="72"/>
      <c r="O505" s="79" t="s">
        <v>339</v>
      </c>
      <c r="P505" s="81">
        <v>43656.5018287037</v>
      </c>
      <c r="Q505" s="79" t="s">
        <v>449</v>
      </c>
      <c r="R505" s="82" t="s">
        <v>531</v>
      </c>
      <c r="S505" s="79" t="s">
        <v>586</v>
      </c>
      <c r="T505" s="79" t="s">
        <v>646</v>
      </c>
      <c r="U505" s="79"/>
      <c r="V505" s="82" t="s">
        <v>808</v>
      </c>
      <c r="W505" s="81">
        <v>43656.5018287037</v>
      </c>
      <c r="X505" s="82" t="s">
        <v>942</v>
      </c>
      <c r="Y505" s="79"/>
      <c r="Z505" s="79"/>
      <c r="AA505" s="85" t="s">
        <v>1151</v>
      </c>
      <c r="AB505" s="79"/>
      <c r="AC505" s="79" t="b">
        <v>0</v>
      </c>
      <c r="AD505" s="79">
        <v>8</v>
      </c>
      <c r="AE505" s="85" t="s">
        <v>1231</v>
      </c>
      <c r="AF505" s="79" t="b">
        <v>0</v>
      </c>
      <c r="AG505" s="79" t="s">
        <v>1237</v>
      </c>
      <c r="AH505" s="79"/>
      <c r="AI505" s="85" t="s">
        <v>1231</v>
      </c>
      <c r="AJ505" s="79" t="b">
        <v>0</v>
      </c>
      <c r="AK505" s="79">
        <v>3</v>
      </c>
      <c r="AL505" s="85" t="s">
        <v>1231</v>
      </c>
      <c r="AM505" s="79" t="s">
        <v>1244</v>
      </c>
      <c r="AN505" s="79" t="b">
        <v>0</v>
      </c>
      <c r="AO505" s="85" t="s">
        <v>1151</v>
      </c>
      <c r="AP505" s="79" t="s">
        <v>176</v>
      </c>
      <c r="AQ505" s="79">
        <v>0</v>
      </c>
      <c r="AR505" s="79">
        <v>0</v>
      </c>
      <c r="AS505" s="79"/>
      <c r="AT505" s="79"/>
      <c r="AU505" s="79"/>
      <c r="AV505" s="79"/>
      <c r="AW505" s="79"/>
      <c r="AX505" s="79"/>
      <c r="AY505" s="79"/>
      <c r="AZ505" s="79"/>
      <c r="BA505">
        <v>17</v>
      </c>
      <c r="BB505" s="78" t="str">
        <f>REPLACE(INDEX(GroupVertices[Group],MATCH(Edges[[#This Row],[Vertex 1]],GroupVertices[Vertex],0)),1,1,"")</f>
        <v>2</v>
      </c>
      <c r="BC505" s="78" t="str">
        <f>REPLACE(INDEX(GroupVertices[Group],MATCH(Edges[[#This Row],[Vertex 2]],GroupVertices[Vertex],0)),1,1,"")</f>
        <v>4</v>
      </c>
      <c r="BD505" s="48"/>
      <c r="BE505" s="49"/>
      <c r="BF505" s="48"/>
      <c r="BG505" s="49"/>
      <c r="BH505" s="48"/>
      <c r="BI505" s="49"/>
      <c r="BJ505" s="48"/>
      <c r="BK505" s="49"/>
      <c r="BL505" s="48"/>
    </row>
    <row r="506" spans="1:64" ht="15">
      <c r="A506" s="64" t="s">
        <v>277</v>
      </c>
      <c r="B506" s="64" t="s">
        <v>266</v>
      </c>
      <c r="C506" s="65" t="s">
        <v>3202</v>
      </c>
      <c r="D506" s="66">
        <v>6.733333333333333</v>
      </c>
      <c r="E506" s="67" t="s">
        <v>136</v>
      </c>
      <c r="F506" s="68">
        <v>22.733333333333334</v>
      </c>
      <c r="G506" s="65"/>
      <c r="H506" s="69"/>
      <c r="I506" s="70"/>
      <c r="J506" s="70"/>
      <c r="K506" s="34" t="s">
        <v>65</v>
      </c>
      <c r="L506" s="77">
        <v>506</v>
      </c>
      <c r="M506" s="77"/>
      <c r="N506" s="72"/>
      <c r="O506" s="79" t="s">
        <v>339</v>
      </c>
      <c r="P506" s="81">
        <v>43666.97350694444</v>
      </c>
      <c r="Q506" s="79" t="s">
        <v>450</v>
      </c>
      <c r="R506" s="82" t="s">
        <v>566</v>
      </c>
      <c r="S506" s="79" t="s">
        <v>586</v>
      </c>
      <c r="T506" s="79" t="s">
        <v>646</v>
      </c>
      <c r="U506" s="79"/>
      <c r="V506" s="82" t="s">
        <v>808</v>
      </c>
      <c r="W506" s="81">
        <v>43666.97350694444</v>
      </c>
      <c r="X506" s="82" t="s">
        <v>943</v>
      </c>
      <c r="Y506" s="79"/>
      <c r="Z506" s="79"/>
      <c r="AA506" s="85" t="s">
        <v>1152</v>
      </c>
      <c r="AB506" s="79"/>
      <c r="AC506" s="79" t="b">
        <v>0</v>
      </c>
      <c r="AD506" s="79">
        <v>0</v>
      </c>
      <c r="AE506" s="85" t="s">
        <v>1231</v>
      </c>
      <c r="AF506" s="79" t="b">
        <v>0</v>
      </c>
      <c r="AG506" s="79" t="s">
        <v>1237</v>
      </c>
      <c r="AH506" s="79"/>
      <c r="AI506" s="85" t="s">
        <v>1231</v>
      </c>
      <c r="AJ506" s="79" t="b">
        <v>0</v>
      </c>
      <c r="AK506" s="79">
        <v>0</v>
      </c>
      <c r="AL506" s="85" t="s">
        <v>1231</v>
      </c>
      <c r="AM506" s="79" t="s">
        <v>1244</v>
      </c>
      <c r="AN506" s="79" t="b">
        <v>0</v>
      </c>
      <c r="AO506" s="85" t="s">
        <v>1152</v>
      </c>
      <c r="AP506" s="79" t="s">
        <v>176</v>
      </c>
      <c r="AQ506" s="79">
        <v>0</v>
      </c>
      <c r="AR506" s="79">
        <v>0</v>
      </c>
      <c r="AS506" s="79"/>
      <c r="AT506" s="79"/>
      <c r="AU506" s="79"/>
      <c r="AV506" s="79"/>
      <c r="AW506" s="79"/>
      <c r="AX506" s="79"/>
      <c r="AY506" s="79"/>
      <c r="AZ506" s="79"/>
      <c r="BA506">
        <v>17</v>
      </c>
      <c r="BB506" s="78" t="str">
        <f>REPLACE(INDEX(GroupVertices[Group],MATCH(Edges[[#This Row],[Vertex 1]],GroupVertices[Vertex],0)),1,1,"")</f>
        <v>2</v>
      </c>
      <c r="BC506" s="78" t="str">
        <f>REPLACE(INDEX(GroupVertices[Group],MATCH(Edges[[#This Row],[Vertex 2]],GroupVertices[Vertex],0)),1,1,"")</f>
        <v>4</v>
      </c>
      <c r="BD506" s="48"/>
      <c r="BE506" s="49"/>
      <c r="BF506" s="48"/>
      <c r="BG506" s="49"/>
      <c r="BH506" s="48"/>
      <c r="BI506" s="49"/>
      <c r="BJ506" s="48"/>
      <c r="BK506" s="49"/>
      <c r="BL506" s="48"/>
    </row>
    <row r="507" spans="1:64" ht="15">
      <c r="A507" s="64" t="s">
        <v>277</v>
      </c>
      <c r="B507" s="64" t="s">
        <v>266</v>
      </c>
      <c r="C507" s="65" t="s">
        <v>3202</v>
      </c>
      <c r="D507" s="66">
        <v>6.733333333333333</v>
      </c>
      <c r="E507" s="67" t="s">
        <v>136</v>
      </c>
      <c r="F507" s="68">
        <v>22.733333333333334</v>
      </c>
      <c r="G507" s="65"/>
      <c r="H507" s="69"/>
      <c r="I507" s="70"/>
      <c r="J507" s="70"/>
      <c r="K507" s="34" t="s">
        <v>65</v>
      </c>
      <c r="L507" s="77">
        <v>507</v>
      </c>
      <c r="M507" s="77"/>
      <c r="N507" s="72"/>
      <c r="O507" s="79" t="s">
        <v>339</v>
      </c>
      <c r="P507" s="81">
        <v>43668.01925925926</v>
      </c>
      <c r="Q507" s="79" t="s">
        <v>451</v>
      </c>
      <c r="R507" s="82" t="s">
        <v>535</v>
      </c>
      <c r="S507" s="79" t="s">
        <v>586</v>
      </c>
      <c r="T507" s="79" t="s">
        <v>647</v>
      </c>
      <c r="U507" s="79"/>
      <c r="V507" s="82" t="s">
        <v>808</v>
      </c>
      <c r="W507" s="81">
        <v>43668.01925925926</v>
      </c>
      <c r="X507" s="82" t="s">
        <v>944</v>
      </c>
      <c r="Y507" s="79"/>
      <c r="Z507" s="79"/>
      <c r="AA507" s="85" t="s">
        <v>1153</v>
      </c>
      <c r="AB507" s="79"/>
      <c r="AC507" s="79" t="b">
        <v>0</v>
      </c>
      <c r="AD507" s="79">
        <v>0</v>
      </c>
      <c r="AE507" s="85" t="s">
        <v>1231</v>
      </c>
      <c r="AF507" s="79" t="b">
        <v>0</v>
      </c>
      <c r="AG507" s="79" t="s">
        <v>1237</v>
      </c>
      <c r="AH507" s="79"/>
      <c r="AI507" s="85" t="s">
        <v>1231</v>
      </c>
      <c r="AJ507" s="79" t="b">
        <v>0</v>
      </c>
      <c r="AK507" s="79">
        <v>0</v>
      </c>
      <c r="AL507" s="85" t="s">
        <v>1231</v>
      </c>
      <c r="AM507" s="79" t="s">
        <v>1244</v>
      </c>
      <c r="AN507" s="79" t="b">
        <v>0</v>
      </c>
      <c r="AO507" s="85" t="s">
        <v>1153</v>
      </c>
      <c r="AP507" s="79" t="s">
        <v>176</v>
      </c>
      <c r="AQ507" s="79">
        <v>0</v>
      </c>
      <c r="AR507" s="79">
        <v>0</v>
      </c>
      <c r="AS507" s="79"/>
      <c r="AT507" s="79"/>
      <c r="AU507" s="79"/>
      <c r="AV507" s="79"/>
      <c r="AW507" s="79"/>
      <c r="AX507" s="79"/>
      <c r="AY507" s="79"/>
      <c r="AZ507" s="79"/>
      <c r="BA507">
        <v>17</v>
      </c>
      <c r="BB507" s="78" t="str">
        <f>REPLACE(INDEX(GroupVertices[Group],MATCH(Edges[[#This Row],[Vertex 1]],GroupVertices[Vertex],0)),1,1,"")</f>
        <v>2</v>
      </c>
      <c r="BC507" s="78" t="str">
        <f>REPLACE(INDEX(GroupVertices[Group],MATCH(Edges[[#This Row],[Vertex 2]],GroupVertices[Vertex],0)),1,1,"")</f>
        <v>4</v>
      </c>
      <c r="BD507" s="48"/>
      <c r="BE507" s="49"/>
      <c r="BF507" s="48"/>
      <c r="BG507" s="49"/>
      <c r="BH507" s="48"/>
      <c r="BI507" s="49"/>
      <c r="BJ507" s="48"/>
      <c r="BK507" s="49"/>
      <c r="BL507" s="48"/>
    </row>
    <row r="508" spans="1:64" ht="15">
      <c r="A508" s="64" t="s">
        <v>277</v>
      </c>
      <c r="B508" s="64" t="s">
        <v>266</v>
      </c>
      <c r="C508" s="65" t="s">
        <v>3202</v>
      </c>
      <c r="D508" s="66">
        <v>6.733333333333333</v>
      </c>
      <c r="E508" s="67" t="s">
        <v>136</v>
      </c>
      <c r="F508" s="68">
        <v>22.733333333333334</v>
      </c>
      <c r="G508" s="65"/>
      <c r="H508" s="69"/>
      <c r="I508" s="70"/>
      <c r="J508" s="70"/>
      <c r="K508" s="34" t="s">
        <v>65</v>
      </c>
      <c r="L508" s="77">
        <v>508</v>
      </c>
      <c r="M508" s="77"/>
      <c r="N508" s="72"/>
      <c r="O508" s="79" t="s">
        <v>339</v>
      </c>
      <c r="P508" s="81">
        <v>43669.27875</v>
      </c>
      <c r="Q508" s="79" t="s">
        <v>452</v>
      </c>
      <c r="R508" s="82" t="s">
        <v>539</v>
      </c>
      <c r="S508" s="79" t="s">
        <v>586</v>
      </c>
      <c r="T508" s="79" t="s">
        <v>648</v>
      </c>
      <c r="U508" s="79"/>
      <c r="V508" s="82" t="s">
        <v>808</v>
      </c>
      <c r="W508" s="81">
        <v>43669.27875</v>
      </c>
      <c r="X508" s="82" t="s">
        <v>945</v>
      </c>
      <c r="Y508" s="79"/>
      <c r="Z508" s="79"/>
      <c r="AA508" s="85" t="s">
        <v>1154</v>
      </c>
      <c r="AB508" s="79"/>
      <c r="AC508" s="79" t="b">
        <v>0</v>
      </c>
      <c r="AD508" s="79">
        <v>6</v>
      </c>
      <c r="AE508" s="85" t="s">
        <v>1231</v>
      </c>
      <c r="AF508" s="79" t="b">
        <v>0</v>
      </c>
      <c r="AG508" s="79" t="s">
        <v>1237</v>
      </c>
      <c r="AH508" s="79"/>
      <c r="AI508" s="85" t="s">
        <v>1231</v>
      </c>
      <c r="AJ508" s="79" t="b">
        <v>0</v>
      </c>
      <c r="AK508" s="79">
        <v>1</v>
      </c>
      <c r="AL508" s="85" t="s">
        <v>1231</v>
      </c>
      <c r="AM508" s="79" t="s">
        <v>1244</v>
      </c>
      <c r="AN508" s="79" t="b">
        <v>0</v>
      </c>
      <c r="AO508" s="85" t="s">
        <v>1154</v>
      </c>
      <c r="AP508" s="79" t="s">
        <v>176</v>
      </c>
      <c r="AQ508" s="79">
        <v>0</v>
      </c>
      <c r="AR508" s="79">
        <v>0</v>
      </c>
      <c r="AS508" s="79"/>
      <c r="AT508" s="79"/>
      <c r="AU508" s="79"/>
      <c r="AV508" s="79"/>
      <c r="AW508" s="79"/>
      <c r="AX508" s="79"/>
      <c r="AY508" s="79"/>
      <c r="AZ508" s="79"/>
      <c r="BA508">
        <v>17</v>
      </c>
      <c r="BB508" s="78" t="str">
        <f>REPLACE(INDEX(GroupVertices[Group],MATCH(Edges[[#This Row],[Vertex 1]],GroupVertices[Vertex],0)),1,1,"")</f>
        <v>2</v>
      </c>
      <c r="BC508" s="78" t="str">
        <f>REPLACE(INDEX(GroupVertices[Group],MATCH(Edges[[#This Row],[Vertex 2]],GroupVertices[Vertex],0)),1,1,"")</f>
        <v>4</v>
      </c>
      <c r="BD508" s="48"/>
      <c r="BE508" s="49"/>
      <c r="BF508" s="48"/>
      <c r="BG508" s="49"/>
      <c r="BH508" s="48"/>
      <c r="BI508" s="49"/>
      <c r="BJ508" s="48"/>
      <c r="BK508" s="49"/>
      <c r="BL508" s="48"/>
    </row>
    <row r="509" spans="1:64" ht="15">
      <c r="A509" s="64" t="s">
        <v>277</v>
      </c>
      <c r="B509" s="64" t="s">
        <v>266</v>
      </c>
      <c r="C509" s="65" t="s">
        <v>3202</v>
      </c>
      <c r="D509" s="66">
        <v>6.733333333333333</v>
      </c>
      <c r="E509" s="67" t="s">
        <v>136</v>
      </c>
      <c r="F509" s="68">
        <v>22.733333333333334</v>
      </c>
      <c r="G509" s="65"/>
      <c r="H509" s="69"/>
      <c r="I509" s="70"/>
      <c r="J509" s="70"/>
      <c r="K509" s="34" t="s">
        <v>65</v>
      </c>
      <c r="L509" s="77">
        <v>509</v>
      </c>
      <c r="M509" s="77"/>
      <c r="N509" s="72"/>
      <c r="O509" s="79" t="s">
        <v>339</v>
      </c>
      <c r="P509" s="81">
        <v>43670.48118055556</v>
      </c>
      <c r="Q509" s="79" t="s">
        <v>453</v>
      </c>
      <c r="R509" s="82" t="s">
        <v>540</v>
      </c>
      <c r="S509" s="79" t="s">
        <v>586</v>
      </c>
      <c r="T509" s="79" t="s">
        <v>648</v>
      </c>
      <c r="U509" s="79"/>
      <c r="V509" s="82" t="s">
        <v>808</v>
      </c>
      <c r="W509" s="81">
        <v>43670.48118055556</v>
      </c>
      <c r="X509" s="82" t="s">
        <v>946</v>
      </c>
      <c r="Y509" s="79"/>
      <c r="Z509" s="79"/>
      <c r="AA509" s="85" t="s">
        <v>1155</v>
      </c>
      <c r="AB509" s="79"/>
      <c r="AC509" s="79" t="b">
        <v>0</v>
      </c>
      <c r="AD509" s="79">
        <v>8</v>
      </c>
      <c r="AE509" s="85" t="s">
        <v>1231</v>
      </c>
      <c r="AF509" s="79" t="b">
        <v>0</v>
      </c>
      <c r="AG509" s="79" t="s">
        <v>1237</v>
      </c>
      <c r="AH509" s="79"/>
      <c r="AI509" s="85" t="s">
        <v>1231</v>
      </c>
      <c r="AJ509" s="79" t="b">
        <v>0</v>
      </c>
      <c r="AK509" s="79">
        <v>2</v>
      </c>
      <c r="AL509" s="85" t="s">
        <v>1231</v>
      </c>
      <c r="AM509" s="79" t="s">
        <v>1244</v>
      </c>
      <c r="AN509" s="79" t="b">
        <v>0</v>
      </c>
      <c r="AO509" s="85" t="s">
        <v>1155</v>
      </c>
      <c r="AP509" s="79" t="s">
        <v>176</v>
      </c>
      <c r="AQ509" s="79">
        <v>0</v>
      </c>
      <c r="AR509" s="79">
        <v>0</v>
      </c>
      <c r="AS509" s="79"/>
      <c r="AT509" s="79"/>
      <c r="AU509" s="79"/>
      <c r="AV509" s="79"/>
      <c r="AW509" s="79"/>
      <c r="AX509" s="79"/>
      <c r="AY509" s="79"/>
      <c r="AZ509" s="79"/>
      <c r="BA509">
        <v>17</v>
      </c>
      <c r="BB509" s="78" t="str">
        <f>REPLACE(INDEX(GroupVertices[Group],MATCH(Edges[[#This Row],[Vertex 1]],GroupVertices[Vertex],0)),1,1,"")</f>
        <v>2</v>
      </c>
      <c r="BC509" s="78" t="str">
        <f>REPLACE(INDEX(GroupVertices[Group],MATCH(Edges[[#This Row],[Vertex 2]],GroupVertices[Vertex],0)),1,1,"")</f>
        <v>4</v>
      </c>
      <c r="BD509" s="48"/>
      <c r="BE509" s="49"/>
      <c r="BF509" s="48"/>
      <c r="BG509" s="49"/>
      <c r="BH509" s="48"/>
      <c r="BI509" s="49"/>
      <c r="BJ509" s="48"/>
      <c r="BK509" s="49"/>
      <c r="BL509" s="48"/>
    </row>
    <row r="510" spans="1:64" ht="15">
      <c r="A510" s="64" t="s">
        <v>277</v>
      </c>
      <c r="B510" s="64" t="s">
        <v>266</v>
      </c>
      <c r="C510" s="65" t="s">
        <v>3202</v>
      </c>
      <c r="D510" s="66">
        <v>6.733333333333333</v>
      </c>
      <c r="E510" s="67" t="s">
        <v>136</v>
      </c>
      <c r="F510" s="68">
        <v>22.733333333333334</v>
      </c>
      <c r="G510" s="65"/>
      <c r="H510" s="69"/>
      <c r="I510" s="70"/>
      <c r="J510" s="70"/>
      <c r="K510" s="34" t="s">
        <v>65</v>
      </c>
      <c r="L510" s="77">
        <v>510</v>
      </c>
      <c r="M510" s="77"/>
      <c r="N510" s="72"/>
      <c r="O510" s="79" t="s">
        <v>339</v>
      </c>
      <c r="P510" s="81">
        <v>43671.063206018516</v>
      </c>
      <c r="Q510" s="79" t="s">
        <v>454</v>
      </c>
      <c r="R510" s="82" t="s">
        <v>541</v>
      </c>
      <c r="S510" s="79" t="s">
        <v>586</v>
      </c>
      <c r="T510" s="79" t="s">
        <v>648</v>
      </c>
      <c r="U510" s="79"/>
      <c r="V510" s="82" t="s">
        <v>808</v>
      </c>
      <c r="W510" s="81">
        <v>43671.063206018516</v>
      </c>
      <c r="X510" s="82" t="s">
        <v>947</v>
      </c>
      <c r="Y510" s="79"/>
      <c r="Z510" s="79"/>
      <c r="AA510" s="85" t="s">
        <v>1156</v>
      </c>
      <c r="AB510" s="79"/>
      <c r="AC510" s="79" t="b">
        <v>0</v>
      </c>
      <c r="AD510" s="79">
        <v>1</v>
      </c>
      <c r="AE510" s="85" t="s">
        <v>1231</v>
      </c>
      <c r="AF510" s="79" t="b">
        <v>0</v>
      </c>
      <c r="AG510" s="79" t="s">
        <v>1237</v>
      </c>
      <c r="AH510" s="79"/>
      <c r="AI510" s="85" t="s">
        <v>1231</v>
      </c>
      <c r="AJ510" s="79" t="b">
        <v>0</v>
      </c>
      <c r="AK510" s="79">
        <v>0</v>
      </c>
      <c r="AL510" s="85" t="s">
        <v>1231</v>
      </c>
      <c r="AM510" s="79" t="s">
        <v>1244</v>
      </c>
      <c r="AN510" s="79" t="b">
        <v>0</v>
      </c>
      <c r="AO510" s="85" t="s">
        <v>1156</v>
      </c>
      <c r="AP510" s="79" t="s">
        <v>176</v>
      </c>
      <c r="AQ510" s="79">
        <v>0</v>
      </c>
      <c r="AR510" s="79">
        <v>0</v>
      </c>
      <c r="AS510" s="79"/>
      <c r="AT510" s="79"/>
      <c r="AU510" s="79"/>
      <c r="AV510" s="79"/>
      <c r="AW510" s="79"/>
      <c r="AX510" s="79"/>
      <c r="AY510" s="79"/>
      <c r="AZ510" s="79"/>
      <c r="BA510">
        <v>17</v>
      </c>
      <c r="BB510" s="78" t="str">
        <f>REPLACE(INDEX(GroupVertices[Group],MATCH(Edges[[#This Row],[Vertex 1]],GroupVertices[Vertex],0)),1,1,"")</f>
        <v>2</v>
      </c>
      <c r="BC510" s="78" t="str">
        <f>REPLACE(INDEX(GroupVertices[Group],MATCH(Edges[[#This Row],[Vertex 2]],GroupVertices[Vertex],0)),1,1,"")</f>
        <v>4</v>
      </c>
      <c r="BD510" s="48"/>
      <c r="BE510" s="49"/>
      <c r="BF510" s="48"/>
      <c r="BG510" s="49"/>
      <c r="BH510" s="48"/>
      <c r="BI510" s="49"/>
      <c r="BJ510" s="48"/>
      <c r="BK510" s="49"/>
      <c r="BL510" s="48"/>
    </row>
    <row r="511" spans="1:64" ht="15">
      <c r="A511" s="64" t="s">
        <v>277</v>
      </c>
      <c r="B511" s="64" t="s">
        <v>266</v>
      </c>
      <c r="C511" s="65" t="s">
        <v>3202</v>
      </c>
      <c r="D511" s="66">
        <v>6.733333333333333</v>
      </c>
      <c r="E511" s="67" t="s">
        <v>136</v>
      </c>
      <c r="F511" s="68">
        <v>22.733333333333334</v>
      </c>
      <c r="G511" s="65"/>
      <c r="H511" s="69"/>
      <c r="I511" s="70"/>
      <c r="J511" s="70"/>
      <c r="K511" s="34" t="s">
        <v>65</v>
      </c>
      <c r="L511" s="77">
        <v>511</v>
      </c>
      <c r="M511" s="77"/>
      <c r="N511" s="72"/>
      <c r="O511" s="79" t="s">
        <v>339</v>
      </c>
      <c r="P511" s="81">
        <v>43681.478946759256</v>
      </c>
      <c r="Q511" s="79" t="s">
        <v>455</v>
      </c>
      <c r="R511" s="82" t="s">
        <v>567</v>
      </c>
      <c r="S511" s="79" t="s">
        <v>586</v>
      </c>
      <c r="T511" s="79" t="s">
        <v>647</v>
      </c>
      <c r="U511" s="79"/>
      <c r="V511" s="82" t="s">
        <v>808</v>
      </c>
      <c r="W511" s="81">
        <v>43681.478946759256</v>
      </c>
      <c r="X511" s="82" t="s">
        <v>948</v>
      </c>
      <c r="Y511" s="79"/>
      <c r="Z511" s="79"/>
      <c r="AA511" s="85" t="s">
        <v>1157</v>
      </c>
      <c r="AB511" s="79"/>
      <c r="AC511" s="79" t="b">
        <v>0</v>
      </c>
      <c r="AD511" s="79">
        <v>2</v>
      </c>
      <c r="AE511" s="85" t="s">
        <v>1231</v>
      </c>
      <c r="AF511" s="79" t="b">
        <v>0</v>
      </c>
      <c r="AG511" s="79" t="s">
        <v>1237</v>
      </c>
      <c r="AH511" s="79"/>
      <c r="AI511" s="85" t="s">
        <v>1231</v>
      </c>
      <c r="AJ511" s="79" t="b">
        <v>0</v>
      </c>
      <c r="AK511" s="79">
        <v>0</v>
      </c>
      <c r="AL511" s="85" t="s">
        <v>1231</v>
      </c>
      <c r="AM511" s="79" t="s">
        <v>1244</v>
      </c>
      <c r="AN511" s="79" t="b">
        <v>0</v>
      </c>
      <c r="AO511" s="85" t="s">
        <v>1157</v>
      </c>
      <c r="AP511" s="79" t="s">
        <v>176</v>
      </c>
      <c r="AQ511" s="79">
        <v>0</v>
      </c>
      <c r="AR511" s="79">
        <v>0</v>
      </c>
      <c r="AS511" s="79"/>
      <c r="AT511" s="79"/>
      <c r="AU511" s="79"/>
      <c r="AV511" s="79"/>
      <c r="AW511" s="79"/>
      <c r="AX511" s="79"/>
      <c r="AY511" s="79"/>
      <c r="AZ511" s="79"/>
      <c r="BA511">
        <v>17</v>
      </c>
      <c r="BB511" s="78" t="str">
        <f>REPLACE(INDEX(GroupVertices[Group],MATCH(Edges[[#This Row],[Vertex 1]],GroupVertices[Vertex],0)),1,1,"")</f>
        <v>2</v>
      </c>
      <c r="BC511" s="78" t="str">
        <f>REPLACE(INDEX(GroupVertices[Group],MATCH(Edges[[#This Row],[Vertex 2]],GroupVertices[Vertex],0)),1,1,"")</f>
        <v>4</v>
      </c>
      <c r="BD511" s="48"/>
      <c r="BE511" s="49"/>
      <c r="BF511" s="48"/>
      <c r="BG511" s="49"/>
      <c r="BH511" s="48"/>
      <c r="BI511" s="49"/>
      <c r="BJ511" s="48"/>
      <c r="BK511" s="49"/>
      <c r="BL511" s="48"/>
    </row>
    <row r="512" spans="1:64" ht="15">
      <c r="A512" s="64" t="s">
        <v>277</v>
      </c>
      <c r="B512" s="64" t="s">
        <v>266</v>
      </c>
      <c r="C512" s="65" t="s">
        <v>3202</v>
      </c>
      <c r="D512" s="66">
        <v>6.733333333333333</v>
      </c>
      <c r="E512" s="67" t="s">
        <v>136</v>
      </c>
      <c r="F512" s="68">
        <v>22.733333333333334</v>
      </c>
      <c r="G512" s="65"/>
      <c r="H512" s="69"/>
      <c r="I512" s="70"/>
      <c r="J512" s="70"/>
      <c r="K512" s="34" t="s">
        <v>65</v>
      </c>
      <c r="L512" s="77">
        <v>512</v>
      </c>
      <c r="M512" s="77"/>
      <c r="N512" s="72"/>
      <c r="O512" s="79" t="s">
        <v>339</v>
      </c>
      <c r="P512" s="81">
        <v>43682.540810185186</v>
      </c>
      <c r="Q512" s="79" t="s">
        <v>456</v>
      </c>
      <c r="R512" s="82" t="s">
        <v>568</v>
      </c>
      <c r="S512" s="79" t="s">
        <v>586</v>
      </c>
      <c r="T512" s="79" t="s">
        <v>647</v>
      </c>
      <c r="U512" s="79"/>
      <c r="V512" s="82" t="s">
        <v>808</v>
      </c>
      <c r="W512" s="81">
        <v>43682.540810185186</v>
      </c>
      <c r="X512" s="82" t="s">
        <v>949</v>
      </c>
      <c r="Y512" s="79"/>
      <c r="Z512" s="79"/>
      <c r="AA512" s="85" t="s">
        <v>1158</v>
      </c>
      <c r="AB512" s="79"/>
      <c r="AC512" s="79" t="b">
        <v>0</v>
      </c>
      <c r="AD512" s="79">
        <v>7</v>
      </c>
      <c r="AE512" s="85" t="s">
        <v>1231</v>
      </c>
      <c r="AF512" s="79" t="b">
        <v>0</v>
      </c>
      <c r="AG512" s="79" t="s">
        <v>1237</v>
      </c>
      <c r="AH512" s="79"/>
      <c r="AI512" s="85" t="s">
        <v>1231</v>
      </c>
      <c r="AJ512" s="79" t="b">
        <v>0</v>
      </c>
      <c r="AK512" s="79">
        <v>0</v>
      </c>
      <c r="AL512" s="85" t="s">
        <v>1231</v>
      </c>
      <c r="AM512" s="79" t="s">
        <v>1244</v>
      </c>
      <c r="AN512" s="79" t="b">
        <v>0</v>
      </c>
      <c r="AO512" s="85" t="s">
        <v>1158</v>
      </c>
      <c r="AP512" s="79" t="s">
        <v>176</v>
      </c>
      <c r="AQ512" s="79">
        <v>0</v>
      </c>
      <c r="AR512" s="79">
        <v>0</v>
      </c>
      <c r="AS512" s="79"/>
      <c r="AT512" s="79"/>
      <c r="AU512" s="79"/>
      <c r="AV512" s="79"/>
      <c r="AW512" s="79"/>
      <c r="AX512" s="79"/>
      <c r="AY512" s="79"/>
      <c r="AZ512" s="79"/>
      <c r="BA512">
        <v>17</v>
      </c>
      <c r="BB512" s="78" t="str">
        <f>REPLACE(INDEX(GroupVertices[Group],MATCH(Edges[[#This Row],[Vertex 1]],GroupVertices[Vertex],0)),1,1,"")</f>
        <v>2</v>
      </c>
      <c r="BC512" s="78" t="str">
        <f>REPLACE(INDEX(GroupVertices[Group],MATCH(Edges[[#This Row],[Vertex 2]],GroupVertices[Vertex],0)),1,1,"")</f>
        <v>4</v>
      </c>
      <c r="BD512" s="48"/>
      <c r="BE512" s="49"/>
      <c r="BF512" s="48"/>
      <c r="BG512" s="49"/>
      <c r="BH512" s="48"/>
      <c r="BI512" s="49"/>
      <c r="BJ512" s="48"/>
      <c r="BK512" s="49"/>
      <c r="BL512" s="48"/>
    </row>
    <row r="513" spans="1:64" ht="15">
      <c r="A513" s="64" t="s">
        <v>277</v>
      </c>
      <c r="B513" s="64" t="s">
        <v>266</v>
      </c>
      <c r="C513" s="65" t="s">
        <v>3202</v>
      </c>
      <c r="D513" s="66">
        <v>6.733333333333333</v>
      </c>
      <c r="E513" s="67" t="s">
        <v>136</v>
      </c>
      <c r="F513" s="68">
        <v>22.733333333333334</v>
      </c>
      <c r="G513" s="65"/>
      <c r="H513" s="69"/>
      <c r="I513" s="70"/>
      <c r="J513" s="70"/>
      <c r="K513" s="34" t="s">
        <v>65</v>
      </c>
      <c r="L513" s="77">
        <v>513</v>
      </c>
      <c r="M513" s="77"/>
      <c r="N513" s="72"/>
      <c r="O513" s="79" t="s">
        <v>339</v>
      </c>
      <c r="P513" s="81">
        <v>43684.67045138889</v>
      </c>
      <c r="Q513" s="79" t="s">
        <v>457</v>
      </c>
      <c r="R513" s="82" t="s">
        <v>569</v>
      </c>
      <c r="S513" s="79" t="s">
        <v>586</v>
      </c>
      <c r="T513" s="79" t="s">
        <v>647</v>
      </c>
      <c r="U513" s="79"/>
      <c r="V513" s="82" t="s">
        <v>808</v>
      </c>
      <c r="W513" s="81">
        <v>43684.67045138889</v>
      </c>
      <c r="X513" s="82" t="s">
        <v>950</v>
      </c>
      <c r="Y513" s="79"/>
      <c r="Z513" s="79"/>
      <c r="AA513" s="85" t="s">
        <v>1159</v>
      </c>
      <c r="AB513" s="79"/>
      <c r="AC513" s="79" t="b">
        <v>0</v>
      </c>
      <c r="AD513" s="79">
        <v>4</v>
      </c>
      <c r="AE513" s="85" t="s">
        <v>1231</v>
      </c>
      <c r="AF513" s="79" t="b">
        <v>0</v>
      </c>
      <c r="AG513" s="79" t="s">
        <v>1237</v>
      </c>
      <c r="AH513" s="79"/>
      <c r="AI513" s="85" t="s">
        <v>1231</v>
      </c>
      <c r="AJ513" s="79" t="b">
        <v>0</v>
      </c>
      <c r="AK513" s="79">
        <v>0</v>
      </c>
      <c r="AL513" s="85" t="s">
        <v>1231</v>
      </c>
      <c r="AM513" s="79" t="s">
        <v>1244</v>
      </c>
      <c r="AN513" s="79" t="b">
        <v>0</v>
      </c>
      <c r="AO513" s="85" t="s">
        <v>1159</v>
      </c>
      <c r="AP513" s="79" t="s">
        <v>176</v>
      </c>
      <c r="AQ513" s="79">
        <v>0</v>
      </c>
      <c r="AR513" s="79">
        <v>0</v>
      </c>
      <c r="AS513" s="79"/>
      <c r="AT513" s="79"/>
      <c r="AU513" s="79"/>
      <c r="AV513" s="79"/>
      <c r="AW513" s="79"/>
      <c r="AX513" s="79"/>
      <c r="AY513" s="79"/>
      <c r="AZ513" s="79"/>
      <c r="BA513">
        <v>17</v>
      </c>
      <c r="BB513" s="78" t="str">
        <f>REPLACE(INDEX(GroupVertices[Group],MATCH(Edges[[#This Row],[Vertex 1]],GroupVertices[Vertex],0)),1,1,"")</f>
        <v>2</v>
      </c>
      <c r="BC513" s="78" t="str">
        <f>REPLACE(INDEX(GroupVertices[Group],MATCH(Edges[[#This Row],[Vertex 2]],GroupVertices[Vertex],0)),1,1,"")</f>
        <v>4</v>
      </c>
      <c r="BD513" s="48"/>
      <c r="BE513" s="49"/>
      <c r="BF513" s="48"/>
      <c r="BG513" s="49"/>
      <c r="BH513" s="48"/>
      <c r="BI513" s="49"/>
      <c r="BJ513" s="48"/>
      <c r="BK513" s="49"/>
      <c r="BL513" s="48"/>
    </row>
    <row r="514" spans="1:64" ht="15">
      <c r="A514" s="64" t="s">
        <v>277</v>
      </c>
      <c r="B514" s="64" t="s">
        <v>266</v>
      </c>
      <c r="C514" s="65" t="s">
        <v>3202</v>
      </c>
      <c r="D514" s="66">
        <v>6.733333333333333</v>
      </c>
      <c r="E514" s="67" t="s">
        <v>136</v>
      </c>
      <c r="F514" s="68">
        <v>22.733333333333334</v>
      </c>
      <c r="G514" s="65"/>
      <c r="H514" s="69"/>
      <c r="I514" s="70"/>
      <c r="J514" s="70"/>
      <c r="K514" s="34" t="s">
        <v>65</v>
      </c>
      <c r="L514" s="77">
        <v>514</v>
      </c>
      <c r="M514" s="77"/>
      <c r="N514" s="72"/>
      <c r="O514" s="79" t="s">
        <v>339</v>
      </c>
      <c r="P514" s="81">
        <v>43684.670648148145</v>
      </c>
      <c r="Q514" s="79" t="s">
        <v>458</v>
      </c>
      <c r="R514" s="82" t="s">
        <v>570</v>
      </c>
      <c r="S514" s="79" t="s">
        <v>586</v>
      </c>
      <c r="T514" s="79" t="s">
        <v>647</v>
      </c>
      <c r="U514" s="79"/>
      <c r="V514" s="82" t="s">
        <v>808</v>
      </c>
      <c r="W514" s="81">
        <v>43684.670648148145</v>
      </c>
      <c r="X514" s="82" t="s">
        <v>951</v>
      </c>
      <c r="Y514" s="79"/>
      <c r="Z514" s="79"/>
      <c r="AA514" s="85" t="s">
        <v>1160</v>
      </c>
      <c r="AB514" s="79"/>
      <c r="AC514" s="79" t="b">
        <v>0</v>
      </c>
      <c r="AD514" s="79">
        <v>4</v>
      </c>
      <c r="AE514" s="85" t="s">
        <v>1231</v>
      </c>
      <c r="AF514" s="79" t="b">
        <v>0</v>
      </c>
      <c r="AG514" s="79" t="s">
        <v>1237</v>
      </c>
      <c r="AH514" s="79"/>
      <c r="AI514" s="85" t="s">
        <v>1231</v>
      </c>
      <c r="AJ514" s="79" t="b">
        <v>0</v>
      </c>
      <c r="AK514" s="79">
        <v>0</v>
      </c>
      <c r="AL514" s="85" t="s">
        <v>1231</v>
      </c>
      <c r="AM514" s="79" t="s">
        <v>1244</v>
      </c>
      <c r="AN514" s="79" t="b">
        <v>0</v>
      </c>
      <c r="AO514" s="85" t="s">
        <v>1160</v>
      </c>
      <c r="AP514" s="79" t="s">
        <v>176</v>
      </c>
      <c r="AQ514" s="79">
        <v>0</v>
      </c>
      <c r="AR514" s="79">
        <v>0</v>
      </c>
      <c r="AS514" s="79"/>
      <c r="AT514" s="79"/>
      <c r="AU514" s="79"/>
      <c r="AV514" s="79"/>
      <c r="AW514" s="79"/>
      <c r="AX514" s="79"/>
      <c r="AY514" s="79"/>
      <c r="AZ514" s="79"/>
      <c r="BA514">
        <v>17</v>
      </c>
      <c r="BB514" s="78" t="str">
        <f>REPLACE(INDEX(GroupVertices[Group],MATCH(Edges[[#This Row],[Vertex 1]],GroupVertices[Vertex],0)),1,1,"")</f>
        <v>2</v>
      </c>
      <c r="BC514" s="78" t="str">
        <f>REPLACE(INDEX(GroupVertices[Group],MATCH(Edges[[#This Row],[Vertex 2]],GroupVertices[Vertex],0)),1,1,"")</f>
        <v>4</v>
      </c>
      <c r="BD514" s="48"/>
      <c r="BE514" s="49"/>
      <c r="BF514" s="48"/>
      <c r="BG514" s="49"/>
      <c r="BH514" s="48"/>
      <c r="BI514" s="49"/>
      <c r="BJ514" s="48"/>
      <c r="BK514" s="49"/>
      <c r="BL514" s="48"/>
    </row>
    <row r="515" spans="1:64" ht="15">
      <c r="A515" s="64" t="s">
        <v>257</v>
      </c>
      <c r="B515" s="64" t="s">
        <v>271</v>
      </c>
      <c r="C515" s="65" t="s">
        <v>3190</v>
      </c>
      <c r="D515" s="66">
        <v>3.466666666666667</v>
      </c>
      <c r="E515" s="67" t="s">
        <v>136</v>
      </c>
      <c r="F515" s="68">
        <v>33.46666666666667</v>
      </c>
      <c r="G515" s="65"/>
      <c r="H515" s="69"/>
      <c r="I515" s="70"/>
      <c r="J515" s="70"/>
      <c r="K515" s="34" t="s">
        <v>65</v>
      </c>
      <c r="L515" s="77">
        <v>515</v>
      </c>
      <c r="M515" s="77"/>
      <c r="N515" s="72"/>
      <c r="O515" s="79" t="s">
        <v>339</v>
      </c>
      <c r="P515" s="81">
        <v>43635.9909837963</v>
      </c>
      <c r="Q515" s="79" t="s">
        <v>389</v>
      </c>
      <c r="R515" s="82" t="s">
        <v>537</v>
      </c>
      <c r="S515" s="79" t="s">
        <v>593</v>
      </c>
      <c r="T515" s="79"/>
      <c r="U515" s="82" t="s">
        <v>701</v>
      </c>
      <c r="V515" s="82" t="s">
        <v>701</v>
      </c>
      <c r="W515" s="81">
        <v>43635.9909837963</v>
      </c>
      <c r="X515" s="82" t="s">
        <v>867</v>
      </c>
      <c r="Y515" s="79"/>
      <c r="Z515" s="79"/>
      <c r="AA515" s="85" t="s">
        <v>1076</v>
      </c>
      <c r="AB515" s="79"/>
      <c r="AC515" s="79" t="b">
        <v>0</v>
      </c>
      <c r="AD515" s="79">
        <v>4</v>
      </c>
      <c r="AE515" s="85" t="s">
        <v>1231</v>
      </c>
      <c r="AF515" s="79" t="b">
        <v>0</v>
      </c>
      <c r="AG515" s="79" t="s">
        <v>1237</v>
      </c>
      <c r="AH515" s="79"/>
      <c r="AI515" s="85" t="s">
        <v>1231</v>
      </c>
      <c r="AJ515" s="79" t="b">
        <v>0</v>
      </c>
      <c r="AK515" s="79">
        <v>2</v>
      </c>
      <c r="AL515" s="85" t="s">
        <v>1231</v>
      </c>
      <c r="AM515" s="79" t="s">
        <v>1246</v>
      </c>
      <c r="AN515" s="79" t="b">
        <v>0</v>
      </c>
      <c r="AO515" s="85" t="s">
        <v>1076</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3</v>
      </c>
      <c r="BC515" s="78" t="str">
        <f>REPLACE(INDEX(GroupVertices[Group],MATCH(Edges[[#This Row],[Vertex 2]],GroupVertices[Vertex],0)),1,1,"")</f>
        <v>1</v>
      </c>
      <c r="BD515" s="48"/>
      <c r="BE515" s="49"/>
      <c r="BF515" s="48"/>
      <c r="BG515" s="49"/>
      <c r="BH515" s="48"/>
      <c r="BI515" s="49"/>
      <c r="BJ515" s="48"/>
      <c r="BK515" s="49"/>
      <c r="BL515" s="48"/>
    </row>
    <row r="516" spans="1:64" ht="15">
      <c r="A516" s="64" t="s">
        <v>257</v>
      </c>
      <c r="B516" s="64" t="s">
        <v>271</v>
      </c>
      <c r="C516" s="65" t="s">
        <v>3190</v>
      </c>
      <c r="D516" s="66">
        <v>3.466666666666667</v>
      </c>
      <c r="E516" s="67" t="s">
        <v>136</v>
      </c>
      <c r="F516" s="68">
        <v>33.46666666666667</v>
      </c>
      <c r="G516" s="65"/>
      <c r="H516" s="69"/>
      <c r="I516" s="70"/>
      <c r="J516" s="70"/>
      <c r="K516" s="34" t="s">
        <v>65</v>
      </c>
      <c r="L516" s="77">
        <v>516</v>
      </c>
      <c r="M516" s="77"/>
      <c r="N516" s="72"/>
      <c r="O516" s="79" t="s">
        <v>339</v>
      </c>
      <c r="P516" s="81">
        <v>43669.69190972222</v>
      </c>
      <c r="Q516" s="79" t="s">
        <v>390</v>
      </c>
      <c r="R516" s="79"/>
      <c r="S516" s="79"/>
      <c r="T516" s="79"/>
      <c r="U516" s="82" t="s">
        <v>702</v>
      </c>
      <c r="V516" s="82" t="s">
        <v>702</v>
      </c>
      <c r="W516" s="81">
        <v>43669.69190972222</v>
      </c>
      <c r="X516" s="82" t="s">
        <v>868</v>
      </c>
      <c r="Y516" s="79"/>
      <c r="Z516" s="79"/>
      <c r="AA516" s="85" t="s">
        <v>1077</v>
      </c>
      <c r="AB516" s="79"/>
      <c r="AC516" s="79" t="b">
        <v>0</v>
      </c>
      <c r="AD516" s="79">
        <v>4</v>
      </c>
      <c r="AE516" s="85" t="s">
        <v>1235</v>
      </c>
      <c r="AF516" s="79" t="b">
        <v>0</v>
      </c>
      <c r="AG516" s="79" t="s">
        <v>1237</v>
      </c>
      <c r="AH516" s="79"/>
      <c r="AI516" s="85" t="s">
        <v>1231</v>
      </c>
      <c r="AJ516" s="79" t="b">
        <v>0</v>
      </c>
      <c r="AK516" s="79">
        <v>2</v>
      </c>
      <c r="AL516" s="85" t="s">
        <v>1231</v>
      </c>
      <c r="AM516" s="79" t="s">
        <v>1239</v>
      </c>
      <c r="AN516" s="79" t="b">
        <v>0</v>
      </c>
      <c r="AO516" s="85" t="s">
        <v>1077</v>
      </c>
      <c r="AP516" s="79" t="s">
        <v>176</v>
      </c>
      <c r="AQ516" s="79">
        <v>0</v>
      </c>
      <c r="AR516" s="79">
        <v>0</v>
      </c>
      <c r="AS516" s="79"/>
      <c r="AT516" s="79"/>
      <c r="AU516" s="79"/>
      <c r="AV516" s="79"/>
      <c r="AW516" s="79"/>
      <c r="AX516" s="79"/>
      <c r="AY516" s="79"/>
      <c r="AZ516" s="79"/>
      <c r="BA516">
        <v>3</v>
      </c>
      <c r="BB516" s="78" t="str">
        <f>REPLACE(INDEX(GroupVertices[Group],MATCH(Edges[[#This Row],[Vertex 1]],GroupVertices[Vertex],0)),1,1,"")</f>
        <v>3</v>
      </c>
      <c r="BC516" s="78" t="str">
        <f>REPLACE(INDEX(GroupVertices[Group],MATCH(Edges[[#This Row],[Vertex 2]],GroupVertices[Vertex],0)),1,1,"")</f>
        <v>1</v>
      </c>
      <c r="BD516" s="48"/>
      <c r="BE516" s="49"/>
      <c r="BF516" s="48"/>
      <c r="BG516" s="49"/>
      <c r="BH516" s="48"/>
      <c r="BI516" s="49"/>
      <c r="BJ516" s="48"/>
      <c r="BK516" s="49"/>
      <c r="BL516" s="48"/>
    </row>
    <row r="517" spans="1:64" ht="15">
      <c r="A517" s="64" t="s">
        <v>257</v>
      </c>
      <c r="B517" s="64" t="s">
        <v>271</v>
      </c>
      <c r="C517" s="65" t="s">
        <v>3190</v>
      </c>
      <c r="D517" s="66">
        <v>3.466666666666667</v>
      </c>
      <c r="E517" s="67" t="s">
        <v>136</v>
      </c>
      <c r="F517" s="68">
        <v>33.46666666666667</v>
      </c>
      <c r="G517" s="65"/>
      <c r="H517" s="69"/>
      <c r="I517" s="70"/>
      <c r="J517" s="70"/>
      <c r="K517" s="34" t="s">
        <v>65</v>
      </c>
      <c r="L517" s="77">
        <v>517</v>
      </c>
      <c r="M517" s="77"/>
      <c r="N517" s="72"/>
      <c r="O517" s="79" t="s">
        <v>339</v>
      </c>
      <c r="P517" s="81">
        <v>43669.70612268519</v>
      </c>
      <c r="Q517" s="79" t="s">
        <v>391</v>
      </c>
      <c r="R517" s="79"/>
      <c r="S517" s="79"/>
      <c r="T517" s="79"/>
      <c r="U517" s="82" t="s">
        <v>703</v>
      </c>
      <c r="V517" s="82" t="s">
        <v>703</v>
      </c>
      <c r="W517" s="81">
        <v>43669.70612268519</v>
      </c>
      <c r="X517" s="82" t="s">
        <v>869</v>
      </c>
      <c r="Y517" s="79"/>
      <c r="Z517" s="79"/>
      <c r="AA517" s="85" t="s">
        <v>1078</v>
      </c>
      <c r="AB517" s="79"/>
      <c r="AC517" s="79" t="b">
        <v>0</v>
      </c>
      <c r="AD517" s="79">
        <v>2</v>
      </c>
      <c r="AE517" s="85" t="s">
        <v>1235</v>
      </c>
      <c r="AF517" s="79" t="b">
        <v>0</v>
      </c>
      <c r="AG517" s="79" t="s">
        <v>1237</v>
      </c>
      <c r="AH517" s="79"/>
      <c r="AI517" s="85" t="s">
        <v>1231</v>
      </c>
      <c r="AJ517" s="79" t="b">
        <v>0</v>
      </c>
      <c r="AK517" s="79">
        <v>2</v>
      </c>
      <c r="AL517" s="85" t="s">
        <v>1231</v>
      </c>
      <c r="AM517" s="79" t="s">
        <v>1239</v>
      </c>
      <c r="AN517" s="79" t="b">
        <v>0</v>
      </c>
      <c r="AO517" s="85" t="s">
        <v>1078</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3</v>
      </c>
      <c r="BC517" s="78" t="str">
        <f>REPLACE(INDEX(GroupVertices[Group],MATCH(Edges[[#This Row],[Vertex 2]],GroupVertices[Vertex],0)),1,1,"")</f>
        <v>1</v>
      </c>
      <c r="BD517" s="48"/>
      <c r="BE517" s="49"/>
      <c r="BF517" s="48"/>
      <c r="BG517" s="49"/>
      <c r="BH517" s="48"/>
      <c r="BI517" s="49"/>
      <c r="BJ517" s="48"/>
      <c r="BK517" s="49"/>
      <c r="BL517" s="48"/>
    </row>
    <row r="518" spans="1:64" ht="15">
      <c r="A518" s="64" t="s">
        <v>277</v>
      </c>
      <c r="B518" s="64" t="s">
        <v>257</v>
      </c>
      <c r="C518" s="65" t="s">
        <v>3198</v>
      </c>
      <c r="D518" s="66">
        <v>10</v>
      </c>
      <c r="E518" s="67" t="s">
        <v>136</v>
      </c>
      <c r="F518" s="68">
        <v>12</v>
      </c>
      <c r="G518" s="65"/>
      <c r="H518" s="69"/>
      <c r="I518" s="70"/>
      <c r="J518" s="70"/>
      <c r="K518" s="34" t="s">
        <v>65</v>
      </c>
      <c r="L518" s="77">
        <v>518</v>
      </c>
      <c r="M518" s="77"/>
      <c r="N518" s="72"/>
      <c r="O518" s="79" t="s">
        <v>339</v>
      </c>
      <c r="P518" s="81">
        <v>43619.480717592596</v>
      </c>
      <c r="Q518" s="79" t="s">
        <v>426</v>
      </c>
      <c r="R518" s="82" t="s">
        <v>529</v>
      </c>
      <c r="S518" s="79" t="s">
        <v>586</v>
      </c>
      <c r="T518" s="79" t="s">
        <v>644</v>
      </c>
      <c r="U518" s="79"/>
      <c r="V518" s="82" t="s">
        <v>808</v>
      </c>
      <c r="W518" s="81">
        <v>43619.480717592596</v>
      </c>
      <c r="X518" s="82" t="s">
        <v>919</v>
      </c>
      <c r="Y518" s="79"/>
      <c r="Z518" s="79"/>
      <c r="AA518" s="85" t="s">
        <v>1128</v>
      </c>
      <c r="AB518" s="79"/>
      <c r="AC518" s="79" t="b">
        <v>0</v>
      </c>
      <c r="AD518" s="79">
        <v>7</v>
      </c>
      <c r="AE518" s="85" t="s">
        <v>1231</v>
      </c>
      <c r="AF518" s="79" t="b">
        <v>0</v>
      </c>
      <c r="AG518" s="79" t="s">
        <v>1237</v>
      </c>
      <c r="AH518" s="79"/>
      <c r="AI518" s="85" t="s">
        <v>1231</v>
      </c>
      <c r="AJ518" s="79" t="b">
        <v>0</v>
      </c>
      <c r="AK518" s="79">
        <v>1</v>
      </c>
      <c r="AL518" s="85" t="s">
        <v>1231</v>
      </c>
      <c r="AM518" s="79" t="s">
        <v>1244</v>
      </c>
      <c r="AN518" s="79" t="b">
        <v>0</v>
      </c>
      <c r="AO518" s="85" t="s">
        <v>1128</v>
      </c>
      <c r="AP518" s="79" t="s">
        <v>176</v>
      </c>
      <c r="AQ518" s="79">
        <v>0</v>
      </c>
      <c r="AR518" s="79">
        <v>0</v>
      </c>
      <c r="AS518" s="79"/>
      <c r="AT518" s="79"/>
      <c r="AU518" s="79"/>
      <c r="AV518" s="79"/>
      <c r="AW518" s="79"/>
      <c r="AX518" s="79"/>
      <c r="AY518" s="79"/>
      <c r="AZ518" s="79"/>
      <c r="BA518">
        <v>31</v>
      </c>
      <c r="BB518" s="78" t="str">
        <f>REPLACE(INDEX(GroupVertices[Group],MATCH(Edges[[#This Row],[Vertex 1]],GroupVertices[Vertex],0)),1,1,"")</f>
        <v>2</v>
      </c>
      <c r="BC518" s="78" t="str">
        <f>REPLACE(INDEX(GroupVertices[Group],MATCH(Edges[[#This Row],[Vertex 2]],GroupVertices[Vertex],0)),1,1,"")</f>
        <v>3</v>
      </c>
      <c r="BD518" s="48"/>
      <c r="BE518" s="49"/>
      <c r="BF518" s="48"/>
      <c r="BG518" s="49"/>
      <c r="BH518" s="48"/>
      <c r="BI518" s="49"/>
      <c r="BJ518" s="48"/>
      <c r="BK518" s="49"/>
      <c r="BL518" s="48"/>
    </row>
    <row r="519" spans="1:64" ht="15">
      <c r="A519" s="64" t="s">
        <v>277</v>
      </c>
      <c r="B519" s="64" t="s">
        <v>257</v>
      </c>
      <c r="C519" s="65" t="s">
        <v>3198</v>
      </c>
      <c r="D519" s="66">
        <v>10</v>
      </c>
      <c r="E519" s="67" t="s">
        <v>136</v>
      </c>
      <c r="F519" s="68">
        <v>12</v>
      </c>
      <c r="G519" s="65"/>
      <c r="H519" s="69"/>
      <c r="I519" s="70"/>
      <c r="J519" s="70"/>
      <c r="K519" s="34" t="s">
        <v>65</v>
      </c>
      <c r="L519" s="77">
        <v>519</v>
      </c>
      <c r="M519" s="77"/>
      <c r="N519" s="72"/>
      <c r="O519" s="79" t="s">
        <v>339</v>
      </c>
      <c r="P519" s="81">
        <v>43619.480844907404</v>
      </c>
      <c r="Q519" s="79" t="s">
        <v>427</v>
      </c>
      <c r="R519" s="82" t="s">
        <v>548</v>
      </c>
      <c r="S519" s="79" t="s">
        <v>586</v>
      </c>
      <c r="T519" s="79" t="s">
        <v>644</v>
      </c>
      <c r="U519" s="79"/>
      <c r="V519" s="82" t="s">
        <v>808</v>
      </c>
      <c r="W519" s="81">
        <v>43619.480844907404</v>
      </c>
      <c r="X519" s="82" t="s">
        <v>920</v>
      </c>
      <c r="Y519" s="79"/>
      <c r="Z519" s="79"/>
      <c r="AA519" s="85" t="s">
        <v>1129</v>
      </c>
      <c r="AB519" s="79"/>
      <c r="AC519" s="79" t="b">
        <v>0</v>
      </c>
      <c r="AD519" s="79">
        <v>5</v>
      </c>
      <c r="AE519" s="85" t="s">
        <v>1231</v>
      </c>
      <c r="AF519" s="79" t="b">
        <v>0</v>
      </c>
      <c r="AG519" s="79" t="s">
        <v>1237</v>
      </c>
      <c r="AH519" s="79"/>
      <c r="AI519" s="85" t="s">
        <v>1231</v>
      </c>
      <c r="AJ519" s="79" t="b">
        <v>0</v>
      </c>
      <c r="AK519" s="79">
        <v>0</v>
      </c>
      <c r="AL519" s="85" t="s">
        <v>1231</v>
      </c>
      <c r="AM519" s="79" t="s">
        <v>1244</v>
      </c>
      <c r="AN519" s="79" t="b">
        <v>0</v>
      </c>
      <c r="AO519" s="85" t="s">
        <v>1129</v>
      </c>
      <c r="AP519" s="79" t="s">
        <v>176</v>
      </c>
      <c r="AQ519" s="79">
        <v>0</v>
      </c>
      <c r="AR519" s="79">
        <v>0</v>
      </c>
      <c r="AS519" s="79"/>
      <c r="AT519" s="79"/>
      <c r="AU519" s="79"/>
      <c r="AV519" s="79"/>
      <c r="AW519" s="79"/>
      <c r="AX519" s="79"/>
      <c r="AY519" s="79"/>
      <c r="AZ519" s="79"/>
      <c r="BA519">
        <v>31</v>
      </c>
      <c r="BB519" s="78" t="str">
        <f>REPLACE(INDEX(GroupVertices[Group],MATCH(Edges[[#This Row],[Vertex 1]],GroupVertices[Vertex],0)),1,1,"")</f>
        <v>2</v>
      </c>
      <c r="BC519" s="78" t="str">
        <f>REPLACE(INDEX(GroupVertices[Group],MATCH(Edges[[#This Row],[Vertex 2]],GroupVertices[Vertex],0)),1,1,"")</f>
        <v>3</v>
      </c>
      <c r="BD519" s="48"/>
      <c r="BE519" s="49"/>
      <c r="BF519" s="48"/>
      <c r="BG519" s="49"/>
      <c r="BH519" s="48"/>
      <c r="BI519" s="49"/>
      <c r="BJ519" s="48"/>
      <c r="BK519" s="49"/>
      <c r="BL519" s="48"/>
    </row>
    <row r="520" spans="1:64" ht="15">
      <c r="A520" s="64" t="s">
        <v>277</v>
      </c>
      <c r="B520" s="64" t="s">
        <v>257</v>
      </c>
      <c r="C520" s="65" t="s">
        <v>3198</v>
      </c>
      <c r="D520" s="66">
        <v>10</v>
      </c>
      <c r="E520" s="67" t="s">
        <v>136</v>
      </c>
      <c r="F520" s="68">
        <v>12</v>
      </c>
      <c r="G520" s="65"/>
      <c r="H520" s="69"/>
      <c r="I520" s="70"/>
      <c r="J520" s="70"/>
      <c r="K520" s="34" t="s">
        <v>65</v>
      </c>
      <c r="L520" s="77">
        <v>520</v>
      </c>
      <c r="M520" s="77"/>
      <c r="N520" s="72"/>
      <c r="O520" s="79" t="s">
        <v>339</v>
      </c>
      <c r="P520" s="81">
        <v>43625.51112268519</v>
      </c>
      <c r="Q520" s="79" t="s">
        <v>428</v>
      </c>
      <c r="R520" s="82" t="s">
        <v>549</v>
      </c>
      <c r="S520" s="79" t="s">
        <v>586</v>
      </c>
      <c r="T520" s="79" t="s">
        <v>644</v>
      </c>
      <c r="U520" s="79"/>
      <c r="V520" s="82" t="s">
        <v>808</v>
      </c>
      <c r="W520" s="81">
        <v>43625.51112268519</v>
      </c>
      <c r="X520" s="82" t="s">
        <v>921</v>
      </c>
      <c r="Y520" s="79"/>
      <c r="Z520" s="79"/>
      <c r="AA520" s="85" t="s">
        <v>1130</v>
      </c>
      <c r="AB520" s="79"/>
      <c r="AC520" s="79" t="b">
        <v>0</v>
      </c>
      <c r="AD520" s="79">
        <v>1</v>
      </c>
      <c r="AE520" s="85" t="s">
        <v>1231</v>
      </c>
      <c r="AF520" s="79" t="b">
        <v>0</v>
      </c>
      <c r="AG520" s="79" t="s">
        <v>1237</v>
      </c>
      <c r="AH520" s="79"/>
      <c r="AI520" s="85" t="s">
        <v>1231</v>
      </c>
      <c r="AJ520" s="79" t="b">
        <v>0</v>
      </c>
      <c r="AK520" s="79">
        <v>0</v>
      </c>
      <c r="AL520" s="85" t="s">
        <v>1231</v>
      </c>
      <c r="AM520" s="79" t="s">
        <v>1244</v>
      </c>
      <c r="AN520" s="79" t="b">
        <v>0</v>
      </c>
      <c r="AO520" s="85" t="s">
        <v>1130</v>
      </c>
      <c r="AP520" s="79" t="s">
        <v>176</v>
      </c>
      <c r="AQ520" s="79">
        <v>0</v>
      </c>
      <c r="AR520" s="79">
        <v>0</v>
      </c>
      <c r="AS520" s="79"/>
      <c r="AT520" s="79"/>
      <c r="AU520" s="79"/>
      <c r="AV520" s="79"/>
      <c r="AW520" s="79"/>
      <c r="AX520" s="79"/>
      <c r="AY520" s="79"/>
      <c r="AZ520" s="79"/>
      <c r="BA520">
        <v>31</v>
      </c>
      <c r="BB520" s="78" t="str">
        <f>REPLACE(INDEX(GroupVertices[Group],MATCH(Edges[[#This Row],[Vertex 1]],GroupVertices[Vertex],0)),1,1,"")</f>
        <v>2</v>
      </c>
      <c r="BC520" s="78" t="str">
        <f>REPLACE(INDEX(GroupVertices[Group],MATCH(Edges[[#This Row],[Vertex 2]],GroupVertices[Vertex],0)),1,1,"")</f>
        <v>3</v>
      </c>
      <c r="BD520" s="48"/>
      <c r="BE520" s="49"/>
      <c r="BF520" s="48"/>
      <c r="BG520" s="49"/>
      <c r="BH520" s="48"/>
      <c r="BI520" s="49"/>
      <c r="BJ520" s="48"/>
      <c r="BK520" s="49"/>
      <c r="BL520" s="48"/>
    </row>
    <row r="521" spans="1:64" ht="15">
      <c r="A521" s="64" t="s">
        <v>277</v>
      </c>
      <c r="B521" s="64" t="s">
        <v>257</v>
      </c>
      <c r="C521" s="65" t="s">
        <v>3198</v>
      </c>
      <c r="D521" s="66">
        <v>10</v>
      </c>
      <c r="E521" s="67" t="s">
        <v>136</v>
      </c>
      <c r="F521" s="68">
        <v>12</v>
      </c>
      <c r="G521" s="65"/>
      <c r="H521" s="69"/>
      <c r="I521" s="70"/>
      <c r="J521" s="70"/>
      <c r="K521" s="34" t="s">
        <v>65</v>
      </c>
      <c r="L521" s="77">
        <v>521</v>
      </c>
      <c r="M521" s="77"/>
      <c r="N521" s="72"/>
      <c r="O521" s="79" t="s">
        <v>339</v>
      </c>
      <c r="P521" s="81">
        <v>43627.10556712963</v>
      </c>
      <c r="Q521" s="79" t="s">
        <v>429</v>
      </c>
      <c r="R521" s="82" t="s">
        <v>550</v>
      </c>
      <c r="S521" s="79" t="s">
        <v>586</v>
      </c>
      <c r="T521" s="79" t="s">
        <v>645</v>
      </c>
      <c r="U521" s="79"/>
      <c r="V521" s="82" t="s">
        <v>808</v>
      </c>
      <c r="W521" s="81">
        <v>43627.10556712963</v>
      </c>
      <c r="X521" s="82" t="s">
        <v>922</v>
      </c>
      <c r="Y521" s="79"/>
      <c r="Z521" s="79"/>
      <c r="AA521" s="85" t="s">
        <v>1131</v>
      </c>
      <c r="AB521" s="79"/>
      <c r="AC521" s="79" t="b">
        <v>0</v>
      </c>
      <c r="AD521" s="79">
        <v>0</v>
      </c>
      <c r="AE521" s="85" t="s">
        <v>1231</v>
      </c>
      <c r="AF521" s="79" t="b">
        <v>0</v>
      </c>
      <c r="AG521" s="79" t="s">
        <v>1237</v>
      </c>
      <c r="AH521" s="79"/>
      <c r="AI521" s="85" t="s">
        <v>1231</v>
      </c>
      <c r="AJ521" s="79" t="b">
        <v>0</v>
      </c>
      <c r="AK521" s="79">
        <v>1</v>
      </c>
      <c r="AL521" s="85" t="s">
        <v>1231</v>
      </c>
      <c r="AM521" s="79" t="s">
        <v>1244</v>
      </c>
      <c r="AN521" s="79" t="b">
        <v>0</v>
      </c>
      <c r="AO521" s="85" t="s">
        <v>1131</v>
      </c>
      <c r="AP521" s="79" t="s">
        <v>176</v>
      </c>
      <c r="AQ521" s="79">
        <v>0</v>
      </c>
      <c r="AR521" s="79">
        <v>0</v>
      </c>
      <c r="AS521" s="79"/>
      <c r="AT521" s="79"/>
      <c r="AU521" s="79"/>
      <c r="AV521" s="79"/>
      <c r="AW521" s="79"/>
      <c r="AX521" s="79"/>
      <c r="AY521" s="79"/>
      <c r="AZ521" s="79"/>
      <c r="BA521">
        <v>31</v>
      </c>
      <c r="BB521" s="78" t="str">
        <f>REPLACE(INDEX(GroupVertices[Group],MATCH(Edges[[#This Row],[Vertex 1]],GroupVertices[Vertex],0)),1,1,"")</f>
        <v>2</v>
      </c>
      <c r="BC521" s="78" t="str">
        <f>REPLACE(INDEX(GroupVertices[Group],MATCH(Edges[[#This Row],[Vertex 2]],GroupVertices[Vertex],0)),1,1,"")</f>
        <v>3</v>
      </c>
      <c r="BD521" s="48"/>
      <c r="BE521" s="49"/>
      <c r="BF521" s="48"/>
      <c r="BG521" s="49"/>
      <c r="BH521" s="48"/>
      <c r="BI521" s="49"/>
      <c r="BJ521" s="48"/>
      <c r="BK521" s="49"/>
      <c r="BL521" s="48"/>
    </row>
    <row r="522" spans="1:64" ht="15">
      <c r="A522" s="64" t="s">
        <v>277</v>
      </c>
      <c r="B522" s="64" t="s">
        <v>257</v>
      </c>
      <c r="C522" s="65" t="s">
        <v>3198</v>
      </c>
      <c r="D522" s="66">
        <v>10</v>
      </c>
      <c r="E522" s="67" t="s">
        <v>136</v>
      </c>
      <c r="F522" s="68">
        <v>12</v>
      </c>
      <c r="G522" s="65"/>
      <c r="H522" s="69"/>
      <c r="I522" s="70"/>
      <c r="J522" s="70"/>
      <c r="K522" s="34" t="s">
        <v>65</v>
      </c>
      <c r="L522" s="77">
        <v>522</v>
      </c>
      <c r="M522" s="77"/>
      <c r="N522" s="72"/>
      <c r="O522" s="79" t="s">
        <v>339</v>
      </c>
      <c r="P522" s="81">
        <v>43628.0134837963</v>
      </c>
      <c r="Q522" s="79" t="s">
        <v>430</v>
      </c>
      <c r="R522" s="82" t="s">
        <v>551</v>
      </c>
      <c r="S522" s="79" t="s">
        <v>586</v>
      </c>
      <c r="T522" s="79" t="s">
        <v>645</v>
      </c>
      <c r="U522" s="79"/>
      <c r="V522" s="82" t="s">
        <v>808</v>
      </c>
      <c r="W522" s="81">
        <v>43628.0134837963</v>
      </c>
      <c r="X522" s="82" t="s">
        <v>923</v>
      </c>
      <c r="Y522" s="79"/>
      <c r="Z522" s="79"/>
      <c r="AA522" s="85" t="s">
        <v>1132</v>
      </c>
      <c r="AB522" s="79"/>
      <c r="AC522" s="79" t="b">
        <v>0</v>
      </c>
      <c r="AD522" s="79">
        <v>1</v>
      </c>
      <c r="AE522" s="85" t="s">
        <v>1231</v>
      </c>
      <c r="AF522" s="79" t="b">
        <v>0</v>
      </c>
      <c r="AG522" s="79" t="s">
        <v>1237</v>
      </c>
      <c r="AH522" s="79"/>
      <c r="AI522" s="85" t="s">
        <v>1231</v>
      </c>
      <c r="AJ522" s="79" t="b">
        <v>0</v>
      </c>
      <c r="AK522" s="79">
        <v>0</v>
      </c>
      <c r="AL522" s="85" t="s">
        <v>1231</v>
      </c>
      <c r="AM522" s="79" t="s">
        <v>1244</v>
      </c>
      <c r="AN522" s="79" t="b">
        <v>0</v>
      </c>
      <c r="AO522" s="85" t="s">
        <v>1132</v>
      </c>
      <c r="AP522" s="79" t="s">
        <v>176</v>
      </c>
      <c r="AQ522" s="79">
        <v>0</v>
      </c>
      <c r="AR522" s="79">
        <v>0</v>
      </c>
      <c r="AS522" s="79"/>
      <c r="AT522" s="79"/>
      <c r="AU522" s="79"/>
      <c r="AV522" s="79"/>
      <c r="AW522" s="79"/>
      <c r="AX522" s="79"/>
      <c r="AY522" s="79"/>
      <c r="AZ522" s="79"/>
      <c r="BA522">
        <v>31</v>
      </c>
      <c r="BB522" s="78" t="str">
        <f>REPLACE(INDEX(GroupVertices[Group],MATCH(Edges[[#This Row],[Vertex 1]],GroupVertices[Vertex],0)),1,1,"")</f>
        <v>2</v>
      </c>
      <c r="BC522" s="78" t="str">
        <f>REPLACE(INDEX(GroupVertices[Group],MATCH(Edges[[#This Row],[Vertex 2]],GroupVertices[Vertex],0)),1,1,"")</f>
        <v>3</v>
      </c>
      <c r="BD522" s="48"/>
      <c r="BE522" s="49"/>
      <c r="BF522" s="48"/>
      <c r="BG522" s="49"/>
      <c r="BH522" s="48"/>
      <c r="BI522" s="49"/>
      <c r="BJ522" s="48"/>
      <c r="BK522" s="49"/>
      <c r="BL522" s="48"/>
    </row>
    <row r="523" spans="1:64" ht="15">
      <c r="A523" s="64" t="s">
        <v>277</v>
      </c>
      <c r="B523" s="64" t="s">
        <v>257</v>
      </c>
      <c r="C523" s="65" t="s">
        <v>3198</v>
      </c>
      <c r="D523" s="66">
        <v>10</v>
      </c>
      <c r="E523" s="67" t="s">
        <v>136</v>
      </c>
      <c r="F523" s="68">
        <v>12</v>
      </c>
      <c r="G523" s="65"/>
      <c r="H523" s="69"/>
      <c r="I523" s="70"/>
      <c r="J523" s="70"/>
      <c r="K523" s="34" t="s">
        <v>65</v>
      </c>
      <c r="L523" s="77">
        <v>523</v>
      </c>
      <c r="M523" s="77"/>
      <c r="N523" s="72"/>
      <c r="O523" s="79" t="s">
        <v>339</v>
      </c>
      <c r="P523" s="81">
        <v>43628.58017361111</v>
      </c>
      <c r="Q523" s="79" t="s">
        <v>431</v>
      </c>
      <c r="R523" s="82" t="s">
        <v>524</v>
      </c>
      <c r="S523" s="79" t="s">
        <v>586</v>
      </c>
      <c r="T523" s="79" t="s">
        <v>645</v>
      </c>
      <c r="U523" s="79"/>
      <c r="V523" s="82" t="s">
        <v>808</v>
      </c>
      <c r="W523" s="81">
        <v>43628.58017361111</v>
      </c>
      <c r="X523" s="82" t="s">
        <v>924</v>
      </c>
      <c r="Y523" s="79"/>
      <c r="Z523" s="79"/>
      <c r="AA523" s="85" t="s">
        <v>1133</v>
      </c>
      <c r="AB523" s="79"/>
      <c r="AC523" s="79" t="b">
        <v>0</v>
      </c>
      <c r="AD523" s="79">
        <v>5</v>
      </c>
      <c r="AE523" s="85" t="s">
        <v>1231</v>
      </c>
      <c r="AF523" s="79" t="b">
        <v>0</v>
      </c>
      <c r="AG523" s="79" t="s">
        <v>1237</v>
      </c>
      <c r="AH523" s="79"/>
      <c r="AI523" s="85" t="s">
        <v>1231</v>
      </c>
      <c r="AJ523" s="79" t="b">
        <v>0</v>
      </c>
      <c r="AK523" s="79">
        <v>1</v>
      </c>
      <c r="AL523" s="85" t="s">
        <v>1231</v>
      </c>
      <c r="AM523" s="79" t="s">
        <v>1244</v>
      </c>
      <c r="AN523" s="79" t="b">
        <v>0</v>
      </c>
      <c r="AO523" s="85" t="s">
        <v>1133</v>
      </c>
      <c r="AP523" s="79" t="s">
        <v>176</v>
      </c>
      <c r="AQ523" s="79">
        <v>0</v>
      </c>
      <c r="AR523" s="79">
        <v>0</v>
      </c>
      <c r="AS523" s="79"/>
      <c r="AT523" s="79"/>
      <c r="AU523" s="79"/>
      <c r="AV523" s="79"/>
      <c r="AW523" s="79"/>
      <c r="AX523" s="79"/>
      <c r="AY523" s="79"/>
      <c r="AZ523" s="79"/>
      <c r="BA523">
        <v>31</v>
      </c>
      <c r="BB523" s="78" t="str">
        <f>REPLACE(INDEX(GroupVertices[Group],MATCH(Edges[[#This Row],[Vertex 1]],GroupVertices[Vertex],0)),1,1,"")</f>
        <v>2</v>
      </c>
      <c r="BC523" s="78" t="str">
        <f>REPLACE(INDEX(GroupVertices[Group],MATCH(Edges[[#This Row],[Vertex 2]],GroupVertices[Vertex],0)),1,1,"")</f>
        <v>3</v>
      </c>
      <c r="BD523" s="48"/>
      <c r="BE523" s="49"/>
      <c r="BF523" s="48"/>
      <c r="BG523" s="49"/>
      <c r="BH523" s="48"/>
      <c r="BI523" s="49"/>
      <c r="BJ523" s="48"/>
      <c r="BK523" s="49"/>
      <c r="BL523" s="48"/>
    </row>
    <row r="524" spans="1:64" ht="15">
      <c r="A524" s="64" t="s">
        <v>277</v>
      </c>
      <c r="B524" s="64" t="s">
        <v>257</v>
      </c>
      <c r="C524" s="65" t="s">
        <v>3198</v>
      </c>
      <c r="D524" s="66">
        <v>10</v>
      </c>
      <c r="E524" s="67" t="s">
        <v>136</v>
      </c>
      <c r="F524" s="68">
        <v>12</v>
      </c>
      <c r="G524" s="65"/>
      <c r="H524" s="69"/>
      <c r="I524" s="70"/>
      <c r="J524" s="70"/>
      <c r="K524" s="34" t="s">
        <v>65</v>
      </c>
      <c r="L524" s="77">
        <v>524</v>
      </c>
      <c r="M524" s="77"/>
      <c r="N524" s="72"/>
      <c r="O524" s="79" t="s">
        <v>339</v>
      </c>
      <c r="P524" s="81">
        <v>43630.59900462963</v>
      </c>
      <c r="Q524" s="79" t="s">
        <v>432</v>
      </c>
      <c r="R524" s="82" t="s">
        <v>552</v>
      </c>
      <c r="S524" s="79" t="s">
        <v>586</v>
      </c>
      <c r="T524" s="79" t="s">
        <v>645</v>
      </c>
      <c r="U524" s="79"/>
      <c r="V524" s="82" t="s">
        <v>808</v>
      </c>
      <c r="W524" s="81">
        <v>43630.59900462963</v>
      </c>
      <c r="X524" s="82" t="s">
        <v>925</v>
      </c>
      <c r="Y524" s="79"/>
      <c r="Z524" s="79"/>
      <c r="AA524" s="85" t="s">
        <v>1134</v>
      </c>
      <c r="AB524" s="79"/>
      <c r="AC524" s="79" t="b">
        <v>0</v>
      </c>
      <c r="AD524" s="79">
        <v>7</v>
      </c>
      <c r="AE524" s="85" t="s">
        <v>1231</v>
      </c>
      <c r="AF524" s="79" t="b">
        <v>0</v>
      </c>
      <c r="AG524" s="79" t="s">
        <v>1237</v>
      </c>
      <c r="AH524" s="79"/>
      <c r="AI524" s="85" t="s">
        <v>1231</v>
      </c>
      <c r="AJ524" s="79" t="b">
        <v>0</v>
      </c>
      <c r="AK524" s="79">
        <v>1</v>
      </c>
      <c r="AL524" s="85" t="s">
        <v>1231</v>
      </c>
      <c r="AM524" s="79" t="s">
        <v>1244</v>
      </c>
      <c r="AN524" s="79" t="b">
        <v>0</v>
      </c>
      <c r="AO524" s="85" t="s">
        <v>1134</v>
      </c>
      <c r="AP524" s="79" t="s">
        <v>176</v>
      </c>
      <c r="AQ524" s="79">
        <v>0</v>
      </c>
      <c r="AR524" s="79">
        <v>0</v>
      </c>
      <c r="AS524" s="79"/>
      <c r="AT524" s="79"/>
      <c r="AU524" s="79"/>
      <c r="AV524" s="79"/>
      <c r="AW524" s="79"/>
      <c r="AX524" s="79"/>
      <c r="AY524" s="79"/>
      <c r="AZ524" s="79"/>
      <c r="BA524">
        <v>31</v>
      </c>
      <c r="BB524" s="78" t="str">
        <f>REPLACE(INDEX(GroupVertices[Group],MATCH(Edges[[#This Row],[Vertex 1]],GroupVertices[Vertex],0)),1,1,"")</f>
        <v>2</v>
      </c>
      <c r="BC524" s="78" t="str">
        <f>REPLACE(INDEX(GroupVertices[Group],MATCH(Edges[[#This Row],[Vertex 2]],GroupVertices[Vertex],0)),1,1,"")</f>
        <v>3</v>
      </c>
      <c r="BD524" s="48"/>
      <c r="BE524" s="49"/>
      <c r="BF524" s="48"/>
      <c r="BG524" s="49"/>
      <c r="BH524" s="48"/>
      <c r="BI524" s="49"/>
      <c r="BJ524" s="48"/>
      <c r="BK524" s="49"/>
      <c r="BL524" s="48"/>
    </row>
    <row r="525" spans="1:64" ht="15">
      <c r="A525" s="64" t="s">
        <v>277</v>
      </c>
      <c r="B525" s="64" t="s">
        <v>257</v>
      </c>
      <c r="C525" s="65" t="s">
        <v>3198</v>
      </c>
      <c r="D525" s="66">
        <v>10</v>
      </c>
      <c r="E525" s="67" t="s">
        <v>136</v>
      </c>
      <c r="F525" s="68">
        <v>12</v>
      </c>
      <c r="G525" s="65"/>
      <c r="H525" s="69"/>
      <c r="I525" s="70"/>
      <c r="J525" s="70"/>
      <c r="K525" s="34" t="s">
        <v>65</v>
      </c>
      <c r="L525" s="77">
        <v>525</v>
      </c>
      <c r="M525" s="77"/>
      <c r="N525" s="72"/>
      <c r="O525" s="79" t="s">
        <v>339</v>
      </c>
      <c r="P525" s="81">
        <v>43634.08356481481</v>
      </c>
      <c r="Q525" s="79" t="s">
        <v>433</v>
      </c>
      <c r="R525" s="82" t="s">
        <v>553</v>
      </c>
      <c r="S525" s="79" t="s">
        <v>586</v>
      </c>
      <c r="T525" s="79" t="s">
        <v>645</v>
      </c>
      <c r="U525" s="79"/>
      <c r="V525" s="82" t="s">
        <v>808</v>
      </c>
      <c r="W525" s="81">
        <v>43634.08356481481</v>
      </c>
      <c r="X525" s="82" t="s">
        <v>926</v>
      </c>
      <c r="Y525" s="79"/>
      <c r="Z525" s="79"/>
      <c r="AA525" s="85" t="s">
        <v>1135</v>
      </c>
      <c r="AB525" s="79"/>
      <c r="AC525" s="79" t="b">
        <v>0</v>
      </c>
      <c r="AD525" s="79">
        <v>2</v>
      </c>
      <c r="AE525" s="85" t="s">
        <v>1231</v>
      </c>
      <c r="AF525" s="79" t="b">
        <v>0</v>
      </c>
      <c r="AG525" s="79" t="s">
        <v>1237</v>
      </c>
      <c r="AH525" s="79"/>
      <c r="AI525" s="85" t="s">
        <v>1231</v>
      </c>
      <c r="AJ525" s="79" t="b">
        <v>0</v>
      </c>
      <c r="AK525" s="79">
        <v>1</v>
      </c>
      <c r="AL525" s="85" t="s">
        <v>1231</v>
      </c>
      <c r="AM525" s="79" t="s">
        <v>1244</v>
      </c>
      <c r="AN525" s="79" t="b">
        <v>0</v>
      </c>
      <c r="AO525" s="85" t="s">
        <v>1135</v>
      </c>
      <c r="AP525" s="79" t="s">
        <v>176</v>
      </c>
      <c r="AQ525" s="79">
        <v>0</v>
      </c>
      <c r="AR525" s="79">
        <v>0</v>
      </c>
      <c r="AS525" s="79"/>
      <c r="AT525" s="79"/>
      <c r="AU525" s="79"/>
      <c r="AV525" s="79"/>
      <c r="AW525" s="79"/>
      <c r="AX525" s="79"/>
      <c r="AY525" s="79"/>
      <c r="AZ525" s="79"/>
      <c r="BA525">
        <v>31</v>
      </c>
      <c r="BB525" s="78" t="str">
        <f>REPLACE(INDEX(GroupVertices[Group],MATCH(Edges[[#This Row],[Vertex 1]],GroupVertices[Vertex],0)),1,1,"")</f>
        <v>2</v>
      </c>
      <c r="BC525" s="78" t="str">
        <f>REPLACE(INDEX(GroupVertices[Group],MATCH(Edges[[#This Row],[Vertex 2]],GroupVertices[Vertex],0)),1,1,"")</f>
        <v>3</v>
      </c>
      <c r="BD525" s="48"/>
      <c r="BE525" s="49"/>
      <c r="BF525" s="48"/>
      <c r="BG525" s="49"/>
      <c r="BH525" s="48"/>
      <c r="BI525" s="49"/>
      <c r="BJ525" s="48"/>
      <c r="BK525" s="49"/>
      <c r="BL525" s="48"/>
    </row>
    <row r="526" spans="1:64" ht="15">
      <c r="A526" s="64" t="s">
        <v>277</v>
      </c>
      <c r="B526" s="64" t="s">
        <v>257</v>
      </c>
      <c r="C526" s="65" t="s">
        <v>3198</v>
      </c>
      <c r="D526" s="66">
        <v>10</v>
      </c>
      <c r="E526" s="67" t="s">
        <v>136</v>
      </c>
      <c r="F526" s="68">
        <v>12</v>
      </c>
      <c r="G526" s="65"/>
      <c r="H526" s="69"/>
      <c r="I526" s="70"/>
      <c r="J526" s="70"/>
      <c r="K526" s="34" t="s">
        <v>65</v>
      </c>
      <c r="L526" s="77">
        <v>526</v>
      </c>
      <c r="M526" s="77"/>
      <c r="N526" s="72"/>
      <c r="O526" s="79" t="s">
        <v>339</v>
      </c>
      <c r="P526" s="81">
        <v>43634.08377314815</v>
      </c>
      <c r="Q526" s="79" t="s">
        <v>434</v>
      </c>
      <c r="R526" s="82" t="s">
        <v>554</v>
      </c>
      <c r="S526" s="79" t="s">
        <v>586</v>
      </c>
      <c r="T526" s="79" t="s">
        <v>645</v>
      </c>
      <c r="U526" s="79"/>
      <c r="V526" s="82" t="s">
        <v>808</v>
      </c>
      <c r="W526" s="81">
        <v>43634.08377314815</v>
      </c>
      <c r="X526" s="82" t="s">
        <v>927</v>
      </c>
      <c r="Y526" s="79"/>
      <c r="Z526" s="79"/>
      <c r="AA526" s="85" t="s">
        <v>1136</v>
      </c>
      <c r="AB526" s="79"/>
      <c r="AC526" s="79" t="b">
        <v>0</v>
      </c>
      <c r="AD526" s="79">
        <v>3</v>
      </c>
      <c r="AE526" s="85" t="s">
        <v>1231</v>
      </c>
      <c r="AF526" s="79" t="b">
        <v>0</v>
      </c>
      <c r="AG526" s="79" t="s">
        <v>1237</v>
      </c>
      <c r="AH526" s="79"/>
      <c r="AI526" s="85" t="s">
        <v>1231</v>
      </c>
      <c r="AJ526" s="79" t="b">
        <v>0</v>
      </c>
      <c r="AK526" s="79">
        <v>1</v>
      </c>
      <c r="AL526" s="85" t="s">
        <v>1231</v>
      </c>
      <c r="AM526" s="79" t="s">
        <v>1244</v>
      </c>
      <c r="AN526" s="79" t="b">
        <v>0</v>
      </c>
      <c r="AO526" s="85" t="s">
        <v>1136</v>
      </c>
      <c r="AP526" s="79" t="s">
        <v>176</v>
      </c>
      <c r="AQ526" s="79">
        <v>0</v>
      </c>
      <c r="AR526" s="79">
        <v>0</v>
      </c>
      <c r="AS526" s="79"/>
      <c r="AT526" s="79"/>
      <c r="AU526" s="79"/>
      <c r="AV526" s="79"/>
      <c r="AW526" s="79"/>
      <c r="AX526" s="79"/>
      <c r="AY526" s="79"/>
      <c r="AZ526" s="79"/>
      <c r="BA526">
        <v>31</v>
      </c>
      <c r="BB526" s="78" t="str">
        <f>REPLACE(INDEX(GroupVertices[Group],MATCH(Edges[[#This Row],[Vertex 1]],GroupVertices[Vertex],0)),1,1,"")</f>
        <v>2</v>
      </c>
      <c r="BC526" s="78" t="str">
        <f>REPLACE(INDEX(GroupVertices[Group],MATCH(Edges[[#This Row],[Vertex 2]],GroupVertices[Vertex],0)),1,1,"")</f>
        <v>3</v>
      </c>
      <c r="BD526" s="48"/>
      <c r="BE526" s="49"/>
      <c r="BF526" s="48"/>
      <c r="BG526" s="49"/>
      <c r="BH526" s="48"/>
      <c r="BI526" s="49"/>
      <c r="BJ526" s="48"/>
      <c r="BK526" s="49"/>
      <c r="BL526" s="48"/>
    </row>
    <row r="527" spans="1:64" ht="15">
      <c r="A527" s="64" t="s">
        <v>277</v>
      </c>
      <c r="B527" s="64" t="s">
        <v>257</v>
      </c>
      <c r="C527" s="65" t="s">
        <v>3198</v>
      </c>
      <c r="D527" s="66">
        <v>10</v>
      </c>
      <c r="E527" s="67" t="s">
        <v>136</v>
      </c>
      <c r="F527" s="68">
        <v>12</v>
      </c>
      <c r="G527" s="65"/>
      <c r="H527" s="69"/>
      <c r="I527" s="70"/>
      <c r="J527" s="70"/>
      <c r="K527" s="34" t="s">
        <v>65</v>
      </c>
      <c r="L527" s="77">
        <v>527</v>
      </c>
      <c r="M527" s="77"/>
      <c r="N527" s="72"/>
      <c r="O527" s="79" t="s">
        <v>339</v>
      </c>
      <c r="P527" s="81">
        <v>43634.93880787037</v>
      </c>
      <c r="Q527" s="79" t="s">
        <v>435</v>
      </c>
      <c r="R527" s="82" t="s">
        <v>555</v>
      </c>
      <c r="S527" s="79" t="s">
        <v>586</v>
      </c>
      <c r="T527" s="79" t="s">
        <v>645</v>
      </c>
      <c r="U527" s="79"/>
      <c r="V527" s="82" t="s">
        <v>808</v>
      </c>
      <c r="W527" s="81">
        <v>43634.93880787037</v>
      </c>
      <c r="X527" s="82" t="s">
        <v>928</v>
      </c>
      <c r="Y527" s="79"/>
      <c r="Z527" s="79"/>
      <c r="AA527" s="85" t="s">
        <v>1137</v>
      </c>
      <c r="AB527" s="79"/>
      <c r="AC527" s="79" t="b">
        <v>0</v>
      </c>
      <c r="AD527" s="79">
        <v>0</v>
      </c>
      <c r="AE527" s="85" t="s">
        <v>1231</v>
      </c>
      <c r="AF527" s="79" t="b">
        <v>0</v>
      </c>
      <c r="AG527" s="79" t="s">
        <v>1237</v>
      </c>
      <c r="AH527" s="79"/>
      <c r="AI527" s="85" t="s">
        <v>1231</v>
      </c>
      <c r="AJ527" s="79" t="b">
        <v>0</v>
      </c>
      <c r="AK527" s="79">
        <v>0</v>
      </c>
      <c r="AL527" s="85" t="s">
        <v>1231</v>
      </c>
      <c r="AM527" s="79" t="s">
        <v>1244</v>
      </c>
      <c r="AN527" s="79" t="b">
        <v>0</v>
      </c>
      <c r="AO527" s="85" t="s">
        <v>1137</v>
      </c>
      <c r="AP527" s="79" t="s">
        <v>176</v>
      </c>
      <c r="AQ527" s="79">
        <v>0</v>
      </c>
      <c r="AR527" s="79">
        <v>0</v>
      </c>
      <c r="AS527" s="79"/>
      <c r="AT527" s="79"/>
      <c r="AU527" s="79"/>
      <c r="AV527" s="79"/>
      <c r="AW527" s="79"/>
      <c r="AX527" s="79"/>
      <c r="AY527" s="79"/>
      <c r="AZ527" s="79"/>
      <c r="BA527">
        <v>31</v>
      </c>
      <c r="BB527" s="78" t="str">
        <f>REPLACE(INDEX(GroupVertices[Group],MATCH(Edges[[#This Row],[Vertex 1]],GroupVertices[Vertex],0)),1,1,"")</f>
        <v>2</v>
      </c>
      <c r="BC527" s="78" t="str">
        <f>REPLACE(INDEX(GroupVertices[Group],MATCH(Edges[[#This Row],[Vertex 2]],GroupVertices[Vertex],0)),1,1,"")</f>
        <v>3</v>
      </c>
      <c r="BD527" s="48"/>
      <c r="BE527" s="49"/>
      <c r="BF527" s="48"/>
      <c r="BG527" s="49"/>
      <c r="BH527" s="48"/>
      <c r="BI527" s="49"/>
      <c r="BJ527" s="48"/>
      <c r="BK527" s="49"/>
      <c r="BL527" s="48"/>
    </row>
    <row r="528" spans="1:64" ht="15">
      <c r="A528" s="64" t="s">
        <v>277</v>
      </c>
      <c r="B528" s="64" t="s">
        <v>257</v>
      </c>
      <c r="C528" s="65" t="s">
        <v>3198</v>
      </c>
      <c r="D528" s="66">
        <v>10</v>
      </c>
      <c r="E528" s="67" t="s">
        <v>136</v>
      </c>
      <c r="F528" s="68">
        <v>12</v>
      </c>
      <c r="G528" s="65"/>
      <c r="H528" s="69"/>
      <c r="I528" s="70"/>
      <c r="J528" s="70"/>
      <c r="K528" s="34" t="s">
        <v>65</v>
      </c>
      <c r="L528" s="77">
        <v>528</v>
      </c>
      <c r="M528" s="77"/>
      <c r="N528" s="72"/>
      <c r="O528" s="79" t="s">
        <v>339</v>
      </c>
      <c r="P528" s="81">
        <v>43641.1275</v>
      </c>
      <c r="Q528" s="79" t="s">
        <v>436</v>
      </c>
      <c r="R528" s="82" t="s">
        <v>556</v>
      </c>
      <c r="S528" s="79" t="s">
        <v>586</v>
      </c>
      <c r="T528" s="79" t="s">
        <v>645</v>
      </c>
      <c r="U528" s="79"/>
      <c r="V528" s="82" t="s">
        <v>808</v>
      </c>
      <c r="W528" s="81">
        <v>43641.1275</v>
      </c>
      <c r="X528" s="82" t="s">
        <v>929</v>
      </c>
      <c r="Y528" s="79"/>
      <c r="Z528" s="79"/>
      <c r="AA528" s="85" t="s">
        <v>1138</v>
      </c>
      <c r="AB528" s="79"/>
      <c r="AC528" s="79" t="b">
        <v>0</v>
      </c>
      <c r="AD528" s="79">
        <v>6</v>
      </c>
      <c r="AE528" s="85" t="s">
        <v>1231</v>
      </c>
      <c r="AF528" s="79" t="b">
        <v>0</v>
      </c>
      <c r="AG528" s="79" t="s">
        <v>1237</v>
      </c>
      <c r="AH528" s="79"/>
      <c r="AI528" s="85" t="s">
        <v>1231</v>
      </c>
      <c r="AJ528" s="79" t="b">
        <v>0</v>
      </c>
      <c r="AK528" s="79">
        <v>0</v>
      </c>
      <c r="AL528" s="85" t="s">
        <v>1231</v>
      </c>
      <c r="AM528" s="79" t="s">
        <v>1244</v>
      </c>
      <c r="AN528" s="79" t="b">
        <v>0</v>
      </c>
      <c r="AO528" s="85" t="s">
        <v>1138</v>
      </c>
      <c r="AP528" s="79" t="s">
        <v>176</v>
      </c>
      <c r="AQ528" s="79">
        <v>0</v>
      </c>
      <c r="AR528" s="79">
        <v>0</v>
      </c>
      <c r="AS528" s="79"/>
      <c r="AT528" s="79"/>
      <c r="AU528" s="79"/>
      <c r="AV528" s="79"/>
      <c r="AW528" s="79"/>
      <c r="AX528" s="79"/>
      <c r="AY528" s="79"/>
      <c r="AZ528" s="79"/>
      <c r="BA528">
        <v>31</v>
      </c>
      <c r="BB528" s="78" t="str">
        <f>REPLACE(INDEX(GroupVertices[Group],MATCH(Edges[[#This Row],[Vertex 1]],GroupVertices[Vertex],0)),1,1,"")</f>
        <v>2</v>
      </c>
      <c r="BC528" s="78" t="str">
        <f>REPLACE(INDEX(GroupVertices[Group],MATCH(Edges[[#This Row],[Vertex 2]],GroupVertices[Vertex],0)),1,1,"")</f>
        <v>3</v>
      </c>
      <c r="BD528" s="48"/>
      <c r="BE528" s="49"/>
      <c r="BF528" s="48"/>
      <c r="BG528" s="49"/>
      <c r="BH528" s="48"/>
      <c r="BI528" s="49"/>
      <c r="BJ528" s="48"/>
      <c r="BK528" s="49"/>
      <c r="BL528" s="48"/>
    </row>
    <row r="529" spans="1:64" ht="15">
      <c r="A529" s="64" t="s">
        <v>277</v>
      </c>
      <c r="B529" s="64" t="s">
        <v>257</v>
      </c>
      <c r="C529" s="65" t="s">
        <v>3198</v>
      </c>
      <c r="D529" s="66">
        <v>10</v>
      </c>
      <c r="E529" s="67" t="s">
        <v>136</v>
      </c>
      <c r="F529" s="68">
        <v>12</v>
      </c>
      <c r="G529" s="65"/>
      <c r="H529" s="69"/>
      <c r="I529" s="70"/>
      <c r="J529" s="70"/>
      <c r="K529" s="34" t="s">
        <v>65</v>
      </c>
      <c r="L529" s="77">
        <v>529</v>
      </c>
      <c r="M529" s="77"/>
      <c r="N529" s="72"/>
      <c r="O529" s="79" t="s">
        <v>339</v>
      </c>
      <c r="P529" s="81">
        <v>43641.94844907407</v>
      </c>
      <c r="Q529" s="79" t="s">
        <v>437</v>
      </c>
      <c r="R529" s="82" t="s">
        <v>557</v>
      </c>
      <c r="S529" s="79" t="s">
        <v>586</v>
      </c>
      <c r="T529" s="79" t="s">
        <v>645</v>
      </c>
      <c r="U529" s="79"/>
      <c r="V529" s="82" t="s">
        <v>808</v>
      </c>
      <c r="W529" s="81">
        <v>43641.94844907407</v>
      </c>
      <c r="X529" s="82" t="s">
        <v>930</v>
      </c>
      <c r="Y529" s="79"/>
      <c r="Z529" s="79"/>
      <c r="AA529" s="85" t="s">
        <v>1139</v>
      </c>
      <c r="AB529" s="79"/>
      <c r="AC529" s="79" t="b">
        <v>0</v>
      </c>
      <c r="AD529" s="79">
        <v>1</v>
      </c>
      <c r="AE529" s="85" t="s">
        <v>1231</v>
      </c>
      <c r="AF529" s="79" t="b">
        <v>0</v>
      </c>
      <c r="AG529" s="79" t="s">
        <v>1237</v>
      </c>
      <c r="AH529" s="79"/>
      <c r="AI529" s="85" t="s">
        <v>1231</v>
      </c>
      <c r="AJ529" s="79" t="b">
        <v>0</v>
      </c>
      <c r="AK529" s="79">
        <v>0</v>
      </c>
      <c r="AL529" s="85" t="s">
        <v>1231</v>
      </c>
      <c r="AM529" s="79" t="s">
        <v>1244</v>
      </c>
      <c r="AN529" s="79" t="b">
        <v>0</v>
      </c>
      <c r="AO529" s="85" t="s">
        <v>1139</v>
      </c>
      <c r="AP529" s="79" t="s">
        <v>176</v>
      </c>
      <c r="AQ529" s="79">
        <v>0</v>
      </c>
      <c r="AR529" s="79">
        <v>0</v>
      </c>
      <c r="AS529" s="79"/>
      <c r="AT529" s="79"/>
      <c r="AU529" s="79"/>
      <c r="AV529" s="79"/>
      <c r="AW529" s="79"/>
      <c r="AX529" s="79"/>
      <c r="AY529" s="79"/>
      <c r="AZ529" s="79"/>
      <c r="BA529">
        <v>31</v>
      </c>
      <c r="BB529" s="78" t="str">
        <f>REPLACE(INDEX(GroupVertices[Group],MATCH(Edges[[#This Row],[Vertex 1]],GroupVertices[Vertex],0)),1,1,"")</f>
        <v>2</v>
      </c>
      <c r="BC529" s="78" t="str">
        <f>REPLACE(INDEX(GroupVertices[Group],MATCH(Edges[[#This Row],[Vertex 2]],GroupVertices[Vertex],0)),1,1,"")</f>
        <v>3</v>
      </c>
      <c r="BD529" s="48"/>
      <c r="BE529" s="49"/>
      <c r="BF529" s="48"/>
      <c r="BG529" s="49"/>
      <c r="BH529" s="48"/>
      <c r="BI529" s="49"/>
      <c r="BJ529" s="48"/>
      <c r="BK529" s="49"/>
      <c r="BL529" s="48"/>
    </row>
    <row r="530" spans="1:64" ht="15">
      <c r="A530" s="64" t="s">
        <v>277</v>
      </c>
      <c r="B530" s="64" t="s">
        <v>257</v>
      </c>
      <c r="C530" s="65" t="s">
        <v>3198</v>
      </c>
      <c r="D530" s="66">
        <v>10</v>
      </c>
      <c r="E530" s="67" t="s">
        <v>136</v>
      </c>
      <c r="F530" s="68">
        <v>12</v>
      </c>
      <c r="G530" s="65"/>
      <c r="H530" s="69"/>
      <c r="I530" s="70"/>
      <c r="J530" s="70"/>
      <c r="K530" s="34" t="s">
        <v>65</v>
      </c>
      <c r="L530" s="77">
        <v>530</v>
      </c>
      <c r="M530" s="77"/>
      <c r="N530" s="72"/>
      <c r="O530" s="79" t="s">
        <v>339</v>
      </c>
      <c r="P530" s="81">
        <v>43642.59805555556</v>
      </c>
      <c r="Q530" s="79" t="s">
        <v>438</v>
      </c>
      <c r="R530" s="82" t="s">
        <v>558</v>
      </c>
      <c r="S530" s="79" t="s">
        <v>586</v>
      </c>
      <c r="T530" s="79" t="s">
        <v>645</v>
      </c>
      <c r="U530" s="79"/>
      <c r="V530" s="82" t="s">
        <v>808</v>
      </c>
      <c r="W530" s="81">
        <v>43642.59805555556</v>
      </c>
      <c r="X530" s="82" t="s">
        <v>931</v>
      </c>
      <c r="Y530" s="79"/>
      <c r="Z530" s="79"/>
      <c r="AA530" s="85" t="s">
        <v>1140</v>
      </c>
      <c r="AB530" s="79"/>
      <c r="AC530" s="79" t="b">
        <v>0</v>
      </c>
      <c r="AD530" s="79">
        <v>6</v>
      </c>
      <c r="AE530" s="85" t="s">
        <v>1231</v>
      </c>
      <c r="AF530" s="79" t="b">
        <v>0</v>
      </c>
      <c r="AG530" s="79" t="s">
        <v>1237</v>
      </c>
      <c r="AH530" s="79"/>
      <c r="AI530" s="85" t="s">
        <v>1231</v>
      </c>
      <c r="AJ530" s="79" t="b">
        <v>0</v>
      </c>
      <c r="AK530" s="79">
        <v>0</v>
      </c>
      <c r="AL530" s="85" t="s">
        <v>1231</v>
      </c>
      <c r="AM530" s="79" t="s">
        <v>1244</v>
      </c>
      <c r="AN530" s="79" t="b">
        <v>0</v>
      </c>
      <c r="AO530" s="85" t="s">
        <v>1140</v>
      </c>
      <c r="AP530" s="79" t="s">
        <v>176</v>
      </c>
      <c r="AQ530" s="79">
        <v>0</v>
      </c>
      <c r="AR530" s="79">
        <v>0</v>
      </c>
      <c r="AS530" s="79"/>
      <c r="AT530" s="79"/>
      <c r="AU530" s="79"/>
      <c r="AV530" s="79"/>
      <c r="AW530" s="79"/>
      <c r="AX530" s="79"/>
      <c r="AY530" s="79"/>
      <c r="AZ530" s="79"/>
      <c r="BA530">
        <v>31</v>
      </c>
      <c r="BB530" s="78" t="str">
        <f>REPLACE(INDEX(GroupVertices[Group],MATCH(Edges[[#This Row],[Vertex 1]],GroupVertices[Vertex],0)),1,1,"")</f>
        <v>2</v>
      </c>
      <c r="BC530" s="78" t="str">
        <f>REPLACE(INDEX(GroupVertices[Group],MATCH(Edges[[#This Row],[Vertex 2]],GroupVertices[Vertex],0)),1,1,"")</f>
        <v>3</v>
      </c>
      <c r="BD530" s="48"/>
      <c r="BE530" s="49"/>
      <c r="BF530" s="48"/>
      <c r="BG530" s="49"/>
      <c r="BH530" s="48"/>
      <c r="BI530" s="49"/>
      <c r="BJ530" s="48"/>
      <c r="BK530" s="49"/>
      <c r="BL530" s="48"/>
    </row>
    <row r="531" spans="1:64" ht="15">
      <c r="A531" s="64" t="s">
        <v>277</v>
      </c>
      <c r="B531" s="64" t="s">
        <v>257</v>
      </c>
      <c r="C531" s="65" t="s">
        <v>3198</v>
      </c>
      <c r="D531" s="66">
        <v>10</v>
      </c>
      <c r="E531" s="67" t="s">
        <v>136</v>
      </c>
      <c r="F531" s="68">
        <v>12</v>
      </c>
      <c r="G531" s="65"/>
      <c r="H531" s="69"/>
      <c r="I531" s="70"/>
      <c r="J531" s="70"/>
      <c r="K531" s="34" t="s">
        <v>65</v>
      </c>
      <c r="L531" s="77">
        <v>531</v>
      </c>
      <c r="M531" s="77"/>
      <c r="N531" s="72"/>
      <c r="O531" s="79" t="s">
        <v>339</v>
      </c>
      <c r="P531" s="81">
        <v>43643.634363425925</v>
      </c>
      <c r="Q531" s="79" t="s">
        <v>439</v>
      </c>
      <c r="R531" s="82" t="s">
        <v>530</v>
      </c>
      <c r="S531" s="79" t="s">
        <v>586</v>
      </c>
      <c r="T531" s="79" t="s">
        <v>645</v>
      </c>
      <c r="U531" s="79"/>
      <c r="V531" s="82" t="s">
        <v>808</v>
      </c>
      <c r="W531" s="81">
        <v>43643.634363425925</v>
      </c>
      <c r="X531" s="82" t="s">
        <v>932</v>
      </c>
      <c r="Y531" s="79"/>
      <c r="Z531" s="79"/>
      <c r="AA531" s="85" t="s">
        <v>1141</v>
      </c>
      <c r="AB531" s="79"/>
      <c r="AC531" s="79" t="b">
        <v>0</v>
      </c>
      <c r="AD531" s="79">
        <v>7</v>
      </c>
      <c r="AE531" s="85" t="s">
        <v>1231</v>
      </c>
      <c r="AF531" s="79" t="b">
        <v>0</v>
      </c>
      <c r="AG531" s="79" t="s">
        <v>1237</v>
      </c>
      <c r="AH531" s="79"/>
      <c r="AI531" s="85" t="s">
        <v>1231</v>
      </c>
      <c r="AJ531" s="79" t="b">
        <v>0</v>
      </c>
      <c r="AK531" s="79">
        <v>1</v>
      </c>
      <c r="AL531" s="85" t="s">
        <v>1231</v>
      </c>
      <c r="AM531" s="79" t="s">
        <v>1244</v>
      </c>
      <c r="AN531" s="79" t="b">
        <v>0</v>
      </c>
      <c r="AO531" s="85" t="s">
        <v>1141</v>
      </c>
      <c r="AP531" s="79" t="s">
        <v>176</v>
      </c>
      <c r="AQ531" s="79">
        <v>0</v>
      </c>
      <c r="AR531" s="79">
        <v>0</v>
      </c>
      <c r="AS531" s="79"/>
      <c r="AT531" s="79"/>
      <c r="AU531" s="79"/>
      <c r="AV531" s="79"/>
      <c r="AW531" s="79"/>
      <c r="AX531" s="79"/>
      <c r="AY531" s="79"/>
      <c r="AZ531" s="79"/>
      <c r="BA531">
        <v>31</v>
      </c>
      <c r="BB531" s="78" t="str">
        <f>REPLACE(INDEX(GroupVertices[Group],MATCH(Edges[[#This Row],[Vertex 1]],GroupVertices[Vertex],0)),1,1,"")</f>
        <v>2</v>
      </c>
      <c r="BC531" s="78" t="str">
        <f>REPLACE(INDEX(GroupVertices[Group],MATCH(Edges[[#This Row],[Vertex 2]],GroupVertices[Vertex],0)),1,1,"")</f>
        <v>3</v>
      </c>
      <c r="BD531" s="48"/>
      <c r="BE531" s="49"/>
      <c r="BF531" s="48"/>
      <c r="BG531" s="49"/>
      <c r="BH531" s="48"/>
      <c r="BI531" s="49"/>
      <c r="BJ531" s="48"/>
      <c r="BK531" s="49"/>
      <c r="BL531" s="48"/>
    </row>
    <row r="532" spans="1:64" ht="15">
      <c r="A532" s="64" t="s">
        <v>277</v>
      </c>
      <c r="B532" s="64" t="s">
        <v>257</v>
      </c>
      <c r="C532" s="65" t="s">
        <v>3198</v>
      </c>
      <c r="D532" s="66">
        <v>10</v>
      </c>
      <c r="E532" s="67" t="s">
        <v>136</v>
      </c>
      <c r="F532" s="68">
        <v>12</v>
      </c>
      <c r="G532" s="65"/>
      <c r="H532" s="69"/>
      <c r="I532" s="70"/>
      <c r="J532" s="70"/>
      <c r="K532" s="34" t="s">
        <v>65</v>
      </c>
      <c r="L532" s="77">
        <v>532</v>
      </c>
      <c r="M532" s="77"/>
      <c r="N532" s="72"/>
      <c r="O532" s="79" t="s">
        <v>339</v>
      </c>
      <c r="P532" s="81">
        <v>43648.05504629629</v>
      </c>
      <c r="Q532" s="79" t="s">
        <v>440</v>
      </c>
      <c r="R532" s="82" t="s">
        <v>559</v>
      </c>
      <c r="S532" s="79" t="s">
        <v>586</v>
      </c>
      <c r="T532" s="79" t="s">
        <v>644</v>
      </c>
      <c r="U532" s="79"/>
      <c r="V532" s="82" t="s">
        <v>808</v>
      </c>
      <c r="W532" s="81">
        <v>43648.05504629629</v>
      </c>
      <c r="X532" s="82" t="s">
        <v>933</v>
      </c>
      <c r="Y532" s="79"/>
      <c r="Z532" s="79"/>
      <c r="AA532" s="85" t="s">
        <v>1142</v>
      </c>
      <c r="AB532" s="79"/>
      <c r="AC532" s="79" t="b">
        <v>0</v>
      </c>
      <c r="AD532" s="79">
        <v>1</v>
      </c>
      <c r="AE532" s="85" t="s">
        <v>1231</v>
      </c>
      <c r="AF532" s="79" t="b">
        <v>0</v>
      </c>
      <c r="AG532" s="79" t="s">
        <v>1237</v>
      </c>
      <c r="AH532" s="79"/>
      <c r="AI532" s="85" t="s">
        <v>1231</v>
      </c>
      <c r="AJ532" s="79" t="b">
        <v>0</v>
      </c>
      <c r="AK532" s="79">
        <v>0</v>
      </c>
      <c r="AL532" s="85" t="s">
        <v>1231</v>
      </c>
      <c r="AM532" s="79" t="s">
        <v>1244</v>
      </c>
      <c r="AN532" s="79" t="b">
        <v>0</v>
      </c>
      <c r="AO532" s="85" t="s">
        <v>1142</v>
      </c>
      <c r="AP532" s="79" t="s">
        <v>176</v>
      </c>
      <c r="AQ532" s="79">
        <v>0</v>
      </c>
      <c r="AR532" s="79">
        <v>0</v>
      </c>
      <c r="AS532" s="79"/>
      <c r="AT532" s="79"/>
      <c r="AU532" s="79"/>
      <c r="AV532" s="79"/>
      <c r="AW532" s="79"/>
      <c r="AX532" s="79"/>
      <c r="AY532" s="79"/>
      <c r="AZ532" s="79"/>
      <c r="BA532">
        <v>31</v>
      </c>
      <c r="BB532" s="78" t="str">
        <f>REPLACE(INDEX(GroupVertices[Group],MATCH(Edges[[#This Row],[Vertex 1]],GroupVertices[Vertex],0)),1,1,"")</f>
        <v>2</v>
      </c>
      <c r="BC532" s="78" t="str">
        <f>REPLACE(INDEX(GroupVertices[Group],MATCH(Edges[[#This Row],[Vertex 2]],GroupVertices[Vertex],0)),1,1,"")</f>
        <v>3</v>
      </c>
      <c r="BD532" s="48"/>
      <c r="BE532" s="49"/>
      <c r="BF532" s="48"/>
      <c r="BG532" s="49"/>
      <c r="BH532" s="48"/>
      <c r="BI532" s="49"/>
      <c r="BJ532" s="48"/>
      <c r="BK532" s="49"/>
      <c r="BL532" s="48"/>
    </row>
    <row r="533" spans="1:64" ht="15">
      <c r="A533" s="64" t="s">
        <v>277</v>
      </c>
      <c r="B533" s="64" t="s">
        <v>257</v>
      </c>
      <c r="C533" s="65" t="s">
        <v>3198</v>
      </c>
      <c r="D533" s="66">
        <v>10</v>
      </c>
      <c r="E533" s="67" t="s">
        <v>136</v>
      </c>
      <c r="F533" s="68">
        <v>12</v>
      </c>
      <c r="G533" s="65"/>
      <c r="H533" s="69"/>
      <c r="I533" s="70"/>
      <c r="J533" s="70"/>
      <c r="K533" s="34" t="s">
        <v>65</v>
      </c>
      <c r="L533" s="77">
        <v>533</v>
      </c>
      <c r="M533" s="77"/>
      <c r="N533" s="72"/>
      <c r="O533" s="79" t="s">
        <v>339</v>
      </c>
      <c r="P533" s="81">
        <v>43648.05516203704</v>
      </c>
      <c r="Q533" s="79" t="s">
        <v>441</v>
      </c>
      <c r="R533" s="82" t="s">
        <v>560</v>
      </c>
      <c r="S533" s="79" t="s">
        <v>586</v>
      </c>
      <c r="T533" s="79" t="s">
        <v>644</v>
      </c>
      <c r="U533" s="79"/>
      <c r="V533" s="82" t="s">
        <v>808</v>
      </c>
      <c r="W533" s="81">
        <v>43648.05516203704</v>
      </c>
      <c r="X533" s="82" t="s">
        <v>934</v>
      </c>
      <c r="Y533" s="79"/>
      <c r="Z533" s="79"/>
      <c r="AA533" s="85" t="s">
        <v>1143</v>
      </c>
      <c r="AB533" s="79"/>
      <c r="AC533" s="79" t="b">
        <v>0</v>
      </c>
      <c r="AD533" s="79">
        <v>1</v>
      </c>
      <c r="AE533" s="85" t="s">
        <v>1231</v>
      </c>
      <c r="AF533" s="79" t="b">
        <v>0</v>
      </c>
      <c r="AG533" s="79" t="s">
        <v>1237</v>
      </c>
      <c r="AH533" s="79"/>
      <c r="AI533" s="85" t="s">
        <v>1231</v>
      </c>
      <c r="AJ533" s="79" t="b">
        <v>0</v>
      </c>
      <c r="AK533" s="79">
        <v>0</v>
      </c>
      <c r="AL533" s="85" t="s">
        <v>1231</v>
      </c>
      <c r="AM533" s="79" t="s">
        <v>1244</v>
      </c>
      <c r="AN533" s="79" t="b">
        <v>0</v>
      </c>
      <c r="AO533" s="85" t="s">
        <v>1143</v>
      </c>
      <c r="AP533" s="79" t="s">
        <v>176</v>
      </c>
      <c r="AQ533" s="79">
        <v>0</v>
      </c>
      <c r="AR533" s="79">
        <v>0</v>
      </c>
      <c r="AS533" s="79"/>
      <c r="AT533" s="79"/>
      <c r="AU533" s="79"/>
      <c r="AV533" s="79"/>
      <c r="AW533" s="79"/>
      <c r="AX533" s="79"/>
      <c r="AY533" s="79"/>
      <c r="AZ533" s="79"/>
      <c r="BA533">
        <v>31</v>
      </c>
      <c r="BB533" s="78" t="str">
        <f>REPLACE(INDEX(GroupVertices[Group],MATCH(Edges[[#This Row],[Vertex 1]],GroupVertices[Vertex],0)),1,1,"")</f>
        <v>2</v>
      </c>
      <c r="BC533" s="78" t="str">
        <f>REPLACE(INDEX(GroupVertices[Group],MATCH(Edges[[#This Row],[Vertex 2]],GroupVertices[Vertex],0)),1,1,"")</f>
        <v>3</v>
      </c>
      <c r="BD533" s="48"/>
      <c r="BE533" s="49"/>
      <c r="BF533" s="48"/>
      <c r="BG533" s="49"/>
      <c r="BH533" s="48"/>
      <c r="BI533" s="49"/>
      <c r="BJ533" s="48"/>
      <c r="BK533" s="49"/>
      <c r="BL533" s="48"/>
    </row>
    <row r="534" spans="1:64" ht="15">
      <c r="A534" s="64" t="s">
        <v>277</v>
      </c>
      <c r="B534" s="64" t="s">
        <v>257</v>
      </c>
      <c r="C534" s="65" t="s">
        <v>3198</v>
      </c>
      <c r="D534" s="66">
        <v>10</v>
      </c>
      <c r="E534" s="67" t="s">
        <v>136</v>
      </c>
      <c r="F534" s="68">
        <v>12</v>
      </c>
      <c r="G534" s="65"/>
      <c r="H534" s="69"/>
      <c r="I534" s="70"/>
      <c r="J534" s="70"/>
      <c r="K534" s="34" t="s">
        <v>65</v>
      </c>
      <c r="L534" s="77">
        <v>534</v>
      </c>
      <c r="M534" s="77"/>
      <c r="N534" s="72"/>
      <c r="O534" s="79" t="s">
        <v>339</v>
      </c>
      <c r="P534" s="81">
        <v>43648.702893518515</v>
      </c>
      <c r="Q534" s="79" t="s">
        <v>442</v>
      </c>
      <c r="R534" s="82" t="s">
        <v>561</v>
      </c>
      <c r="S534" s="79" t="s">
        <v>586</v>
      </c>
      <c r="T534" s="79" t="s">
        <v>644</v>
      </c>
      <c r="U534" s="79"/>
      <c r="V534" s="82" t="s">
        <v>808</v>
      </c>
      <c r="W534" s="81">
        <v>43648.702893518515</v>
      </c>
      <c r="X534" s="82" t="s">
        <v>935</v>
      </c>
      <c r="Y534" s="79"/>
      <c r="Z534" s="79"/>
      <c r="AA534" s="85" t="s">
        <v>1144</v>
      </c>
      <c r="AB534" s="79"/>
      <c r="AC534" s="79" t="b">
        <v>0</v>
      </c>
      <c r="AD534" s="79">
        <v>2</v>
      </c>
      <c r="AE534" s="85" t="s">
        <v>1231</v>
      </c>
      <c r="AF534" s="79" t="b">
        <v>0</v>
      </c>
      <c r="AG534" s="79" t="s">
        <v>1237</v>
      </c>
      <c r="AH534" s="79"/>
      <c r="AI534" s="85" t="s">
        <v>1231</v>
      </c>
      <c r="AJ534" s="79" t="b">
        <v>0</v>
      </c>
      <c r="AK534" s="79">
        <v>0</v>
      </c>
      <c r="AL534" s="85" t="s">
        <v>1231</v>
      </c>
      <c r="AM534" s="79" t="s">
        <v>1244</v>
      </c>
      <c r="AN534" s="79" t="b">
        <v>0</v>
      </c>
      <c r="AO534" s="85" t="s">
        <v>1144</v>
      </c>
      <c r="AP534" s="79" t="s">
        <v>176</v>
      </c>
      <c r="AQ534" s="79">
        <v>0</v>
      </c>
      <c r="AR534" s="79">
        <v>0</v>
      </c>
      <c r="AS534" s="79"/>
      <c r="AT534" s="79"/>
      <c r="AU534" s="79"/>
      <c r="AV534" s="79"/>
      <c r="AW534" s="79"/>
      <c r="AX534" s="79"/>
      <c r="AY534" s="79"/>
      <c r="AZ534" s="79"/>
      <c r="BA534">
        <v>31</v>
      </c>
      <c r="BB534" s="78" t="str">
        <f>REPLACE(INDEX(GroupVertices[Group],MATCH(Edges[[#This Row],[Vertex 1]],GroupVertices[Vertex],0)),1,1,"")</f>
        <v>2</v>
      </c>
      <c r="BC534" s="78" t="str">
        <f>REPLACE(INDEX(GroupVertices[Group],MATCH(Edges[[#This Row],[Vertex 2]],GroupVertices[Vertex],0)),1,1,"")</f>
        <v>3</v>
      </c>
      <c r="BD534" s="48"/>
      <c r="BE534" s="49"/>
      <c r="BF534" s="48"/>
      <c r="BG534" s="49"/>
      <c r="BH534" s="48"/>
      <c r="BI534" s="49"/>
      <c r="BJ534" s="48"/>
      <c r="BK534" s="49"/>
      <c r="BL534" s="48"/>
    </row>
    <row r="535" spans="1:64" ht="15">
      <c r="A535" s="64" t="s">
        <v>277</v>
      </c>
      <c r="B535" s="64" t="s">
        <v>257</v>
      </c>
      <c r="C535" s="65" t="s">
        <v>3198</v>
      </c>
      <c r="D535" s="66">
        <v>10</v>
      </c>
      <c r="E535" s="67" t="s">
        <v>136</v>
      </c>
      <c r="F535" s="68">
        <v>12</v>
      </c>
      <c r="G535" s="65"/>
      <c r="H535" s="69"/>
      <c r="I535" s="70"/>
      <c r="J535" s="70"/>
      <c r="K535" s="34" t="s">
        <v>65</v>
      </c>
      <c r="L535" s="77">
        <v>535</v>
      </c>
      <c r="M535" s="77"/>
      <c r="N535" s="72"/>
      <c r="O535" s="79" t="s">
        <v>339</v>
      </c>
      <c r="P535" s="81">
        <v>43649.499976851854</v>
      </c>
      <c r="Q535" s="79" t="s">
        <v>443</v>
      </c>
      <c r="R535" s="82" t="s">
        <v>562</v>
      </c>
      <c r="S535" s="79" t="s">
        <v>586</v>
      </c>
      <c r="T535" s="79" t="s">
        <v>644</v>
      </c>
      <c r="U535" s="79"/>
      <c r="V535" s="82" t="s">
        <v>808</v>
      </c>
      <c r="W535" s="81">
        <v>43649.499976851854</v>
      </c>
      <c r="X535" s="82" t="s">
        <v>936</v>
      </c>
      <c r="Y535" s="79"/>
      <c r="Z535" s="79"/>
      <c r="AA535" s="85" t="s">
        <v>1145</v>
      </c>
      <c r="AB535" s="79"/>
      <c r="AC535" s="79" t="b">
        <v>0</v>
      </c>
      <c r="AD535" s="79">
        <v>3</v>
      </c>
      <c r="AE535" s="85" t="s">
        <v>1231</v>
      </c>
      <c r="AF535" s="79" t="b">
        <v>0</v>
      </c>
      <c r="AG535" s="79" t="s">
        <v>1237</v>
      </c>
      <c r="AH535" s="79"/>
      <c r="AI535" s="85" t="s">
        <v>1231</v>
      </c>
      <c r="AJ535" s="79" t="b">
        <v>0</v>
      </c>
      <c r="AK535" s="79">
        <v>0</v>
      </c>
      <c r="AL535" s="85" t="s">
        <v>1231</v>
      </c>
      <c r="AM535" s="79" t="s">
        <v>1244</v>
      </c>
      <c r="AN535" s="79" t="b">
        <v>0</v>
      </c>
      <c r="AO535" s="85" t="s">
        <v>1145</v>
      </c>
      <c r="AP535" s="79" t="s">
        <v>176</v>
      </c>
      <c r="AQ535" s="79">
        <v>0</v>
      </c>
      <c r="AR535" s="79">
        <v>0</v>
      </c>
      <c r="AS535" s="79"/>
      <c r="AT535" s="79"/>
      <c r="AU535" s="79"/>
      <c r="AV535" s="79"/>
      <c r="AW535" s="79"/>
      <c r="AX535" s="79"/>
      <c r="AY535" s="79"/>
      <c r="AZ535" s="79"/>
      <c r="BA535">
        <v>31</v>
      </c>
      <c r="BB535" s="78" t="str">
        <f>REPLACE(INDEX(GroupVertices[Group],MATCH(Edges[[#This Row],[Vertex 1]],GroupVertices[Vertex],0)),1,1,"")</f>
        <v>2</v>
      </c>
      <c r="BC535" s="78" t="str">
        <f>REPLACE(INDEX(GroupVertices[Group],MATCH(Edges[[#This Row],[Vertex 2]],GroupVertices[Vertex],0)),1,1,"")</f>
        <v>3</v>
      </c>
      <c r="BD535" s="48"/>
      <c r="BE535" s="49"/>
      <c r="BF535" s="48"/>
      <c r="BG535" s="49"/>
      <c r="BH535" s="48"/>
      <c r="BI535" s="49"/>
      <c r="BJ535" s="48"/>
      <c r="BK535" s="49"/>
      <c r="BL535" s="48"/>
    </row>
    <row r="536" spans="1:64" ht="15">
      <c r="A536" s="64" t="s">
        <v>277</v>
      </c>
      <c r="B536" s="64" t="s">
        <v>257</v>
      </c>
      <c r="C536" s="65" t="s">
        <v>3198</v>
      </c>
      <c r="D536" s="66">
        <v>10</v>
      </c>
      <c r="E536" s="67" t="s">
        <v>136</v>
      </c>
      <c r="F536" s="68">
        <v>12</v>
      </c>
      <c r="G536" s="65"/>
      <c r="H536" s="69"/>
      <c r="I536" s="70"/>
      <c r="J536" s="70"/>
      <c r="K536" s="34" t="s">
        <v>65</v>
      </c>
      <c r="L536" s="77">
        <v>536</v>
      </c>
      <c r="M536" s="77"/>
      <c r="N536" s="72"/>
      <c r="O536" s="79" t="s">
        <v>339</v>
      </c>
      <c r="P536" s="81">
        <v>43653.491944444446</v>
      </c>
      <c r="Q536" s="79" t="s">
        <v>446</v>
      </c>
      <c r="R536" s="82" t="s">
        <v>563</v>
      </c>
      <c r="S536" s="79" t="s">
        <v>586</v>
      </c>
      <c r="T536" s="79" t="s">
        <v>646</v>
      </c>
      <c r="U536" s="79"/>
      <c r="V536" s="82" t="s">
        <v>808</v>
      </c>
      <c r="W536" s="81">
        <v>43653.491944444446</v>
      </c>
      <c r="X536" s="82" t="s">
        <v>939</v>
      </c>
      <c r="Y536" s="79"/>
      <c r="Z536" s="79"/>
      <c r="AA536" s="85" t="s">
        <v>1148</v>
      </c>
      <c r="AB536" s="79"/>
      <c r="AC536" s="79" t="b">
        <v>0</v>
      </c>
      <c r="AD536" s="79">
        <v>1</v>
      </c>
      <c r="AE536" s="85" t="s">
        <v>1231</v>
      </c>
      <c r="AF536" s="79" t="b">
        <v>0</v>
      </c>
      <c r="AG536" s="79" t="s">
        <v>1237</v>
      </c>
      <c r="AH536" s="79"/>
      <c r="AI536" s="85" t="s">
        <v>1231</v>
      </c>
      <c r="AJ536" s="79" t="b">
        <v>0</v>
      </c>
      <c r="AK536" s="79">
        <v>0</v>
      </c>
      <c r="AL536" s="85" t="s">
        <v>1231</v>
      </c>
      <c r="AM536" s="79" t="s">
        <v>1244</v>
      </c>
      <c r="AN536" s="79" t="b">
        <v>0</v>
      </c>
      <c r="AO536" s="85" t="s">
        <v>1148</v>
      </c>
      <c r="AP536" s="79" t="s">
        <v>176</v>
      </c>
      <c r="AQ536" s="79">
        <v>0</v>
      </c>
      <c r="AR536" s="79">
        <v>0</v>
      </c>
      <c r="AS536" s="79"/>
      <c r="AT536" s="79"/>
      <c r="AU536" s="79"/>
      <c r="AV536" s="79"/>
      <c r="AW536" s="79"/>
      <c r="AX536" s="79"/>
      <c r="AY536" s="79"/>
      <c r="AZ536" s="79"/>
      <c r="BA536">
        <v>31</v>
      </c>
      <c r="BB536" s="78" t="str">
        <f>REPLACE(INDEX(GroupVertices[Group],MATCH(Edges[[#This Row],[Vertex 1]],GroupVertices[Vertex],0)),1,1,"")</f>
        <v>2</v>
      </c>
      <c r="BC536" s="78" t="str">
        <f>REPLACE(INDEX(GroupVertices[Group],MATCH(Edges[[#This Row],[Vertex 2]],GroupVertices[Vertex],0)),1,1,"")</f>
        <v>3</v>
      </c>
      <c r="BD536" s="48"/>
      <c r="BE536" s="49"/>
      <c r="BF536" s="48"/>
      <c r="BG536" s="49"/>
      <c r="BH536" s="48"/>
      <c r="BI536" s="49"/>
      <c r="BJ536" s="48"/>
      <c r="BK536" s="49"/>
      <c r="BL536" s="48"/>
    </row>
    <row r="537" spans="1:64" ht="15">
      <c r="A537" s="64" t="s">
        <v>277</v>
      </c>
      <c r="B537" s="64" t="s">
        <v>257</v>
      </c>
      <c r="C537" s="65" t="s">
        <v>3198</v>
      </c>
      <c r="D537" s="66">
        <v>10</v>
      </c>
      <c r="E537" s="67" t="s">
        <v>136</v>
      </c>
      <c r="F537" s="68">
        <v>12</v>
      </c>
      <c r="G537" s="65"/>
      <c r="H537" s="69"/>
      <c r="I537" s="70"/>
      <c r="J537" s="70"/>
      <c r="K537" s="34" t="s">
        <v>65</v>
      </c>
      <c r="L537" s="77">
        <v>537</v>
      </c>
      <c r="M537" s="77"/>
      <c r="N537" s="72"/>
      <c r="O537" s="79" t="s">
        <v>339</v>
      </c>
      <c r="P537" s="81">
        <v>43655.50925925926</v>
      </c>
      <c r="Q537" s="79" t="s">
        <v>447</v>
      </c>
      <c r="R537" s="82" t="s">
        <v>564</v>
      </c>
      <c r="S537" s="79" t="s">
        <v>586</v>
      </c>
      <c r="T537" s="79" t="s">
        <v>646</v>
      </c>
      <c r="U537" s="79"/>
      <c r="V537" s="82" t="s">
        <v>808</v>
      </c>
      <c r="W537" s="81">
        <v>43655.50925925926</v>
      </c>
      <c r="X537" s="82" t="s">
        <v>940</v>
      </c>
      <c r="Y537" s="79"/>
      <c r="Z537" s="79"/>
      <c r="AA537" s="85" t="s">
        <v>1149</v>
      </c>
      <c r="AB537" s="79"/>
      <c r="AC537" s="79" t="b">
        <v>0</v>
      </c>
      <c r="AD537" s="79">
        <v>8</v>
      </c>
      <c r="AE537" s="85" t="s">
        <v>1231</v>
      </c>
      <c r="AF537" s="79" t="b">
        <v>0</v>
      </c>
      <c r="AG537" s="79" t="s">
        <v>1237</v>
      </c>
      <c r="AH537" s="79"/>
      <c r="AI537" s="85" t="s">
        <v>1231</v>
      </c>
      <c r="AJ537" s="79" t="b">
        <v>0</v>
      </c>
      <c r="AK537" s="79">
        <v>0</v>
      </c>
      <c r="AL537" s="85" t="s">
        <v>1231</v>
      </c>
      <c r="AM537" s="79" t="s">
        <v>1244</v>
      </c>
      <c r="AN537" s="79" t="b">
        <v>0</v>
      </c>
      <c r="AO537" s="85" t="s">
        <v>1149</v>
      </c>
      <c r="AP537" s="79" t="s">
        <v>176</v>
      </c>
      <c r="AQ537" s="79">
        <v>0</v>
      </c>
      <c r="AR537" s="79">
        <v>0</v>
      </c>
      <c r="AS537" s="79"/>
      <c r="AT537" s="79"/>
      <c r="AU537" s="79"/>
      <c r="AV537" s="79"/>
      <c r="AW537" s="79"/>
      <c r="AX537" s="79"/>
      <c r="AY537" s="79"/>
      <c r="AZ537" s="79"/>
      <c r="BA537">
        <v>31</v>
      </c>
      <c r="BB537" s="78" t="str">
        <f>REPLACE(INDEX(GroupVertices[Group],MATCH(Edges[[#This Row],[Vertex 1]],GroupVertices[Vertex],0)),1,1,"")</f>
        <v>2</v>
      </c>
      <c r="BC537" s="78" t="str">
        <f>REPLACE(INDEX(GroupVertices[Group],MATCH(Edges[[#This Row],[Vertex 2]],GroupVertices[Vertex],0)),1,1,"")</f>
        <v>3</v>
      </c>
      <c r="BD537" s="48"/>
      <c r="BE537" s="49"/>
      <c r="BF537" s="48"/>
      <c r="BG537" s="49"/>
      <c r="BH537" s="48"/>
      <c r="BI537" s="49"/>
      <c r="BJ537" s="48"/>
      <c r="BK537" s="49"/>
      <c r="BL537" s="48"/>
    </row>
    <row r="538" spans="1:64" ht="15">
      <c r="A538" s="64" t="s">
        <v>277</v>
      </c>
      <c r="B538" s="64" t="s">
        <v>257</v>
      </c>
      <c r="C538" s="65" t="s">
        <v>3198</v>
      </c>
      <c r="D538" s="66">
        <v>10</v>
      </c>
      <c r="E538" s="67" t="s">
        <v>136</v>
      </c>
      <c r="F538" s="68">
        <v>12</v>
      </c>
      <c r="G538" s="65"/>
      <c r="H538" s="69"/>
      <c r="I538" s="70"/>
      <c r="J538" s="70"/>
      <c r="K538" s="34" t="s">
        <v>65</v>
      </c>
      <c r="L538" s="77">
        <v>538</v>
      </c>
      <c r="M538" s="77"/>
      <c r="N538" s="72"/>
      <c r="O538" s="79" t="s">
        <v>339</v>
      </c>
      <c r="P538" s="81">
        <v>43655.50939814815</v>
      </c>
      <c r="Q538" s="79" t="s">
        <v>448</v>
      </c>
      <c r="R538" s="82" t="s">
        <v>565</v>
      </c>
      <c r="S538" s="79" t="s">
        <v>586</v>
      </c>
      <c r="T538" s="79" t="s">
        <v>646</v>
      </c>
      <c r="U538" s="79"/>
      <c r="V538" s="82" t="s">
        <v>808</v>
      </c>
      <c r="W538" s="81">
        <v>43655.50939814815</v>
      </c>
      <c r="X538" s="82" t="s">
        <v>941</v>
      </c>
      <c r="Y538" s="79"/>
      <c r="Z538" s="79"/>
      <c r="AA538" s="85" t="s">
        <v>1150</v>
      </c>
      <c r="AB538" s="79"/>
      <c r="AC538" s="79" t="b">
        <v>0</v>
      </c>
      <c r="AD538" s="79">
        <v>5</v>
      </c>
      <c r="AE538" s="85" t="s">
        <v>1231</v>
      </c>
      <c r="AF538" s="79" t="b">
        <v>0</v>
      </c>
      <c r="AG538" s="79" t="s">
        <v>1237</v>
      </c>
      <c r="AH538" s="79"/>
      <c r="AI538" s="85" t="s">
        <v>1231</v>
      </c>
      <c r="AJ538" s="79" t="b">
        <v>0</v>
      </c>
      <c r="AK538" s="79">
        <v>0</v>
      </c>
      <c r="AL538" s="85" t="s">
        <v>1231</v>
      </c>
      <c r="AM538" s="79" t="s">
        <v>1244</v>
      </c>
      <c r="AN538" s="79" t="b">
        <v>0</v>
      </c>
      <c r="AO538" s="85" t="s">
        <v>1150</v>
      </c>
      <c r="AP538" s="79" t="s">
        <v>176</v>
      </c>
      <c r="AQ538" s="79">
        <v>0</v>
      </c>
      <c r="AR538" s="79">
        <v>0</v>
      </c>
      <c r="AS538" s="79"/>
      <c r="AT538" s="79"/>
      <c r="AU538" s="79"/>
      <c r="AV538" s="79"/>
      <c r="AW538" s="79"/>
      <c r="AX538" s="79"/>
      <c r="AY538" s="79"/>
      <c r="AZ538" s="79"/>
      <c r="BA538">
        <v>31</v>
      </c>
      <c r="BB538" s="78" t="str">
        <f>REPLACE(INDEX(GroupVertices[Group],MATCH(Edges[[#This Row],[Vertex 1]],GroupVertices[Vertex],0)),1,1,"")</f>
        <v>2</v>
      </c>
      <c r="BC538" s="78" t="str">
        <f>REPLACE(INDEX(GroupVertices[Group],MATCH(Edges[[#This Row],[Vertex 2]],GroupVertices[Vertex],0)),1,1,"")</f>
        <v>3</v>
      </c>
      <c r="BD538" s="48"/>
      <c r="BE538" s="49"/>
      <c r="BF538" s="48"/>
      <c r="BG538" s="49"/>
      <c r="BH538" s="48"/>
      <c r="BI538" s="49"/>
      <c r="BJ538" s="48"/>
      <c r="BK538" s="49"/>
      <c r="BL538" s="48"/>
    </row>
    <row r="539" spans="1:64" ht="15">
      <c r="A539" s="64" t="s">
        <v>277</v>
      </c>
      <c r="B539" s="64" t="s">
        <v>257</v>
      </c>
      <c r="C539" s="65" t="s">
        <v>3198</v>
      </c>
      <c r="D539" s="66">
        <v>10</v>
      </c>
      <c r="E539" s="67" t="s">
        <v>136</v>
      </c>
      <c r="F539" s="68">
        <v>12</v>
      </c>
      <c r="G539" s="65"/>
      <c r="H539" s="69"/>
      <c r="I539" s="70"/>
      <c r="J539" s="70"/>
      <c r="K539" s="34" t="s">
        <v>65</v>
      </c>
      <c r="L539" s="77">
        <v>539</v>
      </c>
      <c r="M539" s="77"/>
      <c r="N539" s="72"/>
      <c r="O539" s="79" t="s">
        <v>339</v>
      </c>
      <c r="P539" s="81">
        <v>43656.5018287037</v>
      </c>
      <c r="Q539" s="79" t="s">
        <v>449</v>
      </c>
      <c r="R539" s="82" t="s">
        <v>531</v>
      </c>
      <c r="S539" s="79" t="s">
        <v>586</v>
      </c>
      <c r="T539" s="79" t="s">
        <v>646</v>
      </c>
      <c r="U539" s="79"/>
      <c r="V539" s="82" t="s">
        <v>808</v>
      </c>
      <c r="W539" s="81">
        <v>43656.5018287037</v>
      </c>
      <c r="X539" s="82" t="s">
        <v>942</v>
      </c>
      <c r="Y539" s="79"/>
      <c r="Z539" s="79"/>
      <c r="AA539" s="85" t="s">
        <v>1151</v>
      </c>
      <c r="AB539" s="79"/>
      <c r="AC539" s="79" t="b">
        <v>0</v>
      </c>
      <c r="AD539" s="79">
        <v>8</v>
      </c>
      <c r="AE539" s="85" t="s">
        <v>1231</v>
      </c>
      <c r="AF539" s="79" t="b">
        <v>0</v>
      </c>
      <c r="AG539" s="79" t="s">
        <v>1237</v>
      </c>
      <c r="AH539" s="79"/>
      <c r="AI539" s="85" t="s">
        <v>1231</v>
      </c>
      <c r="AJ539" s="79" t="b">
        <v>0</v>
      </c>
      <c r="AK539" s="79">
        <v>3</v>
      </c>
      <c r="AL539" s="85" t="s">
        <v>1231</v>
      </c>
      <c r="AM539" s="79" t="s">
        <v>1244</v>
      </c>
      <c r="AN539" s="79" t="b">
        <v>0</v>
      </c>
      <c r="AO539" s="85" t="s">
        <v>1151</v>
      </c>
      <c r="AP539" s="79" t="s">
        <v>176</v>
      </c>
      <c r="AQ539" s="79">
        <v>0</v>
      </c>
      <c r="AR539" s="79">
        <v>0</v>
      </c>
      <c r="AS539" s="79"/>
      <c r="AT539" s="79"/>
      <c r="AU539" s="79"/>
      <c r="AV539" s="79"/>
      <c r="AW539" s="79"/>
      <c r="AX539" s="79"/>
      <c r="AY539" s="79"/>
      <c r="AZ539" s="79"/>
      <c r="BA539">
        <v>31</v>
      </c>
      <c r="BB539" s="78" t="str">
        <f>REPLACE(INDEX(GroupVertices[Group],MATCH(Edges[[#This Row],[Vertex 1]],GroupVertices[Vertex],0)),1,1,"")</f>
        <v>2</v>
      </c>
      <c r="BC539" s="78" t="str">
        <f>REPLACE(INDEX(GroupVertices[Group],MATCH(Edges[[#This Row],[Vertex 2]],GroupVertices[Vertex],0)),1,1,"")</f>
        <v>3</v>
      </c>
      <c r="BD539" s="48"/>
      <c r="BE539" s="49"/>
      <c r="BF539" s="48"/>
      <c r="BG539" s="49"/>
      <c r="BH539" s="48"/>
      <c r="BI539" s="49"/>
      <c r="BJ539" s="48"/>
      <c r="BK539" s="49"/>
      <c r="BL539" s="48"/>
    </row>
    <row r="540" spans="1:64" ht="15">
      <c r="A540" s="64" t="s">
        <v>277</v>
      </c>
      <c r="B540" s="64" t="s">
        <v>257</v>
      </c>
      <c r="C540" s="65" t="s">
        <v>3198</v>
      </c>
      <c r="D540" s="66">
        <v>10</v>
      </c>
      <c r="E540" s="67" t="s">
        <v>136</v>
      </c>
      <c r="F540" s="68">
        <v>12</v>
      </c>
      <c r="G540" s="65"/>
      <c r="H540" s="69"/>
      <c r="I540" s="70"/>
      <c r="J540" s="70"/>
      <c r="K540" s="34" t="s">
        <v>65</v>
      </c>
      <c r="L540" s="77">
        <v>540</v>
      </c>
      <c r="M540" s="77"/>
      <c r="N540" s="72"/>
      <c r="O540" s="79" t="s">
        <v>339</v>
      </c>
      <c r="P540" s="81">
        <v>43666.97350694444</v>
      </c>
      <c r="Q540" s="79" t="s">
        <v>450</v>
      </c>
      <c r="R540" s="82" t="s">
        <v>566</v>
      </c>
      <c r="S540" s="79" t="s">
        <v>586</v>
      </c>
      <c r="T540" s="79" t="s">
        <v>646</v>
      </c>
      <c r="U540" s="79"/>
      <c r="V540" s="82" t="s">
        <v>808</v>
      </c>
      <c r="W540" s="81">
        <v>43666.97350694444</v>
      </c>
      <c r="X540" s="82" t="s">
        <v>943</v>
      </c>
      <c r="Y540" s="79"/>
      <c r="Z540" s="79"/>
      <c r="AA540" s="85" t="s">
        <v>1152</v>
      </c>
      <c r="AB540" s="79"/>
      <c r="AC540" s="79" t="b">
        <v>0</v>
      </c>
      <c r="AD540" s="79">
        <v>0</v>
      </c>
      <c r="AE540" s="85" t="s">
        <v>1231</v>
      </c>
      <c r="AF540" s="79" t="b">
        <v>0</v>
      </c>
      <c r="AG540" s="79" t="s">
        <v>1237</v>
      </c>
      <c r="AH540" s="79"/>
      <c r="AI540" s="85" t="s">
        <v>1231</v>
      </c>
      <c r="AJ540" s="79" t="b">
        <v>0</v>
      </c>
      <c r="AK540" s="79">
        <v>0</v>
      </c>
      <c r="AL540" s="85" t="s">
        <v>1231</v>
      </c>
      <c r="AM540" s="79" t="s">
        <v>1244</v>
      </c>
      <c r="AN540" s="79" t="b">
        <v>0</v>
      </c>
      <c r="AO540" s="85" t="s">
        <v>1152</v>
      </c>
      <c r="AP540" s="79" t="s">
        <v>176</v>
      </c>
      <c r="AQ540" s="79">
        <v>0</v>
      </c>
      <c r="AR540" s="79">
        <v>0</v>
      </c>
      <c r="AS540" s="79"/>
      <c r="AT540" s="79"/>
      <c r="AU540" s="79"/>
      <c r="AV540" s="79"/>
      <c r="AW540" s="79"/>
      <c r="AX540" s="79"/>
      <c r="AY540" s="79"/>
      <c r="AZ540" s="79"/>
      <c r="BA540">
        <v>31</v>
      </c>
      <c r="BB540" s="78" t="str">
        <f>REPLACE(INDEX(GroupVertices[Group],MATCH(Edges[[#This Row],[Vertex 1]],GroupVertices[Vertex],0)),1,1,"")</f>
        <v>2</v>
      </c>
      <c r="BC540" s="78" t="str">
        <f>REPLACE(INDEX(GroupVertices[Group],MATCH(Edges[[#This Row],[Vertex 2]],GroupVertices[Vertex],0)),1,1,"")</f>
        <v>3</v>
      </c>
      <c r="BD540" s="48"/>
      <c r="BE540" s="49"/>
      <c r="BF540" s="48"/>
      <c r="BG540" s="49"/>
      <c r="BH540" s="48"/>
      <c r="BI540" s="49"/>
      <c r="BJ540" s="48"/>
      <c r="BK540" s="49"/>
      <c r="BL540" s="48"/>
    </row>
    <row r="541" spans="1:64" ht="15">
      <c r="A541" s="64" t="s">
        <v>277</v>
      </c>
      <c r="B541" s="64" t="s">
        <v>257</v>
      </c>
      <c r="C541" s="65" t="s">
        <v>3198</v>
      </c>
      <c r="D541" s="66">
        <v>10</v>
      </c>
      <c r="E541" s="67" t="s">
        <v>136</v>
      </c>
      <c r="F541" s="68">
        <v>12</v>
      </c>
      <c r="G541" s="65"/>
      <c r="H541" s="69"/>
      <c r="I541" s="70"/>
      <c r="J541" s="70"/>
      <c r="K541" s="34" t="s">
        <v>65</v>
      </c>
      <c r="L541" s="77">
        <v>541</v>
      </c>
      <c r="M541" s="77"/>
      <c r="N541" s="72"/>
      <c r="O541" s="79" t="s">
        <v>339</v>
      </c>
      <c r="P541" s="81">
        <v>43668.01925925926</v>
      </c>
      <c r="Q541" s="79" t="s">
        <v>451</v>
      </c>
      <c r="R541" s="82" t="s">
        <v>535</v>
      </c>
      <c r="S541" s="79" t="s">
        <v>586</v>
      </c>
      <c r="T541" s="79" t="s">
        <v>647</v>
      </c>
      <c r="U541" s="79"/>
      <c r="V541" s="82" t="s">
        <v>808</v>
      </c>
      <c r="W541" s="81">
        <v>43668.01925925926</v>
      </c>
      <c r="X541" s="82" t="s">
        <v>944</v>
      </c>
      <c r="Y541" s="79"/>
      <c r="Z541" s="79"/>
      <c r="AA541" s="85" t="s">
        <v>1153</v>
      </c>
      <c r="AB541" s="79"/>
      <c r="AC541" s="79" t="b">
        <v>0</v>
      </c>
      <c r="AD541" s="79">
        <v>0</v>
      </c>
      <c r="AE541" s="85" t="s">
        <v>1231</v>
      </c>
      <c r="AF541" s="79" t="b">
        <v>0</v>
      </c>
      <c r="AG541" s="79" t="s">
        <v>1237</v>
      </c>
      <c r="AH541" s="79"/>
      <c r="AI541" s="85" t="s">
        <v>1231</v>
      </c>
      <c r="AJ541" s="79" t="b">
        <v>0</v>
      </c>
      <c r="AK541" s="79">
        <v>0</v>
      </c>
      <c r="AL541" s="85" t="s">
        <v>1231</v>
      </c>
      <c r="AM541" s="79" t="s">
        <v>1244</v>
      </c>
      <c r="AN541" s="79" t="b">
        <v>0</v>
      </c>
      <c r="AO541" s="85" t="s">
        <v>1153</v>
      </c>
      <c r="AP541" s="79" t="s">
        <v>176</v>
      </c>
      <c r="AQ541" s="79">
        <v>0</v>
      </c>
      <c r="AR541" s="79">
        <v>0</v>
      </c>
      <c r="AS541" s="79"/>
      <c r="AT541" s="79"/>
      <c r="AU541" s="79"/>
      <c r="AV541" s="79"/>
      <c r="AW541" s="79"/>
      <c r="AX541" s="79"/>
      <c r="AY541" s="79"/>
      <c r="AZ541" s="79"/>
      <c r="BA541">
        <v>31</v>
      </c>
      <c r="BB541" s="78" t="str">
        <f>REPLACE(INDEX(GroupVertices[Group],MATCH(Edges[[#This Row],[Vertex 1]],GroupVertices[Vertex],0)),1,1,"")</f>
        <v>2</v>
      </c>
      <c r="BC541" s="78" t="str">
        <f>REPLACE(INDEX(GroupVertices[Group],MATCH(Edges[[#This Row],[Vertex 2]],GroupVertices[Vertex],0)),1,1,"")</f>
        <v>3</v>
      </c>
      <c r="BD541" s="48"/>
      <c r="BE541" s="49"/>
      <c r="BF541" s="48"/>
      <c r="BG541" s="49"/>
      <c r="BH541" s="48"/>
      <c r="BI541" s="49"/>
      <c r="BJ541" s="48"/>
      <c r="BK541" s="49"/>
      <c r="BL541" s="48"/>
    </row>
    <row r="542" spans="1:64" ht="15">
      <c r="A542" s="64" t="s">
        <v>277</v>
      </c>
      <c r="B542" s="64" t="s">
        <v>257</v>
      </c>
      <c r="C542" s="65" t="s">
        <v>3198</v>
      </c>
      <c r="D542" s="66">
        <v>10</v>
      </c>
      <c r="E542" s="67" t="s">
        <v>136</v>
      </c>
      <c r="F542" s="68">
        <v>12</v>
      </c>
      <c r="G542" s="65"/>
      <c r="H542" s="69"/>
      <c r="I542" s="70"/>
      <c r="J542" s="70"/>
      <c r="K542" s="34" t="s">
        <v>65</v>
      </c>
      <c r="L542" s="77">
        <v>542</v>
      </c>
      <c r="M542" s="77"/>
      <c r="N542" s="72"/>
      <c r="O542" s="79" t="s">
        <v>339</v>
      </c>
      <c r="P542" s="81">
        <v>43669.27875</v>
      </c>
      <c r="Q542" s="79" t="s">
        <v>452</v>
      </c>
      <c r="R542" s="82" t="s">
        <v>539</v>
      </c>
      <c r="S542" s="79" t="s">
        <v>586</v>
      </c>
      <c r="T542" s="79" t="s">
        <v>648</v>
      </c>
      <c r="U542" s="79"/>
      <c r="V542" s="82" t="s">
        <v>808</v>
      </c>
      <c r="W542" s="81">
        <v>43669.27875</v>
      </c>
      <c r="X542" s="82" t="s">
        <v>945</v>
      </c>
      <c r="Y542" s="79"/>
      <c r="Z542" s="79"/>
      <c r="AA542" s="85" t="s">
        <v>1154</v>
      </c>
      <c r="AB542" s="79"/>
      <c r="AC542" s="79" t="b">
        <v>0</v>
      </c>
      <c r="AD542" s="79">
        <v>6</v>
      </c>
      <c r="AE542" s="85" t="s">
        <v>1231</v>
      </c>
      <c r="AF542" s="79" t="b">
        <v>0</v>
      </c>
      <c r="AG542" s="79" t="s">
        <v>1237</v>
      </c>
      <c r="AH542" s="79"/>
      <c r="AI542" s="85" t="s">
        <v>1231</v>
      </c>
      <c r="AJ542" s="79" t="b">
        <v>0</v>
      </c>
      <c r="AK542" s="79">
        <v>1</v>
      </c>
      <c r="AL542" s="85" t="s">
        <v>1231</v>
      </c>
      <c r="AM542" s="79" t="s">
        <v>1244</v>
      </c>
      <c r="AN542" s="79" t="b">
        <v>0</v>
      </c>
      <c r="AO542" s="85" t="s">
        <v>1154</v>
      </c>
      <c r="AP542" s="79" t="s">
        <v>176</v>
      </c>
      <c r="AQ542" s="79">
        <v>0</v>
      </c>
      <c r="AR542" s="79">
        <v>0</v>
      </c>
      <c r="AS542" s="79"/>
      <c r="AT542" s="79"/>
      <c r="AU542" s="79"/>
      <c r="AV542" s="79"/>
      <c r="AW542" s="79"/>
      <c r="AX542" s="79"/>
      <c r="AY542" s="79"/>
      <c r="AZ542" s="79"/>
      <c r="BA542">
        <v>31</v>
      </c>
      <c r="BB542" s="78" t="str">
        <f>REPLACE(INDEX(GroupVertices[Group],MATCH(Edges[[#This Row],[Vertex 1]],GroupVertices[Vertex],0)),1,1,"")</f>
        <v>2</v>
      </c>
      <c r="BC542" s="78" t="str">
        <f>REPLACE(INDEX(GroupVertices[Group],MATCH(Edges[[#This Row],[Vertex 2]],GroupVertices[Vertex],0)),1,1,"")</f>
        <v>3</v>
      </c>
      <c r="BD542" s="48"/>
      <c r="BE542" s="49"/>
      <c r="BF542" s="48"/>
      <c r="BG542" s="49"/>
      <c r="BH542" s="48"/>
      <c r="BI542" s="49"/>
      <c r="BJ542" s="48"/>
      <c r="BK542" s="49"/>
      <c r="BL542" s="48"/>
    </row>
    <row r="543" spans="1:64" ht="15">
      <c r="A543" s="64" t="s">
        <v>277</v>
      </c>
      <c r="B543" s="64" t="s">
        <v>257</v>
      </c>
      <c r="C543" s="65" t="s">
        <v>3198</v>
      </c>
      <c r="D543" s="66">
        <v>10</v>
      </c>
      <c r="E543" s="67" t="s">
        <v>136</v>
      </c>
      <c r="F543" s="68">
        <v>12</v>
      </c>
      <c r="G543" s="65"/>
      <c r="H543" s="69"/>
      <c r="I543" s="70"/>
      <c r="J543" s="70"/>
      <c r="K543" s="34" t="s">
        <v>65</v>
      </c>
      <c r="L543" s="77">
        <v>543</v>
      </c>
      <c r="M543" s="77"/>
      <c r="N543" s="72"/>
      <c r="O543" s="79" t="s">
        <v>339</v>
      </c>
      <c r="P543" s="81">
        <v>43670.48118055556</v>
      </c>
      <c r="Q543" s="79" t="s">
        <v>453</v>
      </c>
      <c r="R543" s="82" t="s">
        <v>540</v>
      </c>
      <c r="S543" s="79" t="s">
        <v>586</v>
      </c>
      <c r="T543" s="79" t="s">
        <v>648</v>
      </c>
      <c r="U543" s="79"/>
      <c r="V543" s="82" t="s">
        <v>808</v>
      </c>
      <c r="W543" s="81">
        <v>43670.48118055556</v>
      </c>
      <c r="X543" s="82" t="s">
        <v>946</v>
      </c>
      <c r="Y543" s="79"/>
      <c r="Z543" s="79"/>
      <c r="AA543" s="85" t="s">
        <v>1155</v>
      </c>
      <c r="AB543" s="79"/>
      <c r="AC543" s="79" t="b">
        <v>0</v>
      </c>
      <c r="AD543" s="79">
        <v>8</v>
      </c>
      <c r="AE543" s="85" t="s">
        <v>1231</v>
      </c>
      <c r="AF543" s="79" t="b">
        <v>0</v>
      </c>
      <c r="AG543" s="79" t="s">
        <v>1237</v>
      </c>
      <c r="AH543" s="79"/>
      <c r="AI543" s="85" t="s">
        <v>1231</v>
      </c>
      <c r="AJ543" s="79" t="b">
        <v>0</v>
      </c>
      <c r="AK543" s="79">
        <v>2</v>
      </c>
      <c r="AL543" s="85" t="s">
        <v>1231</v>
      </c>
      <c r="AM543" s="79" t="s">
        <v>1244</v>
      </c>
      <c r="AN543" s="79" t="b">
        <v>0</v>
      </c>
      <c r="AO543" s="85" t="s">
        <v>1155</v>
      </c>
      <c r="AP543" s="79" t="s">
        <v>176</v>
      </c>
      <c r="AQ543" s="79">
        <v>0</v>
      </c>
      <c r="AR543" s="79">
        <v>0</v>
      </c>
      <c r="AS543" s="79"/>
      <c r="AT543" s="79"/>
      <c r="AU543" s="79"/>
      <c r="AV543" s="79"/>
      <c r="AW543" s="79"/>
      <c r="AX543" s="79"/>
      <c r="AY543" s="79"/>
      <c r="AZ543" s="79"/>
      <c r="BA543">
        <v>31</v>
      </c>
      <c r="BB543" s="78" t="str">
        <f>REPLACE(INDEX(GroupVertices[Group],MATCH(Edges[[#This Row],[Vertex 1]],GroupVertices[Vertex],0)),1,1,"")</f>
        <v>2</v>
      </c>
      <c r="BC543" s="78" t="str">
        <f>REPLACE(INDEX(GroupVertices[Group],MATCH(Edges[[#This Row],[Vertex 2]],GroupVertices[Vertex],0)),1,1,"")</f>
        <v>3</v>
      </c>
      <c r="BD543" s="48"/>
      <c r="BE543" s="49"/>
      <c r="BF543" s="48"/>
      <c r="BG543" s="49"/>
      <c r="BH543" s="48"/>
      <c r="BI543" s="49"/>
      <c r="BJ543" s="48"/>
      <c r="BK543" s="49"/>
      <c r="BL543" s="48"/>
    </row>
    <row r="544" spans="1:64" ht="15">
      <c r="A544" s="64" t="s">
        <v>277</v>
      </c>
      <c r="B544" s="64" t="s">
        <v>257</v>
      </c>
      <c r="C544" s="65" t="s">
        <v>3198</v>
      </c>
      <c r="D544" s="66">
        <v>10</v>
      </c>
      <c r="E544" s="67" t="s">
        <v>136</v>
      </c>
      <c r="F544" s="68">
        <v>12</v>
      </c>
      <c r="G544" s="65"/>
      <c r="H544" s="69"/>
      <c r="I544" s="70"/>
      <c r="J544" s="70"/>
      <c r="K544" s="34" t="s">
        <v>65</v>
      </c>
      <c r="L544" s="77">
        <v>544</v>
      </c>
      <c r="M544" s="77"/>
      <c r="N544" s="72"/>
      <c r="O544" s="79" t="s">
        <v>339</v>
      </c>
      <c r="P544" s="81">
        <v>43671.063206018516</v>
      </c>
      <c r="Q544" s="79" t="s">
        <v>454</v>
      </c>
      <c r="R544" s="82" t="s">
        <v>541</v>
      </c>
      <c r="S544" s="79" t="s">
        <v>586</v>
      </c>
      <c r="T544" s="79" t="s">
        <v>648</v>
      </c>
      <c r="U544" s="79"/>
      <c r="V544" s="82" t="s">
        <v>808</v>
      </c>
      <c r="W544" s="81">
        <v>43671.063206018516</v>
      </c>
      <c r="X544" s="82" t="s">
        <v>947</v>
      </c>
      <c r="Y544" s="79"/>
      <c r="Z544" s="79"/>
      <c r="AA544" s="85" t="s">
        <v>1156</v>
      </c>
      <c r="AB544" s="79"/>
      <c r="AC544" s="79" t="b">
        <v>0</v>
      </c>
      <c r="AD544" s="79">
        <v>1</v>
      </c>
      <c r="AE544" s="85" t="s">
        <v>1231</v>
      </c>
      <c r="AF544" s="79" t="b">
        <v>0</v>
      </c>
      <c r="AG544" s="79" t="s">
        <v>1237</v>
      </c>
      <c r="AH544" s="79"/>
      <c r="AI544" s="85" t="s">
        <v>1231</v>
      </c>
      <c r="AJ544" s="79" t="b">
        <v>0</v>
      </c>
      <c r="AK544" s="79">
        <v>0</v>
      </c>
      <c r="AL544" s="85" t="s">
        <v>1231</v>
      </c>
      <c r="AM544" s="79" t="s">
        <v>1244</v>
      </c>
      <c r="AN544" s="79" t="b">
        <v>0</v>
      </c>
      <c r="AO544" s="85" t="s">
        <v>1156</v>
      </c>
      <c r="AP544" s="79" t="s">
        <v>176</v>
      </c>
      <c r="AQ544" s="79">
        <v>0</v>
      </c>
      <c r="AR544" s="79">
        <v>0</v>
      </c>
      <c r="AS544" s="79"/>
      <c r="AT544" s="79"/>
      <c r="AU544" s="79"/>
      <c r="AV544" s="79"/>
      <c r="AW544" s="79"/>
      <c r="AX544" s="79"/>
      <c r="AY544" s="79"/>
      <c r="AZ544" s="79"/>
      <c r="BA544">
        <v>31</v>
      </c>
      <c r="BB544" s="78" t="str">
        <f>REPLACE(INDEX(GroupVertices[Group],MATCH(Edges[[#This Row],[Vertex 1]],GroupVertices[Vertex],0)),1,1,"")</f>
        <v>2</v>
      </c>
      <c r="BC544" s="78" t="str">
        <f>REPLACE(INDEX(GroupVertices[Group],MATCH(Edges[[#This Row],[Vertex 2]],GroupVertices[Vertex],0)),1,1,"")</f>
        <v>3</v>
      </c>
      <c r="BD544" s="48"/>
      <c r="BE544" s="49"/>
      <c r="BF544" s="48"/>
      <c r="BG544" s="49"/>
      <c r="BH544" s="48"/>
      <c r="BI544" s="49"/>
      <c r="BJ544" s="48"/>
      <c r="BK544" s="49"/>
      <c r="BL544" s="48"/>
    </row>
    <row r="545" spans="1:64" ht="15">
      <c r="A545" s="64" t="s">
        <v>277</v>
      </c>
      <c r="B545" s="64" t="s">
        <v>257</v>
      </c>
      <c r="C545" s="65" t="s">
        <v>3198</v>
      </c>
      <c r="D545" s="66">
        <v>10</v>
      </c>
      <c r="E545" s="67" t="s">
        <v>136</v>
      </c>
      <c r="F545" s="68">
        <v>12</v>
      </c>
      <c r="G545" s="65"/>
      <c r="H545" s="69"/>
      <c r="I545" s="70"/>
      <c r="J545" s="70"/>
      <c r="K545" s="34" t="s">
        <v>65</v>
      </c>
      <c r="L545" s="77">
        <v>545</v>
      </c>
      <c r="M545" s="77"/>
      <c r="N545" s="72"/>
      <c r="O545" s="79" t="s">
        <v>339</v>
      </c>
      <c r="P545" s="81">
        <v>43681.478946759256</v>
      </c>
      <c r="Q545" s="79" t="s">
        <v>455</v>
      </c>
      <c r="R545" s="82" t="s">
        <v>567</v>
      </c>
      <c r="S545" s="79" t="s">
        <v>586</v>
      </c>
      <c r="T545" s="79" t="s">
        <v>647</v>
      </c>
      <c r="U545" s="79"/>
      <c r="V545" s="82" t="s">
        <v>808</v>
      </c>
      <c r="W545" s="81">
        <v>43681.478946759256</v>
      </c>
      <c r="X545" s="82" t="s">
        <v>948</v>
      </c>
      <c r="Y545" s="79"/>
      <c r="Z545" s="79"/>
      <c r="AA545" s="85" t="s">
        <v>1157</v>
      </c>
      <c r="AB545" s="79"/>
      <c r="AC545" s="79" t="b">
        <v>0</v>
      </c>
      <c r="AD545" s="79">
        <v>2</v>
      </c>
      <c r="AE545" s="85" t="s">
        <v>1231</v>
      </c>
      <c r="AF545" s="79" t="b">
        <v>0</v>
      </c>
      <c r="AG545" s="79" t="s">
        <v>1237</v>
      </c>
      <c r="AH545" s="79"/>
      <c r="AI545" s="85" t="s">
        <v>1231</v>
      </c>
      <c r="AJ545" s="79" t="b">
        <v>0</v>
      </c>
      <c r="AK545" s="79">
        <v>0</v>
      </c>
      <c r="AL545" s="85" t="s">
        <v>1231</v>
      </c>
      <c r="AM545" s="79" t="s">
        <v>1244</v>
      </c>
      <c r="AN545" s="79" t="b">
        <v>0</v>
      </c>
      <c r="AO545" s="85" t="s">
        <v>1157</v>
      </c>
      <c r="AP545" s="79" t="s">
        <v>176</v>
      </c>
      <c r="AQ545" s="79">
        <v>0</v>
      </c>
      <c r="AR545" s="79">
        <v>0</v>
      </c>
      <c r="AS545" s="79"/>
      <c r="AT545" s="79"/>
      <c r="AU545" s="79"/>
      <c r="AV545" s="79"/>
      <c r="AW545" s="79"/>
      <c r="AX545" s="79"/>
      <c r="AY545" s="79"/>
      <c r="AZ545" s="79"/>
      <c r="BA545">
        <v>31</v>
      </c>
      <c r="BB545" s="78" t="str">
        <f>REPLACE(INDEX(GroupVertices[Group],MATCH(Edges[[#This Row],[Vertex 1]],GroupVertices[Vertex],0)),1,1,"")</f>
        <v>2</v>
      </c>
      <c r="BC545" s="78" t="str">
        <f>REPLACE(INDEX(GroupVertices[Group],MATCH(Edges[[#This Row],[Vertex 2]],GroupVertices[Vertex],0)),1,1,"")</f>
        <v>3</v>
      </c>
      <c r="BD545" s="48"/>
      <c r="BE545" s="49"/>
      <c r="BF545" s="48"/>
      <c r="BG545" s="49"/>
      <c r="BH545" s="48"/>
      <c r="BI545" s="49"/>
      <c r="BJ545" s="48"/>
      <c r="BK545" s="49"/>
      <c r="BL545" s="48"/>
    </row>
    <row r="546" spans="1:64" ht="15">
      <c r="A546" s="64" t="s">
        <v>277</v>
      </c>
      <c r="B546" s="64" t="s">
        <v>257</v>
      </c>
      <c r="C546" s="65" t="s">
        <v>3198</v>
      </c>
      <c r="D546" s="66">
        <v>10</v>
      </c>
      <c r="E546" s="67" t="s">
        <v>136</v>
      </c>
      <c r="F546" s="68">
        <v>12</v>
      </c>
      <c r="G546" s="65"/>
      <c r="H546" s="69"/>
      <c r="I546" s="70"/>
      <c r="J546" s="70"/>
      <c r="K546" s="34" t="s">
        <v>65</v>
      </c>
      <c r="L546" s="77">
        <v>546</v>
      </c>
      <c r="M546" s="77"/>
      <c r="N546" s="72"/>
      <c r="O546" s="79" t="s">
        <v>339</v>
      </c>
      <c r="P546" s="81">
        <v>43682.540810185186</v>
      </c>
      <c r="Q546" s="79" t="s">
        <v>456</v>
      </c>
      <c r="R546" s="82" t="s">
        <v>568</v>
      </c>
      <c r="S546" s="79" t="s">
        <v>586</v>
      </c>
      <c r="T546" s="79" t="s">
        <v>647</v>
      </c>
      <c r="U546" s="79"/>
      <c r="V546" s="82" t="s">
        <v>808</v>
      </c>
      <c r="W546" s="81">
        <v>43682.540810185186</v>
      </c>
      <c r="X546" s="82" t="s">
        <v>949</v>
      </c>
      <c r="Y546" s="79"/>
      <c r="Z546" s="79"/>
      <c r="AA546" s="85" t="s">
        <v>1158</v>
      </c>
      <c r="AB546" s="79"/>
      <c r="AC546" s="79" t="b">
        <v>0</v>
      </c>
      <c r="AD546" s="79">
        <v>7</v>
      </c>
      <c r="AE546" s="85" t="s">
        <v>1231</v>
      </c>
      <c r="AF546" s="79" t="b">
        <v>0</v>
      </c>
      <c r="AG546" s="79" t="s">
        <v>1237</v>
      </c>
      <c r="AH546" s="79"/>
      <c r="AI546" s="85" t="s">
        <v>1231</v>
      </c>
      <c r="AJ546" s="79" t="b">
        <v>0</v>
      </c>
      <c r="AK546" s="79">
        <v>0</v>
      </c>
      <c r="AL546" s="85" t="s">
        <v>1231</v>
      </c>
      <c r="AM546" s="79" t="s">
        <v>1244</v>
      </c>
      <c r="AN546" s="79" t="b">
        <v>0</v>
      </c>
      <c r="AO546" s="85" t="s">
        <v>1158</v>
      </c>
      <c r="AP546" s="79" t="s">
        <v>176</v>
      </c>
      <c r="AQ546" s="79">
        <v>0</v>
      </c>
      <c r="AR546" s="79">
        <v>0</v>
      </c>
      <c r="AS546" s="79"/>
      <c r="AT546" s="79"/>
      <c r="AU546" s="79"/>
      <c r="AV546" s="79"/>
      <c r="AW546" s="79"/>
      <c r="AX546" s="79"/>
      <c r="AY546" s="79"/>
      <c r="AZ546" s="79"/>
      <c r="BA546">
        <v>31</v>
      </c>
      <c r="BB546" s="78" t="str">
        <f>REPLACE(INDEX(GroupVertices[Group],MATCH(Edges[[#This Row],[Vertex 1]],GroupVertices[Vertex],0)),1,1,"")</f>
        <v>2</v>
      </c>
      <c r="BC546" s="78" t="str">
        <f>REPLACE(INDEX(GroupVertices[Group],MATCH(Edges[[#This Row],[Vertex 2]],GroupVertices[Vertex],0)),1,1,"")</f>
        <v>3</v>
      </c>
      <c r="BD546" s="48"/>
      <c r="BE546" s="49"/>
      <c r="BF546" s="48"/>
      <c r="BG546" s="49"/>
      <c r="BH546" s="48"/>
      <c r="BI546" s="49"/>
      <c r="BJ546" s="48"/>
      <c r="BK546" s="49"/>
      <c r="BL546" s="48"/>
    </row>
    <row r="547" spans="1:64" ht="15">
      <c r="A547" s="64" t="s">
        <v>277</v>
      </c>
      <c r="B547" s="64" t="s">
        <v>257</v>
      </c>
      <c r="C547" s="65" t="s">
        <v>3198</v>
      </c>
      <c r="D547" s="66">
        <v>10</v>
      </c>
      <c r="E547" s="67" t="s">
        <v>136</v>
      </c>
      <c r="F547" s="68">
        <v>12</v>
      </c>
      <c r="G547" s="65"/>
      <c r="H547" s="69"/>
      <c r="I547" s="70"/>
      <c r="J547" s="70"/>
      <c r="K547" s="34" t="s">
        <v>65</v>
      </c>
      <c r="L547" s="77">
        <v>547</v>
      </c>
      <c r="M547" s="77"/>
      <c r="N547" s="72"/>
      <c r="O547" s="79" t="s">
        <v>339</v>
      </c>
      <c r="P547" s="81">
        <v>43684.67045138889</v>
      </c>
      <c r="Q547" s="79" t="s">
        <v>457</v>
      </c>
      <c r="R547" s="82" t="s">
        <v>569</v>
      </c>
      <c r="S547" s="79" t="s">
        <v>586</v>
      </c>
      <c r="T547" s="79" t="s">
        <v>647</v>
      </c>
      <c r="U547" s="79"/>
      <c r="V547" s="82" t="s">
        <v>808</v>
      </c>
      <c r="W547" s="81">
        <v>43684.67045138889</v>
      </c>
      <c r="X547" s="82" t="s">
        <v>950</v>
      </c>
      <c r="Y547" s="79"/>
      <c r="Z547" s="79"/>
      <c r="AA547" s="85" t="s">
        <v>1159</v>
      </c>
      <c r="AB547" s="79"/>
      <c r="AC547" s="79" t="b">
        <v>0</v>
      </c>
      <c r="AD547" s="79">
        <v>4</v>
      </c>
      <c r="AE547" s="85" t="s">
        <v>1231</v>
      </c>
      <c r="AF547" s="79" t="b">
        <v>0</v>
      </c>
      <c r="AG547" s="79" t="s">
        <v>1237</v>
      </c>
      <c r="AH547" s="79"/>
      <c r="AI547" s="85" t="s">
        <v>1231</v>
      </c>
      <c r="AJ547" s="79" t="b">
        <v>0</v>
      </c>
      <c r="AK547" s="79">
        <v>0</v>
      </c>
      <c r="AL547" s="85" t="s">
        <v>1231</v>
      </c>
      <c r="AM547" s="79" t="s">
        <v>1244</v>
      </c>
      <c r="AN547" s="79" t="b">
        <v>0</v>
      </c>
      <c r="AO547" s="85" t="s">
        <v>1159</v>
      </c>
      <c r="AP547" s="79" t="s">
        <v>176</v>
      </c>
      <c r="AQ547" s="79">
        <v>0</v>
      </c>
      <c r="AR547" s="79">
        <v>0</v>
      </c>
      <c r="AS547" s="79"/>
      <c r="AT547" s="79"/>
      <c r="AU547" s="79"/>
      <c r="AV547" s="79"/>
      <c r="AW547" s="79"/>
      <c r="AX547" s="79"/>
      <c r="AY547" s="79"/>
      <c r="AZ547" s="79"/>
      <c r="BA547">
        <v>31</v>
      </c>
      <c r="BB547" s="78" t="str">
        <f>REPLACE(INDEX(GroupVertices[Group],MATCH(Edges[[#This Row],[Vertex 1]],GroupVertices[Vertex],0)),1,1,"")</f>
        <v>2</v>
      </c>
      <c r="BC547" s="78" t="str">
        <f>REPLACE(INDEX(GroupVertices[Group],MATCH(Edges[[#This Row],[Vertex 2]],GroupVertices[Vertex],0)),1,1,"")</f>
        <v>3</v>
      </c>
      <c r="BD547" s="48"/>
      <c r="BE547" s="49"/>
      <c r="BF547" s="48"/>
      <c r="BG547" s="49"/>
      <c r="BH547" s="48"/>
      <c r="BI547" s="49"/>
      <c r="BJ547" s="48"/>
      <c r="BK547" s="49"/>
      <c r="BL547" s="48"/>
    </row>
    <row r="548" spans="1:64" ht="15">
      <c r="A548" s="64" t="s">
        <v>277</v>
      </c>
      <c r="B548" s="64" t="s">
        <v>257</v>
      </c>
      <c r="C548" s="65" t="s">
        <v>3198</v>
      </c>
      <c r="D548" s="66">
        <v>10</v>
      </c>
      <c r="E548" s="67" t="s">
        <v>136</v>
      </c>
      <c r="F548" s="68">
        <v>12</v>
      </c>
      <c r="G548" s="65"/>
      <c r="H548" s="69"/>
      <c r="I548" s="70"/>
      <c r="J548" s="70"/>
      <c r="K548" s="34" t="s">
        <v>65</v>
      </c>
      <c r="L548" s="77">
        <v>548</v>
      </c>
      <c r="M548" s="77"/>
      <c r="N548" s="72"/>
      <c r="O548" s="79" t="s">
        <v>339</v>
      </c>
      <c r="P548" s="81">
        <v>43684.670648148145</v>
      </c>
      <c r="Q548" s="79" t="s">
        <v>458</v>
      </c>
      <c r="R548" s="82" t="s">
        <v>570</v>
      </c>
      <c r="S548" s="79" t="s">
        <v>586</v>
      </c>
      <c r="T548" s="79" t="s">
        <v>647</v>
      </c>
      <c r="U548" s="79"/>
      <c r="V548" s="82" t="s">
        <v>808</v>
      </c>
      <c r="W548" s="81">
        <v>43684.670648148145</v>
      </c>
      <c r="X548" s="82" t="s">
        <v>951</v>
      </c>
      <c r="Y548" s="79"/>
      <c r="Z548" s="79"/>
      <c r="AA548" s="85" t="s">
        <v>1160</v>
      </c>
      <c r="AB548" s="79"/>
      <c r="AC548" s="79" t="b">
        <v>0</v>
      </c>
      <c r="AD548" s="79">
        <v>4</v>
      </c>
      <c r="AE548" s="85" t="s">
        <v>1231</v>
      </c>
      <c r="AF548" s="79" t="b">
        <v>0</v>
      </c>
      <c r="AG548" s="79" t="s">
        <v>1237</v>
      </c>
      <c r="AH548" s="79"/>
      <c r="AI548" s="85" t="s">
        <v>1231</v>
      </c>
      <c r="AJ548" s="79" t="b">
        <v>0</v>
      </c>
      <c r="AK548" s="79">
        <v>0</v>
      </c>
      <c r="AL548" s="85" t="s">
        <v>1231</v>
      </c>
      <c r="AM548" s="79" t="s">
        <v>1244</v>
      </c>
      <c r="AN548" s="79" t="b">
        <v>0</v>
      </c>
      <c r="AO548" s="85" t="s">
        <v>1160</v>
      </c>
      <c r="AP548" s="79" t="s">
        <v>176</v>
      </c>
      <c r="AQ548" s="79">
        <v>0</v>
      </c>
      <c r="AR548" s="79">
        <v>0</v>
      </c>
      <c r="AS548" s="79"/>
      <c r="AT548" s="79"/>
      <c r="AU548" s="79"/>
      <c r="AV548" s="79"/>
      <c r="AW548" s="79"/>
      <c r="AX548" s="79"/>
      <c r="AY548" s="79"/>
      <c r="AZ548" s="79"/>
      <c r="BA548">
        <v>31</v>
      </c>
      <c r="BB548" s="78" t="str">
        <f>REPLACE(INDEX(GroupVertices[Group],MATCH(Edges[[#This Row],[Vertex 1]],GroupVertices[Vertex],0)),1,1,"")</f>
        <v>2</v>
      </c>
      <c r="BC548" s="78" t="str">
        <f>REPLACE(INDEX(GroupVertices[Group],MATCH(Edges[[#This Row],[Vertex 2]],GroupVertices[Vertex],0)),1,1,"")</f>
        <v>3</v>
      </c>
      <c r="BD548" s="48"/>
      <c r="BE548" s="49"/>
      <c r="BF548" s="48"/>
      <c r="BG548" s="49"/>
      <c r="BH548" s="48"/>
      <c r="BI548" s="49"/>
      <c r="BJ548" s="48"/>
      <c r="BK548" s="49"/>
      <c r="BL548" s="48"/>
    </row>
    <row r="549" spans="1:64" ht="15">
      <c r="A549" s="64" t="s">
        <v>271</v>
      </c>
      <c r="B549" s="64" t="s">
        <v>271</v>
      </c>
      <c r="C549" s="65" t="s">
        <v>3198</v>
      </c>
      <c r="D549" s="66">
        <v>10</v>
      </c>
      <c r="E549" s="67" t="s">
        <v>136</v>
      </c>
      <c r="F549" s="68">
        <v>12</v>
      </c>
      <c r="G549" s="65"/>
      <c r="H549" s="69"/>
      <c r="I549" s="70"/>
      <c r="J549" s="70"/>
      <c r="K549" s="34" t="s">
        <v>65</v>
      </c>
      <c r="L549" s="77">
        <v>549</v>
      </c>
      <c r="M549" s="77"/>
      <c r="N549" s="72"/>
      <c r="O549" s="79" t="s">
        <v>176</v>
      </c>
      <c r="P549" s="81">
        <v>43617.54931712963</v>
      </c>
      <c r="Q549" s="79" t="s">
        <v>467</v>
      </c>
      <c r="R549" s="82" t="s">
        <v>572</v>
      </c>
      <c r="S549" s="79" t="s">
        <v>598</v>
      </c>
      <c r="T549" s="79" t="s">
        <v>654</v>
      </c>
      <c r="U549" s="82" t="s">
        <v>716</v>
      </c>
      <c r="V549" s="82" t="s">
        <v>716</v>
      </c>
      <c r="W549" s="81">
        <v>43617.54931712963</v>
      </c>
      <c r="X549" s="82" t="s">
        <v>963</v>
      </c>
      <c r="Y549" s="79"/>
      <c r="Z549" s="79"/>
      <c r="AA549" s="85" t="s">
        <v>1172</v>
      </c>
      <c r="AB549" s="79"/>
      <c r="AC549" s="79" t="b">
        <v>0</v>
      </c>
      <c r="AD549" s="79">
        <v>4</v>
      </c>
      <c r="AE549" s="85" t="s">
        <v>1231</v>
      </c>
      <c r="AF549" s="79" t="b">
        <v>0</v>
      </c>
      <c r="AG549" s="79" t="s">
        <v>1237</v>
      </c>
      <c r="AH549" s="79"/>
      <c r="AI549" s="85" t="s">
        <v>1231</v>
      </c>
      <c r="AJ549" s="79" t="b">
        <v>0</v>
      </c>
      <c r="AK549" s="79">
        <v>2</v>
      </c>
      <c r="AL549" s="85" t="s">
        <v>1231</v>
      </c>
      <c r="AM549" s="79" t="s">
        <v>1246</v>
      </c>
      <c r="AN549" s="79" t="b">
        <v>0</v>
      </c>
      <c r="AO549" s="85" t="s">
        <v>1172</v>
      </c>
      <c r="AP549" s="79" t="s">
        <v>176</v>
      </c>
      <c r="AQ549" s="79">
        <v>0</v>
      </c>
      <c r="AR549" s="79">
        <v>0</v>
      </c>
      <c r="AS549" s="79"/>
      <c r="AT549" s="79"/>
      <c r="AU549" s="79"/>
      <c r="AV549" s="79"/>
      <c r="AW549" s="79"/>
      <c r="AX549" s="79"/>
      <c r="AY549" s="79"/>
      <c r="AZ549" s="79"/>
      <c r="BA549">
        <v>57</v>
      </c>
      <c r="BB549" s="78" t="str">
        <f>REPLACE(INDEX(GroupVertices[Group],MATCH(Edges[[#This Row],[Vertex 1]],GroupVertices[Vertex],0)),1,1,"")</f>
        <v>1</v>
      </c>
      <c r="BC549" s="78" t="str">
        <f>REPLACE(INDEX(GroupVertices[Group],MATCH(Edges[[#This Row],[Vertex 2]],GroupVertices[Vertex],0)),1,1,"")</f>
        <v>1</v>
      </c>
      <c r="BD549" s="48">
        <v>0</v>
      </c>
      <c r="BE549" s="49">
        <v>0</v>
      </c>
      <c r="BF549" s="48">
        <v>0</v>
      </c>
      <c r="BG549" s="49">
        <v>0</v>
      </c>
      <c r="BH549" s="48">
        <v>0</v>
      </c>
      <c r="BI549" s="49">
        <v>0</v>
      </c>
      <c r="BJ549" s="48">
        <v>26</v>
      </c>
      <c r="BK549" s="49">
        <v>100</v>
      </c>
      <c r="BL549" s="48">
        <v>26</v>
      </c>
    </row>
    <row r="550" spans="1:64" ht="15">
      <c r="A550" s="64" t="s">
        <v>271</v>
      </c>
      <c r="B550" s="64" t="s">
        <v>271</v>
      </c>
      <c r="C550" s="65" t="s">
        <v>3198</v>
      </c>
      <c r="D550" s="66">
        <v>10</v>
      </c>
      <c r="E550" s="67" t="s">
        <v>136</v>
      </c>
      <c r="F550" s="68">
        <v>12</v>
      </c>
      <c r="G550" s="65"/>
      <c r="H550" s="69"/>
      <c r="I550" s="70"/>
      <c r="J550" s="70"/>
      <c r="K550" s="34" t="s">
        <v>65</v>
      </c>
      <c r="L550" s="77">
        <v>550</v>
      </c>
      <c r="M550" s="77"/>
      <c r="N550" s="72"/>
      <c r="O550" s="79" t="s">
        <v>176</v>
      </c>
      <c r="P550" s="81">
        <v>43620.65219907407</v>
      </c>
      <c r="Q550" s="79" t="s">
        <v>468</v>
      </c>
      <c r="R550" s="79"/>
      <c r="S550" s="79"/>
      <c r="T550" s="79" t="s">
        <v>634</v>
      </c>
      <c r="U550" s="82" t="s">
        <v>717</v>
      </c>
      <c r="V550" s="82" t="s">
        <v>717</v>
      </c>
      <c r="W550" s="81">
        <v>43620.65219907407</v>
      </c>
      <c r="X550" s="82" t="s">
        <v>964</v>
      </c>
      <c r="Y550" s="79"/>
      <c r="Z550" s="79"/>
      <c r="AA550" s="85" t="s">
        <v>1173</v>
      </c>
      <c r="AB550" s="79"/>
      <c r="AC550" s="79" t="b">
        <v>0</v>
      </c>
      <c r="AD550" s="79">
        <v>0</v>
      </c>
      <c r="AE550" s="85" t="s">
        <v>1231</v>
      </c>
      <c r="AF550" s="79" t="b">
        <v>0</v>
      </c>
      <c r="AG550" s="79" t="s">
        <v>1237</v>
      </c>
      <c r="AH550" s="79"/>
      <c r="AI550" s="85" t="s">
        <v>1231</v>
      </c>
      <c r="AJ550" s="79" t="b">
        <v>0</v>
      </c>
      <c r="AK550" s="79">
        <v>0</v>
      </c>
      <c r="AL550" s="85" t="s">
        <v>1231</v>
      </c>
      <c r="AM550" s="79" t="s">
        <v>1244</v>
      </c>
      <c r="AN550" s="79" t="b">
        <v>0</v>
      </c>
      <c r="AO550" s="85" t="s">
        <v>1173</v>
      </c>
      <c r="AP550" s="79" t="s">
        <v>176</v>
      </c>
      <c r="AQ550" s="79">
        <v>0</v>
      </c>
      <c r="AR550" s="79">
        <v>0</v>
      </c>
      <c r="AS550" s="79"/>
      <c r="AT550" s="79"/>
      <c r="AU550" s="79"/>
      <c r="AV550" s="79"/>
      <c r="AW550" s="79"/>
      <c r="AX550" s="79"/>
      <c r="AY550" s="79"/>
      <c r="AZ550" s="79"/>
      <c r="BA550">
        <v>57</v>
      </c>
      <c r="BB550" s="78" t="str">
        <f>REPLACE(INDEX(GroupVertices[Group],MATCH(Edges[[#This Row],[Vertex 1]],GroupVertices[Vertex],0)),1,1,"")</f>
        <v>1</v>
      </c>
      <c r="BC550" s="78" t="str">
        <f>REPLACE(INDEX(GroupVertices[Group],MATCH(Edges[[#This Row],[Vertex 2]],GroupVertices[Vertex],0)),1,1,"")</f>
        <v>1</v>
      </c>
      <c r="BD550" s="48">
        <v>1</v>
      </c>
      <c r="BE550" s="49">
        <v>2.7777777777777777</v>
      </c>
      <c r="BF550" s="48">
        <v>0</v>
      </c>
      <c r="BG550" s="49">
        <v>0</v>
      </c>
      <c r="BH550" s="48">
        <v>0</v>
      </c>
      <c r="BI550" s="49">
        <v>0</v>
      </c>
      <c r="BJ550" s="48">
        <v>35</v>
      </c>
      <c r="BK550" s="49">
        <v>97.22222222222223</v>
      </c>
      <c r="BL550" s="48">
        <v>36</v>
      </c>
    </row>
    <row r="551" spans="1:64" ht="15">
      <c r="A551" s="64" t="s">
        <v>271</v>
      </c>
      <c r="B551" s="64" t="s">
        <v>271</v>
      </c>
      <c r="C551" s="65" t="s">
        <v>3198</v>
      </c>
      <c r="D551" s="66">
        <v>10</v>
      </c>
      <c r="E551" s="67" t="s">
        <v>136</v>
      </c>
      <c r="F551" s="68">
        <v>12</v>
      </c>
      <c r="G551" s="65"/>
      <c r="H551" s="69"/>
      <c r="I551" s="70"/>
      <c r="J551" s="70"/>
      <c r="K551" s="34" t="s">
        <v>65</v>
      </c>
      <c r="L551" s="77">
        <v>551</v>
      </c>
      <c r="M551" s="77"/>
      <c r="N551" s="72"/>
      <c r="O551" s="79" t="s">
        <v>176</v>
      </c>
      <c r="P551" s="81">
        <v>43621.814722222225</v>
      </c>
      <c r="Q551" s="79" t="s">
        <v>469</v>
      </c>
      <c r="R551" s="79"/>
      <c r="S551" s="79"/>
      <c r="T551" s="79" t="s">
        <v>655</v>
      </c>
      <c r="U551" s="82" t="s">
        <v>718</v>
      </c>
      <c r="V551" s="82" t="s">
        <v>718</v>
      </c>
      <c r="W551" s="81">
        <v>43621.814722222225</v>
      </c>
      <c r="X551" s="82" t="s">
        <v>965</v>
      </c>
      <c r="Y551" s="79"/>
      <c r="Z551" s="79"/>
      <c r="AA551" s="85" t="s">
        <v>1174</v>
      </c>
      <c r="AB551" s="79"/>
      <c r="AC551" s="79" t="b">
        <v>0</v>
      </c>
      <c r="AD551" s="79">
        <v>2</v>
      </c>
      <c r="AE551" s="85" t="s">
        <v>1231</v>
      </c>
      <c r="AF551" s="79" t="b">
        <v>0</v>
      </c>
      <c r="AG551" s="79" t="s">
        <v>1237</v>
      </c>
      <c r="AH551" s="79"/>
      <c r="AI551" s="85" t="s">
        <v>1231</v>
      </c>
      <c r="AJ551" s="79" t="b">
        <v>0</v>
      </c>
      <c r="AK551" s="79">
        <v>1</v>
      </c>
      <c r="AL551" s="85" t="s">
        <v>1231</v>
      </c>
      <c r="AM551" s="79" t="s">
        <v>1244</v>
      </c>
      <c r="AN551" s="79" t="b">
        <v>0</v>
      </c>
      <c r="AO551" s="85" t="s">
        <v>1174</v>
      </c>
      <c r="AP551" s="79" t="s">
        <v>176</v>
      </c>
      <c r="AQ551" s="79">
        <v>0</v>
      </c>
      <c r="AR551" s="79">
        <v>0</v>
      </c>
      <c r="AS551" s="79"/>
      <c r="AT551" s="79"/>
      <c r="AU551" s="79"/>
      <c r="AV551" s="79"/>
      <c r="AW551" s="79"/>
      <c r="AX551" s="79"/>
      <c r="AY551" s="79"/>
      <c r="AZ551" s="79"/>
      <c r="BA551">
        <v>57</v>
      </c>
      <c r="BB551" s="78" t="str">
        <f>REPLACE(INDEX(GroupVertices[Group],MATCH(Edges[[#This Row],[Vertex 1]],GroupVertices[Vertex],0)),1,1,"")</f>
        <v>1</v>
      </c>
      <c r="BC551" s="78" t="str">
        <f>REPLACE(INDEX(GroupVertices[Group],MATCH(Edges[[#This Row],[Vertex 2]],GroupVertices[Vertex],0)),1,1,"")</f>
        <v>1</v>
      </c>
      <c r="BD551" s="48">
        <v>1</v>
      </c>
      <c r="BE551" s="49">
        <v>2.7027027027027026</v>
      </c>
      <c r="BF551" s="48">
        <v>1</v>
      </c>
      <c r="BG551" s="49">
        <v>2.7027027027027026</v>
      </c>
      <c r="BH551" s="48">
        <v>0</v>
      </c>
      <c r="BI551" s="49">
        <v>0</v>
      </c>
      <c r="BJ551" s="48">
        <v>35</v>
      </c>
      <c r="BK551" s="49">
        <v>94.5945945945946</v>
      </c>
      <c r="BL551" s="48">
        <v>37</v>
      </c>
    </row>
    <row r="552" spans="1:64" ht="15">
      <c r="A552" s="64" t="s">
        <v>271</v>
      </c>
      <c r="B552" s="64" t="s">
        <v>271</v>
      </c>
      <c r="C552" s="65" t="s">
        <v>3198</v>
      </c>
      <c r="D552" s="66">
        <v>10</v>
      </c>
      <c r="E552" s="67" t="s">
        <v>136</v>
      </c>
      <c r="F552" s="68">
        <v>12</v>
      </c>
      <c r="G552" s="65"/>
      <c r="H552" s="69"/>
      <c r="I552" s="70"/>
      <c r="J552" s="70"/>
      <c r="K552" s="34" t="s">
        <v>65</v>
      </c>
      <c r="L552" s="77">
        <v>552</v>
      </c>
      <c r="M552" s="77"/>
      <c r="N552" s="72"/>
      <c r="O552" s="79" t="s">
        <v>176</v>
      </c>
      <c r="P552" s="81">
        <v>43622.739803240744</v>
      </c>
      <c r="Q552" s="79" t="s">
        <v>470</v>
      </c>
      <c r="R552" s="82" t="s">
        <v>573</v>
      </c>
      <c r="S552" s="79" t="s">
        <v>599</v>
      </c>
      <c r="T552" s="79" t="s">
        <v>641</v>
      </c>
      <c r="U552" s="82" t="s">
        <v>719</v>
      </c>
      <c r="V552" s="82" t="s">
        <v>719</v>
      </c>
      <c r="W552" s="81">
        <v>43622.739803240744</v>
      </c>
      <c r="X552" s="82" t="s">
        <v>966</v>
      </c>
      <c r="Y552" s="79"/>
      <c r="Z552" s="79"/>
      <c r="AA552" s="85" t="s">
        <v>1175</v>
      </c>
      <c r="AB552" s="79"/>
      <c r="AC552" s="79" t="b">
        <v>0</v>
      </c>
      <c r="AD552" s="79">
        <v>6</v>
      </c>
      <c r="AE552" s="85" t="s">
        <v>1231</v>
      </c>
      <c r="AF552" s="79" t="b">
        <v>0</v>
      </c>
      <c r="AG552" s="79" t="s">
        <v>1237</v>
      </c>
      <c r="AH552" s="79"/>
      <c r="AI552" s="85" t="s">
        <v>1231</v>
      </c>
      <c r="AJ552" s="79" t="b">
        <v>0</v>
      </c>
      <c r="AK552" s="79">
        <v>1</v>
      </c>
      <c r="AL552" s="85" t="s">
        <v>1231</v>
      </c>
      <c r="AM552" s="79" t="s">
        <v>1244</v>
      </c>
      <c r="AN552" s="79" t="b">
        <v>0</v>
      </c>
      <c r="AO552" s="85" t="s">
        <v>1175</v>
      </c>
      <c r="AP552" s="79" t="s">
        <v>176</v>
      </c>
      <c r="AQ552" s="79">
        <v>0</v>
      </c>
      <c r="AR552" s="79">
        <v>0</v>
      </c>
      <c r="AS552" s="79"/>
      <c r="AT552" s="79"/>
      <c r="AU552" s="79"/>
      <c r="AV552" s="79"/>
      <c r="AW552" s="79"/>
      <c r="AX552" s="79"/>
      <c r="AY552" s="79"/>
      <c r="AZ552" s="79"/>
      <c r="BA552">
        <v>57</v>
      </c>
      <c r="BB552" s="78" t="str">
        <f>REPLACE(INDEX(GroupVertices[Group],MATCH(Edges[[#This Row],[Vertex 1]],GroupVertices[Vertex],0)),1,1,"")</f>
        <v>1</v>
      </c>
      <c r="BC552" s="78" t="str">
        <f>REPLACE(INDEX(GroupVertices[Group],MATCH(Edges[[#This Row],[Vertex 2]],GroupVertices[Vertex],0)),1,1,"")</f>
        <v>1</v>
      </c>
      <c r="BD552" s="48">
        <v>0</v>
      </c>
      <c r="BE552" s="49">
        <v>0</v>
      </c>
      <c r="BF552" s="48">
        <v>0</v>
      </c>
      <c r="BG552" s="49">
        <v>0</v>
      </c>
      <c r="BH552" s="48">
        <v>0</v>
      </c>
      <c r="BI552" s="49">
        <v>0</v>
      </c>
      <c r="BJ552" s="48">
        <v>19</v>
      </c>
      <c r="BK552" s="49">
        <v>100</v>
      </c>
      <c r="BL552" s="48">
        <v>19</v>
      </c>
    </row>
    <row r="553" spans="1:64" ht="15">
      <c r="A553" s="64" t="s">
        <v>271</v>
      </c>
      <c r="B553" s="64" t="s">
        <v>271</v>
      </c>
      <c r="C553" s="65" t="s">
        <v>3198</v>
      </c>
      <c r="D553" s="66">
        <v>10</v>
      </c>
      <c r="E553" s="67" t="s">
        <v>136</v>
      </c>
      <c r="F553" s="68">
        <v>12</v>
      </c>
      <c r="G553" s="65"/>
      <c r="H553" s="69"/>
      <c r="I553" s="70"/>
      <c r="J553" s="70"/>
      <c r="K553" s="34" t="s">
        <v>65</v>
      </c>
      <c r="L553" s="77">
        <v>553</v>
      </c>
      <c r="M553" s="77"/>
      <c r="N553" s="72"/>
      <c r="O553" s="79" t="s">
        <v>176</v>
      </c>
      <c r="P553" s="81">
        <v>43624.54378472222</v>
      </c>
      <c r="Q553" s="79" t="s">
        <v>471</v>
      </c>
      <c r="R553" s="79"/>
      <c r="S553" s="79"/>
      <c r="T553" s="79" t="s">
        <v>634</v>
      </c>
      <c r="U553" s="82" t="s">
        <v>720</v>
      </c>
      <c r="V553" s="82" t="s">
        <v>720</v>
      </c>
      <c r="W553" s="81">
        <v>43624.54378472222</v>
      </c>
      <c r="X553" s="82" t="s">
        <v>967</v>
      </c>
      <c r="Y553" s="79"/>
      <c r="Z553" s="79"/>
      <c r="AA553" s="85" t="s">
        <v>1176</v>
      </c>
      <c r="AB553" s="79"/>
      <c r="AC553" s="79" t="b">
        <v>0</v>
      </c>
      <c r="AD553" s="79">
        <v>2</v>
      </c>
      <c r="AE553" s="85" t="s">
        <v>1231</v>
      </c>
      <c r="AF553" s="79" t="b">
        <v>0</v>
      </c>
      <c r="AG553" s="79" t="s">
        <v>1237</v>
      </c>
      <c r="AH553" s="79"/>
      <c r="AI553" s="85" t="s">
        <v>1231</v>
      </c>
      <c r="AJ553" s="79" t="b">
        <v>0</v>
      </c>
      <c r="AK553" s="79">
        <v>0</v>
      </c>
      <c r="AL553" s="85" t="s">
        <v>1231</v>
      </c>
      <c r="AM553" s="79" t="s">
        <v>1246</v>
      </c>
      <c r="AN553" s="79" t="b">
        <v>0</v>
      </c>
      <c r="AO553" s="85" t="s">
        <v>1176</v>
      </c>
      <c r="AP553" s="79" t="s">
        <v>176</v>
      </c>
      <c r="AQ553" s="79">
        <v>0</v>
      </c>
      <c r="AR553" s="79">
        <v>0</v>
      </c>
      <c r="AS553" s="79"/>
      <c r="AT553" s="79"/>
      <c r="AU553" s="79"/>
      <c r="AV553" s="79"/>
      <c r="AW553" s="79"/>
      <c r="AX553" s="79"/>
      <c r="AY553" s="79"/>
      <c r="AZ553" s="79"/>
      <c r="BA553">
        <v>57</v>
      </c>
      <c r="BB553" s="78" t="str">
        <f>REPLACE(INDEX(GroupVertices[Group],MATCH(Edges[[#This Row],[Vertex 1]],GroupVertices[Vertex],0)),1,1,"")</f>
        <v>1</v>
      </c>
      <c r="BC553" s="78" t="str">
        <f>REPLACE(INDEX(GroupVertices[Group],MATCH(Edges[[#This Row],[Vertex 2]],GroupVertices[Vertex],0)),1,1,"")</f>
        <v>1</v>
      </c>
      <c r="BD553" s="48">
        <v>1</v>
      </c>
      <c r="BE553" s="49">
        <v>16.666666666666668</v>
      </c>
      <c r="BF553" s="48">
        <v>0</v>
      </c>
      <c r="BG553" s="49">
        <v>0</v>
      </c>
      <c r="BH553" s="48">
        <v>0</v>
      </c>
      <c r="BI553" s="49">
        <v>0</v>
      </c>
      <c r="BJ553" s="48">
        <v>5</v>
      </c>
      <c r="BK553" s="49">
        <v>83.33333333333333</v>
      </c>
      <c r="BL553" s="48">
        <v>6</v>
      </c>
    </row>
    <row r="554" spans="1:64" ht="15">
      <c r="A554" s="64" t="s">
        <v>271</v>
      </c>
      <c r="B554" s="64" t="s">
        <v>271</v>
      </c>
      <c r="C554" s="65" t="s">
        <v>3198</v>
      </c>
      <c r="D554" s="66">
        <v>10</v>
      </c>
      <c r="E554" s="67" t="s">
        <v>136</v>
      </c>
      <c r="F554" s="68">
        <v>12</v>
      </c>
      <c r="G554" s="65"/>
      <c r="H554" s="69"/>
      <c r="I554" s="70"/>
      <c r="J554" s="70"/>
      <c r="K554" s="34" t="s">
        <v>65</v>
      </c>
      <c r="L554" s="77">
        <v>554</v>
      </c>
      <c r="M554" s="77"/>
      <c r="N554" s="72"/>
      <c r="O554" s="79" t="s">
        <v>176</v>
      </c>
      <c r="P554" s="81">
        <v>43626.65435185185</v>
      </c>
      <c r="Q554" s="79" t="s">
        <v>472</v>
      </c>
      <c r="R554" s="79" t="s">
        <v>574</v>
      </c>
      <c r="S554" s="79" t="s">
        <v>600</v>
      </c>
      <c r="T554" s="79" t="s">
        <v>635</v>
      </c>
      <c r="U554" s="79"/>
      <c r="V554" s="82" t="s">
        <v>802</v>
      </c>
      <c r="W554" s="81">
        <v>43626.65435185185</v>
      </c>
      <c r="X554" s="82" t="s">
        <v>968</v>
      </c>
      <c r="Y554" s="79"/>
      <c r="Z554" s="79"/>
      <c r="AA554" s="85" t="s">
        <v>1177</v>
      </c>
      <c r="AB554" s="79"/>
      <c r="AC554" s="79" t="b">
        <v>0</v>
      </c>
      <c r="AD554" s="79">
        <v>1</v>
      </c>
      <c r="AE554" s="85" t="s">
        <v>1231</v>
      </c>
      <c r="AF554" s="79" t="b">
        <v>0</v>
      </c>
      <c r="AG554" s="79" t="s">
        <v>1237</v>
      </c>
      <c r="AH554" s="79"/>
      <c r="AI554" s="85" t="s">
        <v>1231</v>
      </c>
      <c r="AJ554" s="79" t="b">
        <v>0</v>
      </c>
      <c r="AK554" s="79">
        <v>0</v>
      </c>
      <c r="AL554" s="85" t="s">
        <v>1231</v>
      </c>
      <c r="AM554" s="79" t="s">
        <v>1244</v>
      </c>
      <c r="AN554" s="79" t="b">
        <v>0</v>
      </c>
      <c r="AO554" s="85" t="s">
        <v>1177</v>
      </c>
      <c r="AP554" s="79" t="s">
        <v>176</v>
      </c>
      <c r="AQ554" s="79">
        <v>0</v>
      </c>
      <c r="AR554" s="79">
        <v>0</v>
      </c>
      <c r="AS554" s="79"/>
      <c r="AT554" s="79"/>
      <c r="AU554" s="79"/>
      <c r="AV554" s="79"/>
      <c r="AW554" s="79"/>
      <c r="AX554" s="79"/>
      <c r="AY554" s="79"/>
      <c r="AZ554" s="79"/>
      <c r="BA554">
        <v>57</v>
      </c>
      <c r="BB554" s="78" t="str">
        <f>REPLACE(INDEX(GroupVertices[Group],MATCH(Edges[[#This Row],[Vertex 1]],GroupVertices[Vertex],0)),1,1,"")</f>
        <v>1</v>
      </c>
      <c r="BC554" s="78" t="str">
        <f>REPLACE(INDEX(GroupVertices[Group],MATCH(Edges[[#This Row],[Vertex 2]],GroupVertices[Vertex],0)),1,1,"")</f>
        <v>1</v>
      </c>
      <c r="BD554" s="48">
        <v>0</v>
      </c>
      <c r="BE554" s="49">
        <v>0</v>
      </c>
      <c r="BF554" s="48">
        <v>0</v>
      </c>
      <c r="BG554" s="49">
        <v>0</v>
      </c>
      <c r="BH554" s="48">
        <v>0</v>
      </c>
      <c r="BI554" s="49">
        <v>0</v>
      </c>
      <c r="BJ554" s="48">
        <v>28</v>
      </c>
      <c r="BK554" s="49">
        <v>100</v>
      </c>
      <c r="BL554" s="48">
        <v>28</v>
      </c>
    </row>
    <row r="555" spans="1:64" ht="15">
      <c r="A555" s="64" t="s">
        <v>271</v>
      </c>
      <c r="B555" s="64" t="s">
        <v>271</v>
      </c>
      <c r="C555" s="65" t="s">
        <v>3198</v>
      </c>
      <c r="D555" s="66">
        <v>10</v>
      </c>
      <c r="E555" s="67" t="s">
        <v>136</v>
      </c>
      <c r="F555" s="68">
        <v>12</v>
      </c>
      <c r="G555" s="65"/>
      <c r="H555" s="69"/>
      <c r="I555" s="70"/>
      <c r="J555" s="70"/>
      <c r="K555" s="34" t="s">
        <v>65</v>
      </c>
      <c r="L555" s="77">
        <v>555</v>
      </c>
      <c r="M555" s="77"/>
      <c r="N555" s="72"/>
      <c r="O555" s="79" t="s">
        <v>176</v>
      </c>
      <c r="P555" s="81">
        <v>43626.79659722222</v>
      </c>
      <c r="Q555" s="79" t="s">
        <v>473</v>
      </c>
      <c r="R555" s="82" t="s">
        <v>575</v>
      </c>
      <c r="S555" s="79" t="s">
        <v>601</v>
      </c>
      <c r="T555" s="79" t="s">
        <v>635</v>
      </c>
      <c r="U555" s="82" t="s">
        <v>721</v>
      </c>
      <c r="V555" s="82" t="s">
        <v>721</v>
      </c>
      <c r="W555" s="81">
        <v>43626.79659722222</v>
      </c>
      <c r="X555" s="82" t="s">
        <v>969</v>
      </c>
      <c r="Y555" s="79"/>
      <c r="Z555" s="79"/>
      <c r="AA555" s="85" t="s">
        <v>1178</v>
      </c>
      <c r="AB555" s="79"/>
      <c r="AC555" s="79" t="b">
        <v>0</v>
      </c>
      <c r="AD555" s="79">
        <v>2</v>
      </c>
      <c r="AE555" s="85" t="s">
        <v>1231</v>
      </c>
      <c r="AF555" s="79" t="b">
        <v>0</v>
      </c>
      <c r="AG555" s="79" t="s">
        <v>1237</v>
      </c>
      <c r="AH555" s="79"/>
      <c r="AI555" s="85" t="s">
        <v>1231</v>
      </c>
      <c r="AJ555" s="79" t="b">
        <v>0</v>
      </c>
      <c r="AK555" s="79">
        <v>0</v>
      </c>
      <c r="AL555" s="85" t="s">
        <v>1231</v>
      </c>
      <c r="AM555" s="79" t="s">
        <v>1240</v>
      </c>
      <c r="AN555" s="79" t="b">
        <v>0</v>
      </c>
      <c r="AO555" s="85" t="s">
        <v>1178</v>
      </c>
      <c r="AP555" s="79" t="s">
        <v>176</v>
      </c>
      <c r="AQ555" s="79">
        <v>0</v>
      </c>
      <c r="AR555" s="79">
        <v>0</v>
      </c>
      <c r="AS555" s="79"/>
      <c r="AT555" s="79"/>
      <c r="AU555" s="79"/>
      <c r="AV555" s="79"/>
      <c r="AW555" s="79"/>
      <c r="AX555" s="79"/>
      <c r="AY555" s="79"/>
      <c r="AZ555" s="79"/>
      <c r="BA555">
        <v>57</v>
      </c>
      <c r="BB555" s="78" t="str">
        <f>REPLACE(INDEX(GroupVertices[Group],MATCH(Edges[[#This Row],[Vertex 1]],GroupVertices[Vertex],0)),1,1,"")</f>
        <v>1</v>
      </c>
      <c r="BC555" s="78" t="str">
        <f>REPLACE(INDEX(GroupVertices[Group],MATCH(Edges[[#This Row],[Vertex 2]],GroupVertices[Vertex],0)),1,1,"")</f>
        <v>1</v>
      </c>
      <c r="BD555" s="48">
        <v>0</v>
      </c>
      <c r="BE555" s="49">
        <v>0</v>
      </c>
      <c r="BF555" s="48">
        <v>2</v>
      </c>
      <c r="BG555" s="49">
        <v>9.090909090909092</v>
      </c>
      <c r="BH555" s="48">
        <v>0</v>
      </c>
      <c r="BI555" s="49">
        <v>0</v>
      </c>
      <c r="BJ555" s="48">
        <v>20</v>
      </c>
      <c r="BK555" s="49">
        <v>90.9090909090909</v>
      </c>
      <c r="BL555" s="48">
        <v>22</v>
      </c>
    </row>
    <row r="556" spans="1:64" ht="15">
      <c r="A556" s="64" t="s">
        <v>271</v>
      </c>
      <c r="B556" s="64" t="s">
        <v>271</v>
      </c>
      <c r="C556" s="65" t="s">
        <v>3198</v>
      </c>
      <c r="D556" s="66">
        <v>10</v>
      </c>
      <c r="E556" s="67" t="s">
        <v>136</v>
      </c>
      <c r="F556" s="68">
        <v>12</v>
      </c>
      <c r="G556" s="65"/>
      <c r="H556" s="69"/>
      <c r="I556" s="70"/>
      <c r="J556" s="70"/>
      <c r="K556" s="34" t="s">
        <v>65</v>
      </c>
      <c r="L556" s="77">
        <v>556</v>
      </c>
      <c r="M556" s="77"/>
      <c r="N556" s="72"/>
      <c r="O556" s="79" t="s">
        <v>176</v>
      </c>
      <c r="P556" s="81">
        <v>43627.79769675926</v>
      </c>
      <c r="Q556" s="79" t="s">
        <v>474</v>
      </c>
      <c r="R556" s="82" t="s">
        <v>575</v>
      </c>
      <c r="S556" s="79" t="s">
        <v>601</v>
      </c>
      <c r="T556" s="79" t="s">
        <v>635</v>
      </c>
      <c r="U556" s="79"/>
      <c r="V556" s="82" t="s">
        <v>802</v>
      </c>
      <c r="W556" s="81">
        <v>43627.79769675926</v>
      </c>
      <c r="X556" s="82" t="s">
        <v>970</v>
      </c>
      <c r="Y556" s="79"/>
      <c r="Z556" s="79"/>
      <c r="AA556" s="85" t="s">
        <v>1179</v>
      </c>
      <c r="AB556" s="79"/>
      <c r="AC556" s="79" t="b">
        <v>0</v>
      </c>
      <c r="AD556" s="79">
        <v>1</v>
      </c>
      <c r="AE556" s="85" t="s">
        <v>1231</v>
      </c>
      <c r="AF556" s="79" t="b">
        <v>0</v>
      </c>
      <c r="AG556" s="79" t="s">
        <v>1237</v>
      </c>
      <c r="AH556" s="79"/>
      <c r="AI556" s="85" t="s">
        <v>1231</v>
      </c>
      <c r="AJ556" s="79" t="b">
        <v>0</v>
      </c>
      <c r="AK556" s="79">
        <v>0</v>
      </c>
      <c r="AL556" s="85" t="s">
        <v>1231</v>
      </c>
      <c r="AM556" s="79" t="s">
        <v>1244</v>
      </c>
      <c r="AN556" s="79" t="b">
        <v>0</v>
      </c>
      <c r="AO556" s="85" t="s">
        <v>1179</v>
      </c>
      <c r="AP556" s="79" t="s">
        <v>176</v>
      </c>
      <c r="AQ556" s="79">
        <v>0</v>
      </c>
      <c r="AR556" s="79">
        <v>0</v>
      </c>
      <c r="AS556" s="79"/>
      <c r="AT556" s="79"/>
      <c r="AU556" s="79"/>
      <c r="AV556" s="79"/>
      <c r="AW556" s="79"/>
      <c r="AX556" s="79"/>
      <c r="AY556" s="79"/>
      <c r="AZ556" s="79"/>
      <c r="BA556">
        <v>57</v>
      </c>
      <c r="BB556" s="78" t="str">
        <f>REPLACE(INDEX(GroupVertices[Group],MATCH(Edges[[#This Row],[Vertex 1]],GroupVertices[Vertex],0)),1,1,"")</f>
        <v>1</v>
      </c>
      <c r="BC556" s="78" t="str">
        <f>REPLACE(INDEX(GroupVertices[Group],MATCH(Edges[[#This Row],[Vertex 2]],GroupVertices[Vertex],0)),1,1,"")</f>
        <v>1</v>
      </c>
      <c r="BD556" s="48">
        <v>0</v>
      </c>
      <c r="BE556" s="49">
        <v>0</v>
      </c>
      <c r="BF556" s="48">
        <v>0</v>
      </c>
      <c r="BG556" s="49">
        <v>0</v>
      </c>
      <c r="BH556" s="48">
        <v>0</v>
      </c>
      <c r="BI556" s="49">
        <v>0</v>
      </c>
      <c r="BJ556" s="48">
        <v>27</v>
      </c>
      <c r="BK556" s="49">
        <v>100</v>
      </c>
      <c r="BL556" s="48">
        <v>27</v>
      </c>
    </row>
    <row r="557" spans="1:64" ht="15">
      <c r="A557" s="64" t="s">
        <v>271</v>
      </c>
      <c r="B557" s="64" t="s">
        <v>271</v>
      </c>
      <c r="C557" s="65" t="s">
        <v>3198</v>
      </c>
      <c r="D557" s="66">
        <v>10</v>
      </c>
      <c r="E557" s="67" t="s">
        <v>136</v>
      </c>
      <c r="F557" s="68">
        <v>12</v>
      </c>
      <c r="G557" s="65"/>
      <c r="H557" s="69"/>
      <c r="I557" s="70"/>
      <c r="J557" s="70"/>
      <c r="K557" s="34" t="s">
        <v>65</v>
      </c>
      <c r="L557" s="77">
        <v>557</v>
      </c>
      <c r="M557" s="77"/>
      <c r="N557" s="72"/>
      <c r="O557" s="79" t="s">
        <v>176</v>
      </c>
      <c r="P557" s="81">
        <v>43627.80694444444</v>
      </c>
      <c r="Q557" s="79" t="s">
        <v>475</v>
      </c>
      <c r="R557" s="79" t="s">
        <v>576</v>
      </c>
      <c r="S557" s="79" t="s">
        <v>602</v>
      </c>
      <c r="T557" s="79" t="s">
        <v>635</v>
      </c>
      <c r="U557" s="79"/>
      <c r="V557" s="82" t="s">
        <v>802</v>
      </c>
      <c r="W557" s="81">
        <v>43627.80694444444</v>
      </c>
      <c r="X557" s="82" t="s">
        <v>971</v>
      </c>
      <c r="Y557" s="79"/>
      <c r="Z557" s="79"/>
      <c r="AA557" s="85" t="s">
        <v>1180</v>
      </c>
      <c r="AB557" s="79"/>
      <c r="AC557" s="79" t="b">
        <v>0</v>
      </c>
      <c r="AD557" s="79">
        <v>0</v>
      </c>
      <c r="AE557" s="85" t="s">
        <v>1231</v>
      </c>
      <c r="AF557" s="79" t="b">
        <v>0</v>
      </c>
      <c r="AG557" s="79" t="s">
        <v>1237</v>
      </c>
      <c r="AH557" s="79"/>
      <c r="AI557" s="85" t="s">
        <v>1231</v>
      </c>
      <c r="AJ557" s="79" t="b">
        <v>0</v>
      </c>
      <c r="AK557" s="79">
        <v>0</v>
      </c>
      <c r="AL557" s="85" t="s">
        <v>1231</v>
      </c>
      <c r="AM557" s="79" t="s">
        <v>1246</v>
      </c>
      <c r="AN557" s="79" t="b">
        <v>0</v>
      </c>
      <c r="AO557" s="85" t="s">
        <v>1180</v>
      </c>
      <c r="AP557" s="79" t="s">
        <v>176</v>
      </c>
      <c r="AQ557" s="79">
        <v>0</v>
      </c>
      <c r="AR557" s="79">
        <v>0</v>
      </c>
      <c r="AS557" s="79"/>
      <c r="AT557" s="79"/>
      <c r="AU557" s="79"/>
      <c r="AV557" s="79"/>
      <c r="AW557" s="79"/>
      <c r="AX557" s="79"/>
      <c r="AY557" s="79"/>
      <c r="AZ557" s="79"/>
      <c r="BA557">
        <v>57</v>
      </c>
      <c r="BB557" s="78" t="str">
        <f>REPLACE(INDEX(GroupVertices[Group],MATCH(Edges[[#This Row],[Vertex 1]],GroupVertices[Vertex],0)),1,1,"")</f>
        <v>1</v>
      </c>
      <c r="BC557" s="78" t="str">
        <f>REPLACE(INDEX(GroupVertices[Group],MATCH(Edges[[#This Row],[Vertex 2]],GroupVertices[Vertex],0)),1,1,"")</f>
        <v>1</v>
      </c>
      <c r="BD557" s="48">
        <v>0</v>
      </c>
      <c r="BE557" s="49">
        <v>0</v>
      </c>
      <c r="BF557" s="48">
        <v>0</v>
      </c>
      <c r="BG557" s="49">
        <v>0</v>
      </c>
      <c r="BH557" s="48">
        <v>0</v>
      </c>
      <c r="BI557" s="49">
        <v>0</v>
      </c>
      <c r="BJ557" s="48">
        <v>21</v>
      </c>
      <c r="BK557" s="49">
        <v>100</v>
      </c>
      <c r="BL557" s="48">
        <v>21</v>
      </c>
    </row>
    <row r="558" spans="1:64" ht="15">
      <c r="A558" s="64" t="s">
        <v>271</v>
      </c>
      <c r="B558" s="64" t="s">
        <v>271</v>
      </c>
      <c r="C558" s="65" t="s">
        <v>3198</v>
      </c>
      <c r="D558" s="66">
        <v>10</v>
      </c>
      <c r="E558" s="67" t="s">
        <v>136</v>
      </c>
      <c r="F558" s="68">
        <v>12</v>
      </c>
      <c r="G558" s="65"/>
      <c r="H558" s="69"/>
      <c r="I558" s="70"/>
      <c r="J558" s="70"/>
      <c r="K558" s="34" t="s">
        <v>65</v>
      </c>
      <c r="L558" s="77">
        <v>558</v>
      </c>
      <c r="M558" s="77"/>
      <c r="N558" s="72"/>
      <c r="O558" s="79" t="s">
        <v>176</v>
      </c>
      <c r="P558" s="81">
        <v>43628.65788194445</v>
      </c>
      <c r="Q558" s="79" t="s">
        <v>476</v>
      </c>
      <c r="R558" s="79"/>
      <c r="S558" s="79"/>
      <c r="T558" s="79" t="s">
        <v>656</v>
      </c>
      <c r="U558" s="79"/>
      <c r="V558" s="82" t="s">
        <v>802</v>
      </c>
      <c r="W558" s="81">
        <v>43628.65788194445</v>
      </c>
      <c r="X558" s="82" t="s">
        <v>972</v>
      </c>
      <c r="Y558" s="79"/>
      <c r="Z558" s="79"/>
      <c r="AA558" s="85" t="s">
        <v>1181</v>
      </c>
      <c r="AB558" s="79"/>
      <c r="AC558" s="79" t="b">
        <v>0</v>
      </c>
      <c r="AD558" s="79">
        <v>1</v>
      </c>
      <c r="AE558" s="85" t="s">
        <v>1231</v>
      </c>
      <c r="AF558" s="79" t="b">
        <v>0</v>
      </c>
      <c r="AG558" s="79" t="s">
        <v>1237</v>
      </c>
      <c r="AH558" s="79"/>
      <c r="AI558" s="85" t="s">
        <v>1231</v>
      </c>
      <c r="AJ558" s="79" t="b">
        <v>0</v>
      </c>
      <c r="AK558" s="79">
        <v>0</v>
      </c>
      <c r="AL558" s="85" t="s">
        <v>1231</v>
      </c>
      <c r="AM558" s="79" t="s">
        <v>1244</v>
      </c>
      <c r="AN558" s="79" t="b">
        <v>0</v>
      </c>
      <c r="AO558" s="85" t="s">
        <v>1181</v>
      </c>
      <c r="AP558" s="79" t="s">
        <v>176</v>
      </c>
      <c r="AQ558" s="79">
        <v>0</v>
      </c>
      <c r="AR558" s="79">
        <v>0</v>
      </c>
      <c r="AS558" s="79"/>
      <c r="AT558" s="79"/>
      <c r="AU558" s="79"/>
      <c r="AV558" s="79"/>
      <c r="AW558" s="79"/>
      <c r="AX558" s="79"/>
      <c r="AY558" s="79"/>
      <c r="AZ558" s="79"/>
      <c r="BA558">
        <v>57</v>
      </c>
      <c r="BB558" s="78" t="str">
        <f>REPLACE(INDEX(GroupVertices[Group],MATCH(Edges[[#This Row],[Vertex 1]],GroupVertices[Vertex],0)),1,1,"")</f>
        <v>1</v>
      </c>
      <c r="BC558" s="78" t="str">
        <f>REPLACE(INDEX(GroupVertices[Group],MATCH(Edges[[#This Row],[Vertex 2]],GroupVertices[Vertex],0)),1,1,"")</f>
        <v>1</v>
      </c>
      <c r="BD558" s="48">
        <v>2</v>
      </c>
      <c r="BE558" s="49">
        <v>5.714285714285714</v>
      </c>
      <c r="BF558" s="48">
        <v>0</v>
      </c>
      <c r="BG558" s="49">
        <v>0</v>
      </c>
      <c r="BH558" s="48">
        <v>0</v>
      </c>
      <c r="BI558" s="49">
        <v>0</v>
      </c>
      <c r="BJ558" s="48">
        <v>33</v>
      </c>
      <c r="BK558" s="49">
        <v>94.28571428571429</v>
      </c>
      <c r="BL558" s="48">
        <v>35</v>
      </c>
    </row>
    <row r="559" spans="1:64" ht="15">
      <c r="A559" s="64" t="s">
        <v>271</v>
      </c>
      <c r="B559" s="64" t="s">
        <v>271</v>
      </c>
      <c r="C559" s="65" t="s">
        <v>3198</v>
      </c>
      <c r="D559" s="66">
        <v>10</v>
      </c>
      <c r="E559" s="67" t="s">
        <v>136</v>
      </c>
      <c r="F559" s="68">
        <v>12</v>
      </c>
      <c r="G559" s="65"/>
      <c r="H559" s="69"/>
      <c r="I559" s="70"/>
      <c r="J559" s="70"/>
      <c r="K559" s="34" t="s">
        <v>65</v>
      </c>
      <c r="L559" s="77">
        <v>559</v>
      </c>
      <c r="M559" s="77"/>
      <c r="N559" s="72"/>
      <c r="O559" s="79" t="s">
        <v>176</v>
      </c>
      <c r="P559" s="81">
        <v>43628.861909722225</v>
      </c>
      <c r="Q559" s="79" t="s">
        <v>477</v>
      </c>
      <c r="R559" s="82" t="s">
        <v>577</v>
      </c>
      <c r="S559" s="79" t="s">
        <v>603</v>
      </c>
      <c r="T559" s="79" t="s">
        <v>622</v>
      </c>
      <c r="U559" s="82" t="s">
        <v>722</v>
      </c>
      <c r="V559" s="82" t="s">
        <v>722</v>
      </c>
      <c r="W559" s="81">
        <v>43628.861909722225</v>
      </c>
      <c r="X559" s="82" t="s">
        <v>973</v>
      </c>
      <c r="Y559" s="79"/>
      <c r="Z559" s="79"/>
      <c r="AA559" s="85" t="s">
        <v>1182</v>
      </c>
      <c r="AB559" s="79"/>
      <c r="AC559" s="79" t="b">
        <v>0</v>
      </c>
      <c r="AD559" s="79">
        <v>0</v>
      </c>
      <c r="AE559" s="85" t="s">
        <v>1231</v>
      </c>
      <c r="AF559" s="79" t="b">
        <v>0</v>
      </c>
      <c r="AG559" s="79" t="s">
        <v>1237</v>
      </c>
      <c r="AH559" s="79"/>
      <c r="AI559" s="85" t="s">
        <v>1231</v>
      </c>
      <c r="AJ559" s="79" t="b">
        <v>0</v>
      </c>
      <c r="AK559" s="79">
        <v>0</v>
      </c>
      <c r="AL559" s="85" t="s">
        <v>1231</v>
      </c>
      <c r="AM559" s="79" t="s">
        <v>1244</v>
      </c>
      <c r="AN559" s="79" t="b">
        <v>0</v>
      </c>
      <c r="AO559" s="85" t="s">
        <v>1182</v>
      </c>
      <c r="AP559" s="79" t="s">
        <v>176</v>
      </c>
      <c r="AQ559" s="79">
        <v>0</v>
      </c>
      <c r="AR559" s="79">
        <v>0</v>
      </c>
      <c r="AS559" s="79"/>
      <c r="AT559" s="79"/>
      <c r="AU559" s="79"/>
      <c r="AV559" s="79"/>
      <c r="AW559" s="79"/>
      <c r="AX559" s="79"/>
      <c r="AY559" s="79"/>
      <c r="AZ559" s="79"/>
      <c r="BA559">
        <v>57</v>
      </c>
      <c r="BB559" s="78" t="str">
        <f>REPLACE(INDEX(GroupVertices[Group],MATCH(Edges[[#This Row],[Vertex 1]],GroupVertices[Vertex],0)),1,1,"")</f>
        <v>1</v>
      </c>
      <c r="BC559" s="78" t="str">
        <f>REPLACE(INDEX(GroupVertices[Group],MATCH(Edges[[#This Row],[Vertex 2]],GroupVertices[Vertex],0)),1,1,"")</f>
        <v>1</v>
      </c>
      <c r="BD559" s="48">
        <v>1</v>
      </c>
      <c r="BE559" s="49">
        <v>4.545454545454546</v>
      </c>
      <c r="BF559" s="48">
        <v>0</v>
      </c>
      <c r="BG559" s="49">
        <v>0</v>
      </c>
      <c r="BH559" s="48">
        <v>0</v>
      </c>
      <c r="BI559" s="49">
        <v>0</v>
      </c>
      <c r="BJ559" s="48">
        <v>21</v>
      </c>
      <c r="BK559" s="49">
        <v>95.45454545454545</v>
      </c>
      <c r="BL559" s="48">
        <v>22</v>
      </c>
    </row>
    <row r="560" spans="1:64" ht="15">
      <c r="A560" s="64" t="s">
        <v>271</v>
      </c>
      <c r="B560" s="64" t="s">
        <v>271</v>
      </c>
      <c r="C560" s="65" t="s">
        <v>3198</v>
      </c>
      <c r="D560" s="66">
        <v>10</v>
      </c>
      <c r="E560" s="67" t="s">
        <v>136</v>
      </c>
      <c r="F560" s="68">
        <v>12</v>
      </c>
      <c r="G560" s="65"/>
      <c r="H560" s="69"/>
      <c r="I560" s="70"/>
      <c r="J560" s="70"/>
      <c r="K560" s="34" t="s">
        <v>65</v>
      </c>
      <c r="L560" s="77">
        <v>560</v>
      </c>
      <c r="M560" s="77"/>
      <c r="N560" s="72"/>
      <c r="O560" s="79" t="s">
        <v>176</v>
      </c>
      <c r="P560" s="81">
        <v>43629.764074074075</v>
      </c>
      <c r="Q560" s="79" t="s">
        <v>478</v>
      </c>
      <c r="R560" s="79" t="s">
        <v>578</v>
      </c>
      <c r="S560" s="79" t="s">
        <v>604</v>
      </c>
      <c r="T560" s="79" t="s">
        <v>635</v>
      </c>
      <c r="U560" s="79"/>
      <c r="V560" s="82" t="s">
        <v>802</v>
      </c>
      <c r="W560" s="81">
        <v>43629.764074074075</v>
      </c>
      <c r="X560" s="82" t="s">
        <v>974</v>
      </c>
      <c r="Y560" s="79"/>
      <c r="Z560" s="79"/>
      <c r="AA560" s="85" t="s">
        <v>1183</v>
      </c>
      <c r="AB560" s="79"/>
      <c r="AC560" s="79" t="b">
        <v>0</v>
      </c>
      <c r="AD560" s="79">
        <v>0</v>
      </c>
      <c r="AE560" s="85" t="s">
        <v>1231</v>
      </c>
      <c r="AF560" s="79" t="b">
        <v>0</v>
      </c>
      <c r="AG560" s="79" t="s">
        <v>1237</v>
      </c>
      <c r="AH560" s="79"/>
      <c r="AI560" s="85" t="s">
        <v>1231</v>
      </c>
      <c r="AJ560" s="79" t="b">
        <v>0</v>
      </c>
      <c r="AK560" s="79">
        <v>0</v>
      </c>
      <c r="AL560" s="85" t="s">
        <v>1231</v>
      </c>
      <c r="AM560" s="79" t="s">
        <v>1244</v>
      </c>
      <c r="AN560" s="79" t="b">
        <v>0</v>
      </c>
      <c r="AO560" s="85" t="s">
        <v>1183</v>
      </c>
      <c r="AP560" s="79" t="s">
        <v>176</v>
      </c>
      <c r="AQ560" s="79">
        <v>0</v>
      </c>
      <c r="AR560" s="79">
        <v>0</v>
      </c>
      <c r="AS560" s="79"/>
      <c r="AT560" s="79"/>
      <c r="AU560" s="79"/>
      <c r="AV560" s="79"/>
      <c r="AW560" s="79"/>
      <c r="AX560" s="79"/>
      <c r="AY560" s="79"/>
      <c r="AZ560" s="79"/>
      <c r="BA560">
        <v>57</v>
      </c>
      <c r="BB560" s="78" t="str">
        <f>REPLACE(INDEX(GroupVertices[Group],MATCH(Edges[[#This Row],[Vertex 1]],GroupVertices[Vertex],0)),1,1,"")</f>
        <v>1</v>
      </c>
      <c r="BC560" s="78" t="str">
        <f>REPLACE(INDEX(GroupVertices[Group],MATCH(Edges[[#This Row],[Vertex 2]],GroupVertices[Vertex],0)),1,1,"")</f>
        <v>1</v>
      </c>
      <c r="BD560" s="48">
        <v>2</v>
      </c>
      <c r="BE560" s="49">
        <v>5.555555555555555</v>
      </c>
      <c r="BF560" s="48">
        <v>0</v>
      </c>
      <c r="BG560" s="49">
        <v>0</v>
      </c>
      <c r="BH560" s="48">
        <v>0</v>
      </c>
      <c r="BI560" s="49">
        <v>0</v>
      </c>
      <c r="BJ560" s="48">
        <v>34</v>
      </c>
      <c r="BK560" s="49">
        <v>94.44444444444444</v>
      </c>
      <c r="BL560" s="48">
        <v>36</v>
      </c>
    </row>
    <row r="561" spans="1:64" ht="15">
      <c r="A561" s="64" t="s">
        <v>271</v>
      </c>
      <c r="B561" s="64" t="s">
        <v>271</v>
      </c>
      <c r="C561" s="65" t="s">
        <v>3198</v>
      </c>
      <c r="D561" s="66">
        <v>10</v>
      </c>
      <c r="E561" s="67" t="s">
        <v>136</v>
      </c>
      <c r="F561" s="68">
        <v>12</v>
      </c>
      <c r="G561" s="65"/>
      <c r="H561" s="69"/>
      <c r="I561" s="70"/>
      <c r="J561" s="70"/>
      <c r="K561" s="34" t="s">
        <v>65</v>
      </c>
      <c r="L561" s="77">
        <v>561</v>
      </c>
      <c r="M561" s="77"/>
      <c r="N561" s="72"/>
      <c r="O561" s="79" t="s">
        <v>176</v>
      </c>
      <c r="P561" s="81">
        <v>43630.56805555556</v>
      </c>
      <c r="Q561" s="79" t="s">
        <v>479</v>
      </c>
      <c r="R561" s="82" t="s">
        <v>579</v>
      </c>
      <c r="S561" s="79" t="s">
        <v>605</v>
      </c>
      <c r="T561" s="79" t="s">
        <v>657</v>
      </c>
      <c r="U561" s="79"/>
      <c r="V561" s="82" t="s">
        <v>802</v>
      </c>
      <c r="W561" s="81">
        <v>43630.56805555556</v>
      </c>
      <c r="X561" s="82" t="s">
        <v>975</v>
      </c>
      <c r="Y561" s="79"/>
      <c r="Z561" s="79"/>
      <c r="AA561" s="85" t="s">
        <v>1184</v>
      </c>
      <c r="AB561" s="79"/>
      <c r="AC561" s="79" t="b">
        <v>0</v>
      </c>
      <c r="AD561" s="79">
        <v>4</v>
      </c>
      <c r="AE561" s="85" t="s">
        <v>1231</v>
      </c>
      <c r="AF561" s="79" t="b">
        <v>0</v>
      </c>
      <c r="AG561" s="79" t="s">
        <v>1237</v>
      </c>
      <c r="AH561" s="79"/>
      <c r="AI561" s="85" t="s">
        <v>1231</v>
      </c>
      <c r="AJ561" s="79" t="b">
        <v>0</v>
      </c>
      <c r="AK561" s="79">
        <v>1</v>
      </c>
      <c r="AL561" s="85" t="s">
        <v>1231</v>
      </c>
      <c r="AM561" s="79" t="s">
        <v>1246</v>
      </c>
      <c r="AN561" s="79" t="b">
        <v>0</v>
      </c>
      <c r="AO561" s="85" t="s">
        <v>1184</v>
      </c>
      <c r="AP561" s="79" t="s">
        <v>176</v>
      </c>
      <c r="AQ561" s="79">
        <v>0</v>
      </c>
      <c r="AR561" s="79">
        <v>0</v>
      </c>
      <c r="AS561" s="79"/>
      <c r="AT561" s="79"/>
      <c r="AU561" s="79"/>
      <c r="AV561" s="79"/>
      <c r="AW561" s="79"/>
      <c r="AX561" s="79"/>
      <c r="AY561" s="79"/>
      <c r="AZ561" s="79"/>
      <c r="BA561">
        <v>57</v>
      </c>
      <c r="BB561" s="78" t="str">
        <f>REPLACE(INDEX(GroupVertices[Group],MATCH(Edges[[#This Row],[Vertex 1]],GroupVertices[Vertex],0)),1,1,"")</f>
        <v>1</v>
      </c>
      <c r="BC561" s="78" t="str">
        <f>REPLACE(INDEX(GroupVertices[Group],MATCH(Edges[[#This Row],[Vertex 2]],GroupVertices[Vertex],0)),1,1,"")</f>
        <v>1</v>
      </c>
      <c r="BD561" s="48">
        <v>1</v>
      </c>
      <c r="BE561" s="49">
        <v>7.142857142857143</v>
      </c>
      <c r="BF561" s="48">
        <v>1</v>
      </c>
      <c r="BG561" s="49">
        <v>7.142857142857143</v>
      </c>
      <c r="BH561" s="48">
        <v>0</v>
      </c>
      <c r="BI561" s="49">
        <v>0</v>
      </c>
      <c r="BJ561" s="48">
        <v>12</v>
      </c>
      <c r="BK561" s="49">
        <v>85.71428571428571</v>
      </c>
      <c r="BL561" s="48">
        <v>14</v>
      </c>
    </row>
    <row r="562" spans="1:64" ht="15">
      <c r="A562" s="64" t="s">
        <v>271</v>
      </c>
      <c r="B562" s="64" t="s">
        <v>271</v>
      </c>
      <c r="C562" s="65" t="s">
        <v>3198</v>
      </c>
      <c r="D562" s="66">
        <v>10</v>
      </c>
      <c r="E562" s="67" t="s">
        <v>136</v>
      </c>
      <c r="F562" s="68">
        <v>12</v>
      </c>
      <c r="G562" s="65"/>
      <c r="H562" s="69"/>
      <c r="I562" s="70"/>
      <c r="J562" s="70"/>
      <c r="K562" s="34" t="s">
        <v>65</v>
      </c>
      <c r="L562" s="77">
        <v>562</v>
      </c>
      <c r="M562" s="77"/>
      <c r="N562" s="72"/>
      <c r="O562" s="79" t="s">
        <v>176</v>
      </c>
      <c r="P562" s="81">
        <v>43630.68282407407</v>
      </c>
      <c r="Q562" s="79" t="s">
        <v>480</v>
      </c>
      <c r="R562" s="79"/>
      <c r="S562" s="79"/>
      <c r="T562" s="79" t="s">
        <v>613</v>
      </c>
      <c r="U562" s="82" t="s">
        <v>689</v>
      </c>
      <c r="V562" s="82" t="s">
        <v>689</v>
      </c>
      <c r="W562" s="81">
        <v>43630.68282407407</v>
      </c>
      <c r="X562" s="82" t="s">
        <v>976</v>
      </c>
      <c r="Y562" s="79"/>
      <c r="Z562" s="79"/>
      <c r="AA562" s="85" t="s">
        <v>1185</v>
      </c>
      <c r="AB562" s="79"/>
      <c r="AC562" s="79" t="b">
        <v>0</v>
      </c>
      <c r="AD562" s="79">
        <v>4</v>
      </c>
      <c r="AE562" s="85" t="s">
        <v>1231</v>
      </c>
      <c r="AF562" s="79" t="b">
        <v>0</v>
      </c>
      <c r="AG562" s="79" t="s">
        <v>1237</v>
      </c>
      <c r="AH562" s="79"/>
      <c r="AI562" s="85" t="s">
        <v>1231</v>
      </c>
      <c r="AJ562" s="79" t="b">
        <v>0</v>
      </c>
      <c r="AK562" s="79">
        <v>1</v>
      </c>
      <c r="AL562" s="85" t="s">
        <v>1231</v>
      </c>
      <c r="AM562" s="79" t="s">
        <v>1240</v>
      </c>
      <c r="AN562" s="79" t="b">
        <v>0</v>
      </c>
      <c r="AO562" s="85" t="s">
        <v>1185</v>
      </c>
      <c r="AP562" s="79" t="s">
        <v>176</v>
      </c>
      <c r="AQ562" s="79">
        <v>0</v>
      </c>
      <c r="AR562" s="79">
        <v>0</v>
      </c>
      <c r="AS562" s="79"/>
      <c r="AT562" s="79"/>
      <c r="AU562" s="79"/>
      <c r="AV562" s="79"/>
      <c r="AW562" s="79"/>
      <c r="AX562" s="79"/>
      <c r="AY562" s="79"/>
      <c r="AZ562" s="79"/>
      <c r="BA562">
        <v>57</v>
      </c>
      <c r="BB562" s="78" t="str">
        <f>REPLACE(INDEX(GroupVertices[Group],MATCH(Edges[[#This Row],[Vertex 1]],GroupVertices[Vertex],0)),1,1,"")</f>
        <v>1</v>
      </c>
      <c r="BC562" s="78" t="str">
        <f>REPLACE(INDEX(GroupVertices[Group],MATCH(Edges[[#This Row],[Vertex 2]],GroupVertices[Vertex],0)),1,1,"")</f>
        <v>1</v>
      </c>
      <c r="BD562" s="48">
        <v>1</v>
      </c>
      <c r="BE562" s="49">
        <v>33.333333333333336</v>
      </c>
      <c r="BF562" s="48">
        <v>0</v>
      </c>
      <c r="BG562" s="49">
        <v>0</v>
      </c>
      <c r="BH562" s="48">
        <v>0</v>
      </c>
      <c r="BI562" s="49">
        <v>0</v>
      </c>
      <c r="BJ562" s="48">
        <v>2</v>
      </c>
      <c r="BK562" s="49">
        <v>66.66666666666667</v>
      </c>
      <c r="BL562" s="48">
        <v>3</v>
      </c>
    </row>
    <row r="563" spans="1:64" ht="15">
      <c r="A563" s="64" t="s">
        <v>271</v>
      </c>
      <c r="B563" s="64" t="s">
        <v>271</v>
      </c>
      <c r="C563" s="65" t="s">
        <v>3198</v>
      </c>
      <c r="D563" s="66">
        <v>10</v>
      </c>
      <c r="E563" s="67" t="s">
        <v>136</v>
      </c>
      <c r="F563" s="68">
        <v>12</v>
      </c>
      <c r="G563" s="65"/>
      <c r="H563" s="69"/>
      <c r="I563" s="70"/>
      <c r="J563" s="70"/>
      <c r="K563" s="34" t="s">
        <v>65</v>
      </c>
      <c r="L563" s="77">
        <v>563</v>
      </c>
      <c r="M563" s="77"/>
      <c r="N563" s="72"/>
      <c r="O563" s="79" t="s">
        <v>176</v>
      </c>
      <c r="P563" s="81">
        <v>43632.03090277778</v>
      </c>
      <c r="Q563" s="79" t="s">
        <v>481</v>
      </c>
      <c r="R563" s="79"/>
      <c r="S563" s="79"/>
      <c r="T563" s="79" t="s">
        <v>658</v>
      </c>
      <c r="U563" s="82" t="s">
        <v>723</v>
      </c>
      <c r="V563" s="82" t="s">
        <v>723</v>
      </c>
      <c r="W563" s="81">
        <v>43632.03090277778</v>
      </c>
      <c r="X563" s="82" t="s">
        <v>977</v>
      </c>
      <c r="Y563" s="79"/>
      <c r="Z563" s="79"/>
      <c r="AA563" s="85" t="s">
        <v>1186</v>
      </c>
      <c r="AB563" s="79"/>
      <c r="AC563" s="79" t="b">
        <v>0</v>
      </c>
      <c r="AD563" s="79">
        <v>4</v>
      </c>
      <c r="AE563" s="85" t="s">
        <v>1231</v>
      </c>
      <c r="AF563" s="79" t="b">
        <v>0</v>
      </c>
      <c r="AG563" s="79" t="s">
        <v>1237</v>
      </c>
      <c r="AH563" s="79"/>
      <c r="AI563" s="85" t="s">
        <v>1231</v>
      </c>
      <c r="AJ563" s="79" t="b">
        <v>0</v>
      </c>
      <c r="AK563" s="79">
        <v>1</v>
      </c>
      <c r="AL563" s="85" t="s">
        <v>1231</v>
      </c>
      <c r="AM563" s="79" t="s">
        <v>1240</v>
      </c>
      <c r="AN563" s="79" t="b">
        <v>0</v>
      </c>
      <c r="AO563" s="85" t="s">
        <v>1186</v>
      </c>
      <c r="AP563" s="79" t="s">
        <v>176</v>
      </c>
      <c r="AQ563" s="79">
        <v>0</v>
      </c>
      <c r="AR563" s="79">
        <v>0</v>
      </c>
      <c r="AS563" s="79"/>
      <c r="AT563" s="79"/>
      <c r="AU563" s="79"/>
      <c r="AV563" s="79"/>
      <c r="AW563" s="79"/>
      <c r="AX563" s="79"/>
      <c r="AY563" s="79"/>
      <c r="AZ563" s="79"/>
      <c r="BA563">
        <v>57</v>
      </c>
      <c r="BB563" s="78" t="str">
        <f>REPLACE(INDEX(GroupVertices[Group],MATCH(Edges[[#This Row],[Vertex 1]],GroupVertices[Vertex],0)),1,1,"")</f>
        <v>1</v>
      </c>
      <c r="BC563" s="78" t="str">
        <f>REPLACE(INDEX(GroupVertices[Group],MATCH(Edges[[#This Row],[Vertex 2]],GroupVertices[Vertex],0)),1,1,"")</f>
        <v>1</v>
      </c>
      <c r="BD563" s="48">
        <v>1</v>
      </c>
      <c r="BE563" s="49">
        <v>2.5641025641025643</v>
      </c>
      <c r="BF563" s="48">
        <v>1</v>
      </c>
      <c r="BG563" s="49">
        <v>2.5641025641025643</v>
      </c>
      <c r="BH563" s="48">
        <v>0</v>
      </c>
      <c r="BI563" s="49">
        <v>0</v>
      </c>
      <c r="BJ563" s="48">
        <v>37</v>
      </c>
      <c r="BK563" s="49">
        <v>94.87179487179488</v>
      </c>
      <c r="BL563" s="48">
        <v>39</v>
      </c>
    </row>
    <row r="564" spans="1:64" ht="15">
      <c r="A564" s="64" t="s">
        <v>271</v>
      </c>
      <c r="B564" s="64" t="s">
        <v>271</v>
      </c>
      <c r="C564" s="65" t="s">
        <v>3198</v>
      </c>
      <c r="D564" s="66">
        <v>10</v>
      </c>
      <c r="E564" s="67" t="s">
        <v>136</v>
      </c>
      <c r="F564" s="68">
        <v>12</v>
      </c>
      <c r="G564" s="65"/>
      <c r="H564" s="69"/>
      <c r="I564" s="70"/>
      <c r="J564" s="70"/>
      <c r="K564" s="34" t="s">
        <v>65</v>
      </c>
      <c r="L564" s="77">
        <v>564</v>
      </c>
      <c r="M564" s="77"/>
      <c r="N564" s="72"/>
      <c r="O564" s="79" t="s">
        <v>176</v>
      </c>
      <c r="P564" s="81">
        <v>43633.76866898148</v>
      </c>
      <c r="Q564" s="79" t="s">
        <v>482</v>
      </c>
      <c r="R564" s="82" t="s">
        <v>580</v>
      </c>
      <c r="S564" s="79" t="s">
        <v>606</v>
      </c>
      <c r="T564" s="79" t="s">
        <v>659</v>
      </c>
      <c r="U564" s="82" t="s">
        <v>724</v>
      </c>
      <c r="V564" s="82" t="s">
        <v>724</v>
      </c>
      <c r="W564" s="81">
        <v>43633.76866898148</v>
      </c>
      <c r="X564" s="82" t="s">
        <v>978</v>
      </c>
      <c r="Y564" s="79"/>
      <c r="Z564" s="79"/>
      <c r="AA564" s="85" t="s">
        <v>1187</v>
      </c>
      <c r="AB564" s="79"/>
      <c r="AC564" s="79" t="b">
        <v>0</v>
      </c>
      <c r="AD564" s="79">
        <v>1</v>
      </c>
      <c r="AE564" s="85" t="s">
        <v>1231</v>
      </c>
      <c r="AF564" s="79" t="b">
        <v>0</v>
      </c>
      <c r="AG564" s="79" t="s">
        <v>1237</v>
      </c>
      <c r="AH564" s="79"/>
      <c r="AI564" s="85" t="s">
        <v>1231</v>
      </c>
      <c r="AJ564" s="79" t="b">
        <v>0</v>
      </c>
      <c r="AK564" s="79">
        <v>0</v>
      </c>
      <c r="AL564" s="85" t="s">
        <v>1231</v>
      </c>
      <c r="AM564" s="79" t="s">
        <v>1244</v>
      </c>
      <c r="AN564" s="79" t="b">
        <v>0</v>
      </c>
      <c r="AO564" s="85" t="s">
        <v>1187</v>
      </c>
      <c r="AP564" s="79" t="s">
        <v>176</v>
      </c>
      <c r="AQ564" s="79">
        <v>0</v>
      </c>
      <c r="AR564" s="79">
        <v>0</v>
      </c>
      <c r="AS564" s="79"/>
      <c r="AT564" s="79"/>
      <c r="AU564" s="79"/>
      <c r="AV564" s="79"/>
      <c r="AW564" s="79"/>
      <c r="AX564" s="79"/>
      <c r="AY564" s="79"/>
      <c r="AZ564" s="79"/>
      <c r="BA564">
        <v>57</v>
      </c>
      <c r="BB564" s="78" t="str">
        <f>REPLACE(INDEX(GroupVertices[Group],MATCH(Edges[[#This Row],[Vertex 1]],GroupVertices[Vertex],0)),1,1,"")</f>
        <v>1</v>
      </c>
      <c r="BC564" s="78" t="str">
        <f>REPLACE(INDEX(GroupVertices[Group],MATCH(Edges[[#This Row],[Vertex 2]],GroupVertices[Vertex],0)),1,1,"")</f>
        <v>1</v>
      </c>
      <c r="BD564" s="48">
        <v>0</v>
      </c>
      <c r="BE564" s="49">
        <v>0</v>
      </c>
      <c r="BF564" s="48">
        <v>0</v>
      </c>
      <c r="BG564" s="49">
        <v>0</v>
      </c>
      <c r="BH564" s="48">
        <v>0</v>
      </c>
      <c r="BI564" s="49">
        <v>0</v>
      </c>
      <c r="BJ564" s="48">
        <v>40</v>
      </c>
      <c r="BK564" s="49">
        <v>100</v>
      </c>
      <c r="BL564" s="48">
        <v>40</v>
      </c>
    </row>
    <row r="565" spans="1:64" ht="15">
      <c r="A565" s="64" t="s">
        <v>271</v>
      </c>
      <c r="B565" s="64" t="s">
        <v>271</v>
      </c>
      <c r="C565" s="65" t="s">
        <v>3198</v>
      </c>
      <c r="D565" s="66">
        <v>10</v>
      </c>
      <c r="E565" s="67" t="s">
        <v>136</v>
      </c>
      <c r="F565" s="68">
        <v>12</v>
      </c>
      <c r="G565" s="65"/>
      <c r="H565" s="69"/>
      <c r="I565" s="70"/>
      <c r="J565" s="70"/>
      <c r="K565" s="34" t="s">
        <v>65</v>
      </c>
      <c r="L565" s="77">
        <v>565</v>
      </c>
      <c r="M565" s="77"/>
      <c r="N565" s="72"/>
      <c r="O565" s="79" t="s">
        <v>176</v>
      </c>
      <c r="P565" s="81">
        <v>43635.683796296296</v>
      </c>
      <c r="Q565" s="79" t="s">
        <v>483</v>
      </c>
      <c r="R565" s="79"/>
      <c r="S565" s="79"/>
      <c r="T565" s="79" t="s">
        <v>634</v>
      </c>
      <c r="U565" s="82" t="s">
        <v>725</v>
      </c>
      <c r="V565" s="82" t="s">
        <v>725</v>
      </c>
      <c r="W565" s="81">
        <v>43635.683796296296</v>
      </c>
      <c r="X565" s="82" t="s">
        <v>979</v>
      </c>
      <c r="Y565" s="79"/>
      <c r="Z565" s="79"/>
      <c r="AA565" s="85" t="s">
        <v>1188</v>
      </c>
      <c r="AB565" s="79"/>
      <c r="AC565" s="79" t="b">
        <v>0</v>
      </c>
      <c r="AD565" s="79">
        <v>1</v>
      </c>
      <c r="AE565" s="85" t="s">
        <v>1231</v>
      </c>
      <c r="AF565" s="79" t="b">
        <v>0</v>
      </c>
      <c r="AG565" s="79" t="s">
        <v>1237</v>
      </c>
      <c r="AH565" s="79"/>
      <c r="AI565" s="85" t="s">
        <v>1231</v>
      </c>
      <c r="AJ565" s="79" t="b">
        <v>0</v>
      </c>
      <c r="AK565" s="79">
        <v>0</v>
      </c>
      <c r="AL565" s="85" t="s">
        <v>1231</v>
      </c>
      <c r="AM565" s="79" t="s">
        <v>1244</v>
      </c>
      <c r="AN565" s="79" t="b">
        <v>0</v>
      </c>
      <c r="AO565" s="85" t="s">
        <v>1188</v>
      </c>
      <c r="AP565" s="79" t="s">
        <v>176</v>
      </c>
      <c r="AQ565" s="79">
        <v>0</v>
      </c>
      <c r="AR565" s="79">
        <v>0</v>
      </c>
      <c r="AS565" s="79"/>
      <c r="AT565" s="79"/>
      <c r="AU565" s="79"/>
      <c r="AV565" s="79"/>
      <c r="AW565" s="79"/>
      <c r="AX565" s="79"/>
      <c r="AY565" s="79"/>
      <c r="AZ565" s="79"/>
      <c r="BA565">
        <v>57</v>
      </c>
      <c r="BB565" s="78" t="str">
        <f>REPLACE(INDEX(GroupVertices[Group],MATCH(Edges[[#This Row],[Vertex 1]],GroupVertices[Vertex],0)),1,1,"")</f>
        <v>1</v>
      </c>
      <c r="BC565" s="78" t="str">
        <f>REPLACE(INDEX(GroupVertices[Group],MATCH(Edges[[#This Row],[Vertex 2]],GroupVertices[Vertex],0)),1,1,"")</f>
        <v>1</v>
      </c>
      <c r="BD565" s="48">
        <v>1</v>
      </c>
      <c r="BE565" s="49">
        <v>3.7037037037037037</v>
      </c>
      <c r="BF565" s="48">
        <v>0</v>
      </c>
      <c r="BG565" s="49">
        <v>0</v>
      </c>
      <c r="BH565" s="48">
        <v>0</v>
      </c>
      <c r="BI565" s="49">
        <v>0</v>
      </c>
      <c r="BJ565" s="48">
        <v>26</v>
      </c>
      <c r="BK565" s="49">
        <v>96.29629629629629</v>
      </c>
      <c r="BL565" s="48">
        <v>27</v>
      </c>
    </row>
    <row r="566" spans="1:64" ht="15">
      <c r="A566" s="64" t="s">
        <v>271</v>
      </c>
      <c r="B566" s="64" t="s">
        <v>271</v>
      </c>
      <c r="C566" s="65" t="s">
        <v>3198</v>
      </c>
      <c r="D566" s="66">
        <v>10</v>
      </c>
      <c r="E566" s="67" t="s">
        <v>136</v>
      </c>
      <c r="F566" s="68">
        <v>12</v>
      </c>
      <c r="G566" s="65"/>
      <c r="H566" s="69"/>
      <c r="I566" s="70"/>
      <c r="J566" s="70"/>
      <c r="K566" s="34" t="s">
        <v>65</v>
      </c>
      <c r="L566" s="77">
        <v>566</v>
      </c>
      <c r="M566" s="77"/>
      <c r="N566" s="72"/>
      <c r="O566" s="79" t="s">
        <v>176</v>
      </c>
      <c r="P566" s="81">
        <v>43636.5493287037</v>
      </c>
      <c r="Q566" s="79" t="s">
        <v>484</v>
      </c>
      <c r="R566" s="82" t="s">
        <v>581</v>
      </c>
      <c r="S566" s="79" t="s">
        <v>607</v>
      </c>
      <c r="T566" s="79" t="s">
        <v>660</v>
      </c>
      <c r="U566" s="82" t="s">
        <v>726</v>
      </c>
      <c r="V566" s="82" t="s">
        <v>726</v>
      </c>
      <c r="W566" s="81">
        <v>43636.5493287037</v>
      </c>
      <c r="X566" s="82" t="s">
        <v>980</v>
      </c>
      <c r="Y566" s="79"/>
      <c r="Z566" s="79"/>
      <c r="AA566" s="85" t="s">
        <v>1189</v>
      </c>
      <c r="AB566" s="79"/>
      <c r="AC566" s="79" t="b">
        <v>0</v>
      </c>
      <c r="AD566" s="79">
        <v>5</v>
      </c>
      <c r="AE566" s="85" t="s">
        <v>1231</v>
      </c>
      <c r="AF566" s="79" t="b">
        <v>0</v>
      </c>
      <c r="AG566" s="79" t="s">
        <v>1237</v>
      </c>
      <c r="AH566" s="79"/>
      <c r="AI566" s="85" t="s">
        <v>1231</v>
      </c>
      <c r="AJ566" s="79" t="b">
        <v>0</v>
      </c>
      <c r="AK566" s="79">
        <v>2</v>
      </c>
      <c r="AL566" s="85" t="s">
        <v>1231</v>
      </c>
      <c r="AM566" s="79" t="s">
        <v>1246</v>
      </c>
      <c r="AN566" s="79" t="b">
        <v>0</v>
      </c>
      <c r="AO566" s="85" t="s">
        <v>1189</v>
      </c>
      <c r="AP566" s="79" t="s">
        <v>176</v>
      </c>
      <c r="AQ566" s="79">
        <v>0</v>
      </c>
      <c r="AR566" s="79">
        <v>0</v>
      </c>
      <c r="AS566" s="79"/>
      <c r="AT566" s="79"/>
      <c r="AU566" s="79"/>
      <c r="AV566" s="79"/>
      <c r="AW566" s="79"/>
      <c r="AX566" s="79"/>
      <c r="AY566" s="79"/>
      <c r="AZ566" s="79"/>
      <c r="BA566">
        <v>57</v>
      </c>
      <c r="BB566" s="78" t="str">
        <f>REPLACE(INDEX(GroupVertices[Group],MATCH(Edges[[#This Row],[Vertex 1]],GroupVertices[Vertex],0)),1,1,"")</f>
        <v>1</v>
      </c>
      <c r="BC566" s="78" t="str">
        <f>REPLACE(INDEX(GroupVertices[Group],MATCH(Edges[[#This Row],[Vertex 2]],GroupVertices[Vertex],0)),1,1,"")</f>
        <v>1</v>
      </c>
      <c r="BD566" s="48">
        <v>2</v>
      </c>
      <c r="BE566" s="49">
        <v>5.882352941176471</v>
      </c>
      <c r="BF566" s="48">
        <v>0</v>
      </c>
      <c r="BG566" s="49">
        <v>0</v>
      </c>
      <c r="BH566" s="48">
        <v>0</v>
      </c>
      <c r="BI566" s="49">
        <v>0</v>
      </c>
      <c r="BJ566" s="48">
        <v>32</v>
      </c>
      <c r="BK566" s="49">
        <v>94.11764705882354</v>
      </c>
      <c r="BL566" s="48">
        <v>34</v>
      </c>
    </row>
    <row r="567" spans="1:64" ht="15">
      <c r="A567" s="64" t="s">
        <v>271</v>
      </c>
      <c r="B567" s="64" t="s">
        <v>271</v>
      </c>
      <c r="C567" s="65" t="s">
        <v>3198</v>
      </c>
      <c r="D567" s="66">
        <v>10</v>
      </c>
      <c r="E567" s="67" t="s">
        <v>136</v>
      </c>
      <c r="F567" s="68">
        <v>12</v>
      </c>
      <c r="G567" s="65"/>
      <c r="H567" s="69"/>
      <c r="I567" s="70"/>
      <c r="J567" s="70"/>
      <c r="K567" s="34" t="s">
        <v>65</v>
      </c>
      <c r="L567" s="77">
        <v>567</v>
      </c>
      <c r="M567" s="77"/>
      <c r="N567" s="72"/>
      <c r="O567" s="79" t="s">
        <v>176</v>
      </c>
      <c r="P567" s="81">
        <v>43637.610439814816</v>
      </c>
      <c r="Q567" s="79" t="s">
        <v>485</v>
      </c>
      <c r="R567" s="79"/>
      <c r="S567" s="79"/>
      <c r="T567" s="79" t="s">
        <v>661</v>
      </c>
      <c r="U567" s="82" t="s">
        <v>727</v>
      </c>
      <c r="V567" s="82" t="s">
        <v>727</v>
      </c>
      <c r="W567" s="81">
        <v>43637.610439814816</v>
      </c>
      <c r="X567" s="82" t="s">
        <v>981</v>
      </c>
      <c r="Y567" s="79"/>
      <c r="Z567" s="79"/>
      <c r="AA567" s="85" t="s">
        <v>1190</v>
      </c>
      <c r="AB567" s="79"/>
      <c r="AC567" s="79" t="b">
        <v>0</v>
      </c>
      <c r="AD567" s="79">
        <v>7</v>
      </c>
      <c r="AE567" s="85" t="s">
        <v>1231</v>
      </c>
      <c r="AF567" s="79" t="b">
        <v>0</v>
      </c>
      <c r="AG567" s="79" t="s">
        <v>1237</v>
      </c>
      <c r="AH567" s="79"/>
      <c r="AI567" s="85" t="s">
        <v>1231</v>
      </c>
      <c r="AJ567" s="79" t="b">
        <v>0</v>
      </c>
      <c r="AK567" s="79">
        <v>2</v>
      </c>
      <c r="AL567" s="85" t="s">
        <v>1231</v>
      </c>
      <c r="AM567" s="79" t="s">
        <v>1240</v>
      </c>
      <c r="AN567" s="79" t="b">
        <v>0</v>
      </c>
      <c r="AO567" s="85" t="s">
        <v>1190</v>
      </c>
      <c r="AP567" s="79" t="s">
        <v>176</v>
      </c>
      <c r="AQ567" s="79">
        <v>0</v>
      </c>
      <c r="AR567" s="79">
        <v>0</v>
      </c>
      <c r="AS567" s="79"/>
      <c r="AT567" s="79"/>
      <c r="AU567" s="79"/>
      <c r="AV567" s="79"/>
      <c r="AW567" s="79"/>
      <c r="AX567" s="79"/>
      <c r="AY567" s="79"/>
      <c r="AZ567" s="79"/>
      <c r="BA567">
        <v>57</v>
      </c>
      <c r="BB567" s="78" t="str">
        <f>REPLACE(INDEX(GroupVertices[Group],MATCH(Edges[[#This Row],[Vertex 1]],GroupVertices[Vertex],0)),1,1,"")</f>
        <v>1</v>
      </c>
      <c r="BC567" s="78" t="str">
        <f>REPLACE(INDEX(GroupVertices[Group],MATCH(Edges[[#This Row],[Vertex 2]],GroupVertices[Vertex],0)),1,1,"")</f>
        <v>1</v>
      </c>
      <c r="BD567" s="48">
        <v>2</v>
      </c>
      <c r="BE567" s="49">
        <v>7.407407407407407</v>
      </c>
      <c r="BF567" s="48">
        <v>0</v>
      </c>
      <c r="BG567" s="49">
        <v>0</v>
      </c>
      <c r="BH567" s="48">
        <v>0</v>
      </c>
      <c r="BI567" s="49">
        <v>0</v>
      </c>
      <c r="BJ567" s="48">
        <v>25</v>
      </c>
      <c r="BK567" s="49">
        <v>92.5925925925926</v>
      </c>
      <c r="BL567" s="48">
        <v>27</v>
      </c>
    </row>
    <row r="568" spans="1:64" ht="15">
      <c r="A568" s="64" t="s">
        <v>271</v>
      </c>
      <c r="B568" s="64" t="s">
        <v>271</v>
      </c>
      <c r="C568" s="65" t="s">
        <v>3198</v>
      </c>
      <c r="D568" s="66">
        <v>10</v>
      </c>
      <c r="E568" s="67" t="s">
        <v>136</v>
      </c>
      <c r="F568" s="68">
        <v>12</v>
      </c>
      <c r="G568" s="65"/>
      <c r="H568" s="69"/>
      <c r="I568" s="70"/>
      <c r="J568" s="70"/>
      <c r="K568" s="34" t="s">
        <v>65</v>
      </c>
      <c r="L568" s="77">
        <v>568</v>
      </c>
      <c r="M568" s="77"/>
      <c r="N568" s="72"/>
      <c r="O568" s="79" t="s">
        <v>176</v>
      </c>
      <c r="P568" s="81">
        <v>43643.70885416667</v>
      </c>
      <c r="Q568" s="79" t="s">
        <v>486</v>
      </c>
      <c r="R568" s="79"/>
      <c r="S568" s="79"/>
      <c r="T568" s="79" t="s">
        <v>662</v>
      </c>
      <c r="U568" s="82" t="s">
        <v>728</v>
      </c>
      <c r="V568" s="82" t="s">
        <v>728</v>
      </c>
      <c r="W568" s="81">
        <v>43643.70885416667</v>
      </c>
      <c r="X568" s="82" t="s">
        <v>982</v>
      </c>
      <c r="Y568" s="79"/>
      <c r="Z568" s="79"/>
      <c r="AA568" s="85" t="s">
        <v>1191</v>
      </c>
      <c r="AB568" s="79"/>
      <c r="AC568" s="79" t="b">
        <v>0</v>
      </c>
      <c r="AD568" s="79">
        <v>0</v>
      </c>
      <c r="AE568" s="85" t="s">
        <v>1231</v>
      </c>
      <c r="AF568" s="79" t="b">
        <v>0</v>
      </c>
      <c r="AG568" s="79" t="s">
        <v>1238</v>
      </c>
      <c r="AH568" s="79"/>
      <c r="AI568" s="85" t="s">
        <v>1231</v>
      </c>
      <c r="AJ568" s="79" t="b">
        <v>0</v>
      </c>
      <c r="AK568" s="79">
        <v>0</v>
      </c>
      <c r="AL568" s="85" t="s">
        <v>1231</v>
      </c>
      <c r="AM568" s="79" t="s">
        <v>1244</v>
      </c>
      <c r="AN568" s="79" t="b">
        <v>0</v>
      </c>
      <c r="AO568" s="85" t="s">
        <v>1191</v>
      </c>
      <c r="AP568" s="79" t="s">
        <v>176</v>
      </c>
      <c r="AQ568" s="79">
        <v>0</v>
      </c>
      <c r="AR568" s="79">
        <v>0</v>
      </c>
      <c r="AS568" s="79"/>
      <c r="AT568" s="79"/>
      <c r="AU568" s="79"/>
      <c r="AV568" s="79"/>
      <c r="AW568" s="79"/>
      <c r="AX568" s="79"/>
      <c r="AY568" s="79"/>
      <c r="AZ568" s="79"/>
      <c r="BA568">
        <v>57</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4</v>
      </c>
      <c r="BK568" s="49">
        <v>100</v>
      </c>
      <c r="BL568" s="48">
        <v>4</v>
      </c>
    </row>
    <row r="569" spans="1:64" ht="15">
      <c r="A569" s="64" t="s">
        <v>271</v>
      </c>
      <c r="B569" s="64" t="s">
        <v>271</v>
      </c>
      <c r="C569" s="65" t="s">
        <v>3198</v>
      </c>
      <c r="D569" s="66">
        <v>10</v>
      </c>
      <c r="E569" s="67" t="s">
        <v>136</v>
      </c>
      <c r="F569" s="68">
        <v>12</v>
      </c>
      <c r="G569" s="65"/>
      <c r="H569" s="69"/>
      <c r="I569" s="70"/>
      <c r="J569" s="70"/>
      <c r="K569" s="34" t="s">
        <v>65</v>
      </c>
      <c r="L569" s="77">
        <v>569</v>
      </c>
      <c r="M569" s="77"/>
      <c r="N569" s="72"/>
      <c r="O569" s="79" t="s">
        <v>176</v>
      </c>
      <c r="P569" s="81">
        <v>43643.862962962965</v>
      </c>
      <c r="Q569" s="79" t="s">
        <v>487</v>
      </c>
      <c r="R569" s="79"/>
      <c r="S569" s="79"/>
      <c r="T569" s="79" t="s">
        <v>663</v>
      </c>
      <c r="U569" s="82" t="s">
        <v>729</v>
      </c>
      <c r="V569" s="82" t="s">
        <v>729</v>
      </c>
      <c r="W569" s="81">
        <v>43643.862962962965</v>
      </c>
      <c r="X569" s="82" t="s">
        <v>983</v>
      </c>
      <c r="Y569" s="79"/>
      <c r="Z569" s="79"/>
      <c r="AA569" s="85" t="s">
        <v>1192</v>
      </c>
      <c r="AB569" s="79"/>
      <c r="AC569" s="79" t="b">
        <v>0</v>
      </c>
      <c r="AD569" s="79">
        <v>4</v>
      </c>
      <c r="AE569" s="85" t="s">
        <v>1231</v>
      </c>
      <c r="AF569" s="79" t="b">
        <v>0</v>
      </c>
      <c r="AG569" s="79" t="s">
        <v>1237</v>
      </c>
      <c r="AH569" s="79"/>
      <c r="AI569" s="85" t="s">
        <v>1231</v>
      </c>
      <c r="AJ569" s="79" t="b">
        <v>0</v>
      </c>
      <c r="AK569" s="79">
        <v>1</v>
      </c>
      <c r="AL569" s="85" t="s">
        <v>1231</v>
      </c>
      <c r="AM569" s="79" t="s">
        <v>1244</v>
      </c>
      <c r="AN569" s="79" t="b">
        <v>0</v>
      </c>
      <c r="AO569" s="85" t="s">
        <v>1192</v>
      </c>
      <c r="AP569" s="79" t="s">
        <v>176</v>
      </c>
      <c r="AQ569" s="79">
        <v>0</v>
      </c>
      <c r="AR569" s="79">
        <v>0</v>
      </c>
      <c r="AS569" s="79"/>
      <c r="AT569" s="79"/>
      <c r="AU569" s="79"/>
      <c r="AV569" s="79"/>
      <c r="AW569" s="79"/>
      <c r="AX569" s="79"/>
      <c r="AY569" s="79"/>
      <c r="AZ569" s="79"/>
      <c r="BA569">
        <v>57</v>
      </c>
      <c r="BB569" s="78" t="str">
        <f>REPLACE(INDEX(GroupVertices[Group],MATCH(Edges[[#This Row],[Vertex 1]],GroupVertices[Vertex],0)),1,1,"")</f>
        <v>1</v>
      </c>
      <c r="BC569" s="78" t="str">
        <f>REPLACE(INDEX(GroupVertices[Group],MATCH(Edges[[#This Row],[Vertex 2]],GroupVertices[Vertex],0)),1,1,"")</f>
        <v>1</v>
      </c>
      <c r="BD569" s="48">
        <v>2</v>
      </c>
      <c r="BE569" s="49">
        <v>4.3478260869565215</v>
      </c>
      <c r="BF569" s="48">
        <v>0</v>
      </c>
      <c r="BG569" s="49">
        <v>0</v>
      </c>
      <c r="BH569" s="48">
        <v>0</v>
      </c>
      <c r="BI569" s="49">
        <v>0</v>
      </c>
      <c r="BJ569" s="48">
        <v>44</v>
      </c>
      <c r="BK569" s="49">
        <v>95.65217391304348</v>
      </c>
      <c r="BL569" s="48">
        <v>46</v>
      </c>
    </row>
    <row r="570" spans="1:64" ht="15">
      <c r="A570" s="64" t="s">
        <v>271</v>
      </c>
      <c r="B570" s="64" t="s">
        <v>271</v>
      </c>
      <c r="C570" s="65" t="s">
        <v>3198</v>
      </c>
      <c r="D570" s="66">
        <v>10</v>
      </c>
      <c r="E570" s="67" t="s">
        <v>136</v>
      </c>
      <c r="F570" s="68">
        <v>12</v>
      </c>
      <c r="G570" s="65"/>
      <c r="H570" s="69"/>
      <c r="I570" s="70"/>
      <c r="J570" s="70"/>
      <c r="K570" s="34" t="s">
        <v>65</v>
      </c>
      <c r="L570" s="77">
        <v>570</v>
      </c>
      <c r="M570" s="77"/>
      <c r="N570" s="72"/>
      <c r="O570" s="79" t="s">
        <v>176</v>
      </c>
      <c r="P570" s="81">
        <v>43644.72179398148</v>
      </c>
      <c r="Q570" s="79" t="s">
        <v>488</v>
      </c>
      <c r="R570" s="79"/>
      <c r="S570" s="79"/>
      <c r="T570" s="79" t="s">
        <v>664</v>
      </c>
      <c r="U570" s="79"/>
      <c r="V570" s="82" t="s">
        <v>802</v>
      </c>
      <c r="W570" s="81">
        <v>43644.72179398148</v>
      </c>
      <c r="X570" s="82" t="s">
        <v>984</v>
      </c>
      <c r="Y570" s="79"/>
      <c r="Z570" s="79"/>
      <c r="AA570" s="85" t="s">
        <v>1193</v>
      </c>
      <c r="AB570" s="79"/>
      <c r="AC570" s="79" t="b">
        <v>0</v>
      </c>
      <c r="AD570" s="79">
        <v>3</v>
      </c>
      <c r="AE570" s="85" t="s">
        <v>1231</v>
      </c>
      <c r="AF570" s="79" t="b">
        <v>0</v>
      </c>
      <c r="AG570" s="79" t="s">
        <v>1237</v>
      </c>
      <c r="AH570" s="79"/>
      <c r="AI570" s="85" t="s">
        <v>1231</v>
      </c>
      <c r="AJ570" s="79" t="b">
        <v>0</v>
      </c>
      <c r="AK570" s="79">
        <v>0</v>
      </c>
      <c r="AL570" s="85" t="s">
        <v>1231</v>
      </c>
      <c r="AM570" s="79" t="s">
        <v>1244</v>
      </c>
      <c r="AN570" s="79" t="b">
        <v>0</v>
      </c>
      <c r="AO570" s="85" t="s">
        <v>1193</v>
      </c>
      <c r="AP570" s="79" t="s">
        <v>176</v>
      </c>
      <c r="AQ570" s="79">
        <v>0</v>
      </c>
      <c r="AR570" s="79">
        <v>0</v>
      </c>
      <c r="AS570" s="79"/>
      <c r="AT570" s="79"/>
      <c r="AU570" s="79"/>
      <c r="AV570" s="79"/>
      <c r="AW570" s="79"/>
      <c r="AX570" s="79"/>
      <c r="AY570" s="79"/>
      <c r="AZ570" s="79"/>
      <c r="BA570">
        <v>57</v>
      </c>
      <c r="BB570" s="78" t="str">
        <f>REPLACE(INDEX(GroupVertices[Group],MATCH(Edges[[#This Row],[Vertex 1]],GroupVertices[Vertex],0)),1,1,"")</f>
        <v>1</v>
      </c>
      <c r="BC570" s="78" t="str">
        <f>REPLACE(INDEX(GroupVertices[Group],MATCH(Edges[[#This Row],[Vertex 2]],GroupVertices[Vertex],0)),1,1,"")</f>
        <v>1</v>
      </c>
      <c r="BD570" s="48">
        <v>1</v>
      </c>
      <c r="BE570" s="49">
        <v>2.3255813953488373</v>
      </c>
      <c r="BF570" s="48">
        <v>0</v>
      </c>
      <c r="BG570" s="49">
        <v>0</v>
      </c>
      <c r="BH570" s="48">
        <v>0</v>
      </c>
      <c r="BI570" s="49">
        <v>0</v>
      </c>
      <c r="BJ570" s="48">
        <v>42</v>
      </c>
      <c r="BK570" s="49">
        <v>97.67441860465117</v>
      </c>
      <c r="BL570" s="48">
        <v>43</v>
      </c>
    </row>
    <row r="571" spans="1:64" ht="15">
      <c r="A571" s="64" t="s">
        <v>271</v>
      </c>
      <c r="B571" s="64" t="s">
        <v>271</v>
      </c>
      <c r="C571" s="65" t="s">
        <v>3198</v>
      </c>
      <c r="D571" s="66">
        <v>10</v>
      </c>
      <c r="E571" s="67" t="s">
        <v>136</v>
      </c>
      <c r="F571" s="68">
        <v>12</v>
      </c>
      <c r="G571" s="65"/>
      <c r="H571" s="69"/>
      <c r="I571" s="70"/>
      <c r="J571" s="70"/>
      <c r="K571" s="34" t="s">
        <v>65</v>
      </c>
      <c r="L571" s="77">
        <v>571</v>
      </c>
      <c r="M571" s="77"/>
      <c r="N571" s="72"/>
      <c r="O571" s="79" t="s">
        <v>176</v>
      </c>
      <c r="P571" s="81">
        <v>43644.76532407408</v>
      </c>
      <c r="Q571" s="79" t="s">
        <v>489</v>
      </c>
      <c r="R571" s="82" t="s">
        <v>546</v>
      </c>
      <c r="S571" s="79" t="s">
        <v>597</v>
      </c>
      <c r="T571" s="79" t="s">
        <v>642</v>
      </c>
      <c r="U571" s="82" t="s">
        <v>713</v>
      </c>
      <c r="V571" s="82" t="s">
        <v>713</v>
      </c>
      <c r="W571" s="81">
        <v>43644.76532407408</v>
      </c>
      <c r="X571" s="82" t="s">
        <v>985</v>
      </c>
      <c r="Y571" s="79"/>
      <c r="Z571" s="79"/>
      <c r="AA571" s="85" t="s">
        <v>1194</v>
      </c>
      <c r="AB571" s="79"/>
      <c r="AC571" s="79" t="b">
        <v>0</v>
      </c>
      <c r="AD571" s="79">
        <v>1</v>
      </c>
      <c r="AE571" s="85" t="s">
        <v>1231</v>
      </c>
      <c r="AF571" s="79" t="b">
        <v>0</v>
      </c>
      <c r="AG571" s="79" t="s">
        <v>1237</v>
      </c>
      <c r="AH571" s="79"/>
      <c r="AI571" s="85" t="s">
        <v>1231</v>
      </c>
      <c r="AJ571" s="79" t="b">
        <v>0</v>
      </c>
      <c r="AK571" s="79">
        <v>1</v>
      </c>
      <c r="AL571" s="85" t="s">
        <v>1231</v>
      </c>
      <c r="AM571" s="79" t="s">
        <v>1244</v>
      </c>
      <c r="AN571" s="79" t="b">
        <v>0</v>
      </c>
      <c r="AO571" s="85" t="s">
        <v>1194</v>
      </c>
      <c r="AP571" s="79" t="s">
        <v>176</v>
      </c>
      <c r="AQ571" s="79">
        <v>0</v>
      </c>
      <c r="AR571" s="79">
        <v>0</v>
      </c>
      <c r="AS571" s="79"/>
      <c r="AT571" s="79"/>
      <c r="AU571" s="79"/>
      <c r="AV571" s="79"/>
      <c r="AW571" s="79"/>
      <c r="AX571" s="79"/>
      <c r="AY571" s="79"/>
      <c r="AZ571" s="79"/>
      <c r="BA571">
        <v>57</v>
      </c>
      <c r="BB571" s="78" t="str">
        <f>REPLACE(INDEX(GroupVertices[Group],MATCH(Edges[[#This Row],[Vertex 1]],GroupVertices[Vertex],0)),1,1,"")</f>
        <v>1</v>
      </c>
      <c r="BC571" s="78" t="str">
        <f>REPLACE(INDEX(GroupVertices[Group],MATCH(Edges[[#This Row],[Vertex 2]],GroupVertices[Vertex],0)),1,1,"")</f>
        <v>1</v>
      </c>
      <c r="BD571" s="48">
        <v>1</v>
      </c>
      <c r="BE571" s="49">
        <v>10</v>
      </c>
      <c r="BF571" s="48">
        <v>0</v>
      </c>
      <c r="BG571" s="49">
        <v>0</v>
      </c>
      <c r="BH571" s="48">
        <v>0</v>
      </c>
      <c r="BI571" s="49">
        <v>0</v>
      </c>
      <c r="BJ571" s="48">
        <v>9</v>
      </c>
      <c r="BK571" s="49">
        <v>90</v>
      </c>
      <c r="BL571" s="48">
        <v>10</v>
      </c>
    </row>
    <row r="572" spans="1:64" ht="15">
      <c r="A572" s="64" t="s">
        <v>271</v>
      </c>
      <c r="B572" s="64" t="s">
        <v>271</v>
      </c>
      <c r="C572" s="65" t="s">
        <v>3198</v>
      </c>
      <c r="D572" s="66">
        <v>10</v>
      </c>
      <c r="E572" s="67" t="s">
        <v>136</v>
      </c>
      <c r="F572" s="68">
        <v>12</v>
      </c>
      <c r="G572" s="65"/>
      <c r="H572" s="69"/>
      <c r="I572" s="70"/>
      <c r="J572" s="70"/>
      <c r="K572" s="34" t="s">
        <v>65</v>
      </c>
      <c r="L572" s="77">
        <v>572</v>
      </c>
      <c r="M572" s="77"/>
      <c r="N572" s="72"/>
      <c r="O572" s="79" t="s">
        <v>176</v>
      </c>
      <c r="P572" s="81">
        <v>43645.557662037034</v>
      </c>
      <c r="Q572" s="79" t="s">
        <v>490</v>
      </c>
      <c r="R572" s="79"/>
      <c r="S572" s="79"/>
      <c r="T572" s="79" t="s">
        <v>665</v>
      </c>
      <c r="U572" s="82" t="s">
        <v>730</v>
      </c>
      <c r="V572" s="82" t="s">
        <v>730</v>
      </c>
      <c r="W572" s="81">
        <v>43645.557662037034</v>
      </c>
      <c r="X572" s="82" t="s">
        <v>986</v>
      </c>
      <c r="Y572" s="79"/>
      <c r="Z572" s="79"/>
      <c r="AA572" s="85" t="s">
        <v>1195</v>
      </c>
      <c r="AB572" s="79"/>
      <c r="AC572" s="79" t="b">
        <v>0</v>
      </c>
      <c r="AD572" s="79">
        <v>1</v>
      </c>
      <c r="AE572" s="85" t="s">
        <v>1231</v>
      </c>
      <c r="AF572" s="79" t="b">
        <v>0</v>
      </c>
      <c r="AG572" s="79" t="s">
        <v>1237</v>
      </c>
      <c r="AH572" s="79"/>
      <c r="AI572" s="85" t="s">
        <v>1231</v>
      </c>
      <c r="AJ572" s="79" t="b">
        <v>0</v>
      </c>
      <c r="AK572" s="79">
        <v>0</v>
      </c>
      <c r="AL572" s="85" t="s">
        <v>1231</v>
      </c>
      <c r="AM572" s="79" t="s">
        <v>1246</v>
      </c>
      <c r="AN572" s="79" t="b">
        <v>0</v>
      </c>
      <c r="AO572" s="85" t="s">
        <v>1195</v>
      </c>
      <c r="AP572" s="79" t="s">
        <v>176</v>
      </c>
      <c r="AQ572" s="79">
        <v>0</v>
      </c>
      <c r="AR572" s="79">
        <v>0</v>
      </c>
      <c r="AS572" s="79"/>
      <c r="AT572" s="79"/>
      <c r="AU572" s="79"/>
      <c r="AV572" s="79"/>
      <c r="AW572" s="79"/>
      <c r="AX572" s="79"/>
      <c r="AY572" s="79"/>
      <c r="AZ572" s="79"/>
      <c r="BA572">
        <v>57</v>
      </c>
      <c r="BB572" s="78" t="str">
        <f>REPLACE(INDEX(GroupVertices[Group],MATCH(Edges[[#This Row],[Vertex 1]],GroupVertices[Vertex],0)),1,1,"")</f>
        <v>1</v>
      </c>
      <c r="BC572" s="78" t="str">
        <f>REPLACE(INDEX(GroupVertices[Group],MATCH(Edges[[#This Row],[Vertex 2]],GroupVertices[Vertex],0)),1,1,"")</f>
        <v>1</v>
      </c>
      <c r="BD572" s="48">
        <v>6</v>
      </c>
      <c r="BE572" s="49">
        <v>17.647058823529413</v>
      </c>
      <c r="BF572" s="48">
        <v>0</v>
      </c>
      <c r="BG572" s="49">
        <v>0</v>
      </c>
      <c r="BH572" s="48">
        <v>0</v>
      </c>
      <c r="BI572" s="49">
        <v>0</v>
      </c>
      <c r="BJ572" s="48">
        <v>28</v>
      </c>
      <c r="BK572" s="49">
        <v>82.3529411764706</v>
      </c>
      <c r="BL572" s="48">
        <v>34</v>
      </c>
    </row>
    <row r="573" spans="1:64" ht="15">
      <c r="A573" s="64" t="s">
        <v>271</v>
      </c>
      <c r="B573" s="64" t="s">
        <v>271</v>
      </c>
      <c r="C573" s="65" t="s">
        <v>3198</v>
      </c>
      <c r="D573" s="66">
        <v>10</v>
      </c>
      <c r="E573" s="67" t="s">
        <v>136</v>
      </c>
      <c r="F573" s="68">
        <v>12</v>
      </c>
      <c r="G573" s="65"/>
      <c r="H573" s="69"/>
      <c r="I573" s="70"/>
      <c r="J573" s="70"/>
      <c r="K573" s="34" t="s">
        <v>65</v>
      </c>
      <c r="L573" s="77">
        <v>573</v>
      </c>
      <c r="M573" s="77"/>
      <c r="N573" s="72"/>
      <c r="O573" s="79" t="s">
        <v>176</v>
      </c>
      <c r="P573" s="81">
        <v>43647.84543981482</v>
      </c>
      <c r="Q573" s="79" t="s">
        <v>491</v>
      </c>
      <c r="R573" s="82" t="s">
        <v>582</v>
      </c>
      <c r="S573" s="79" t="s">
        <v>588</v>
      </c>
      <c r="T573" s="79" t="s">
        <v>635</v>
      </c>
      <c r="U573" s="79"/>
      <c r="V573" s="82" t="s">
        <v>802</v>
      </c>
      <c r="W573" s="81">
        <v>43647.84543981482</v>
      </c>
      <c r="X573" s="82" t="s">
        <v>987</v>
      </c>
      <c r="Y573" s="79"/>
      <c r="Z573" s="79"/>
      <c r="AA573" s="85" t="s">
        <v>1196</v>
      </c>
      <c r="AB573" s="79"/>
      <c r="AC573" s="79" t="b">
        <v>0</v>
      </c>
      <c r="AD573" s="79">
        <v>0</v>
      </c>
      <c r="AE573" s="85" t="s">
        <v>1231</v>
      </c>
      <c r="AF573" s="79" t="b">
        <v>0</v>
      </c>
      <c r="AG573" s="79" t="s">
        <v>1237</v>
      </c>
      <c r="AH573" s="79"/>
      <c r="AI573" s="85" t="s">
        <v>1231</v>
      </c>
      <c r="AJ573" s="79" t="b">
        <v>0</v>
      </c>
      <c r="AK573" s="79">
        <v>0</v>
      </c>
      <c r="AL573" s="85" t="s">
        <v>1231</v>
      </c>
      <c r="AM573" s="79" t="s">
        <v>1244</v>
      </c>
      <c r="AN573" s="79" t="b">
        <v>0</v>
      </c>
      <c r="AO573" s="85" t="s">
        <v>1196</v>
      </c>
      <c r="AP573" s="79" t="s">
        <v>176</v>
      </c>
      <c r="AQ573" s="79">
        <v>0</v>
      </c>
      <c r="AR573" s="79">
        <v>0</v>
      </c>
      <c r="AS573" s="79"/>
      <c r="AT573" s="79"/>
      <c r="AU573" s="79"/>
      <c r="AV573" s="79"/>
      <c r="AW573" s="79"/>
      <c r="AX573" s="79"/>
      <c r="AY573" s="79"/>
      <c r="AZ573" s="79"/>
      <c r="BA573">
        <v>57</v>
      </c>
      <c r="BB573" s="78" t="str">
        <f>REPLACE(INDEX(GroupVertices[Group],MATCH(Edges[[#This Row],[Vertex 1]],GroupVertices[Vertex],0)),1,1,"")</f>
        <v>1</v>
      </c>
      <c r="BC573" s="78" t="str">
        <f>REPLACE(INDEX(GroupVertices[Group],MATCH(Edges[[#This Row],[Vertex 2]],GroupVertices[Vertex],0)),1,1,"")</f>
        <v>1</v>
      </c>
      <c r="BD573" s="48">
        <v>0</v>
      </c>
      <c r="BE573" s="49">
        <v>0</v>
      </c>
      <c r="BF573" s="48">
        <v>1</v>
      </c>
      <c r="BG573" s="49">
        <v>4.761904761904762</v>
      </c>
      <c r="BH573" s="48">
        <v>0</v>
      </c>
      <c r="BI573" s="49">
        <v>0</v>
      </c>
      <c r="BJ573" s="48">
        <v>20</v>
      </c>
      <c r="BK573" s="49">
        <v>95.23809523809524</v>
      </c>
      <c r="BL573" s="48">
        <v>21</v>
      </c>
    </row>
    <row r="574" spans="1:64" ht="15">
      <c r="A574" s="64" t="s">
        <v>271</v>
      </c>
      <c r="B574" s="64" t="s">
        <v>271</v>
      </c>
      <c r="C574" s="65" t="s">
        <v>3198</v>
      </c>
      <c r="D574" s="66">
        <v>10</v>
      </c>
      <c r="E574" s="67" t="s">
        <v>136</v>
      </c>
      <c r="F574" s="68">
        <v>12</v>
      </c>
      <c r="G574" s="65"/>
      <c r="H574" s="69"/>
      <c r="I574" s="70"/>
      <c r="J574" s="70"/>
      <c r="K574" s="34" t="s">
        <v>65</v>
      </c>
      <c r="L574" s="77">
        <v>574</v>
      </c>
      <c r="M574" s="77"/>
      <c r="N574" s="72"/>
      <c r="O574" s="79" t="s">
        <v>176</v>
      </c>
      <c r="P574" s="81">
        <v>43648.60039351852</v>
      </c>
      <c r="Q574" s="79" t="s">
        <v>492</v>
      </c>
      <c r="R574" s="79"/>
      <c r="S574" s="79"/>
      <c r="T574" s="79" t="s">
        <v>634</v>
      </c>
      <c r="U574" s="82" t="s">
        <v>731</v>
      </c>
      <c r="V574" s="82" t="s">
        <v>731</v>
      </c>
      <c r="W574" s="81">
        <v>43648.60039351852</v>
      </c>
      <c r="X574" s="82" t="s">
        <v>988</v>
      </c>
      <c r="Y574" s="79"/>
      <c r="Z574" s="79"/>
      <c r="AA574" s="85" t="s">
        <v>1197</v>
      </c>
      <c r="AB574" s="79"/>
      <c r="AC574" s="79" t="b">
        <v>0</v>
      </c>
      <c r="AD574" s="79">
        <v>3</v>
      </c>
      <c r="AE574" s="85" t="s">
        <v>1231</v>
      </c>
      <c r="AF574" s="79" t="b">
        <v>0</v>
      </c>
      <c r="AG574" s="79" t="s">
        <v>1237</v>
      </c>
      <c r="AH574" s="79"/>
      <c r="AI574" s="85" t="s">
        <v>1231</v>
      </c>
      <c r="AJ574" s="79" t="b">
        <v>0</v>
      </c>
      <c r="AK574" s="79">
        <v>0</v>
      </c>
      <c r="AL574" s="85" t="s">
        <v>1231</v>
      </c>
      <c r="AM574" s="79" t="s">
        <v>1244</v>
      </c>
      <c r="AN574" s="79" t="b">
        <v>0</v>
      </c>
      <c r="AO574" s="85" t="s">
        <v>1197</v>
      </c>
      <c r="AP574" s="79" t="s">
        <v>176</v>
      </c>
      <c r="AQ574" s="79">
        <v>0</v>
      </c>
      <c r="AR574" s="79">
        <v>0</v>
      </c>
      <c r="AS574" s="79"/>
      <c r="AT574" s="79"/>
      <c r="AU574" s="79"/>
      <c r="AV574" s="79"/>
      <c r="AW574" s="79"/>
      <c r="AX574" s="79"/>
      <c r="AY574" s="79"/>
      <c r="AZ574" s="79"/>
      <c r="BA574">
        <v>57</v>
      </c>
      <c r="BB574" s="78" t="str">
        <f>REPLACE(INDEX(GroupVertices[Group],MATCH(Edges[[#This Row],[Vertex 1]],GroupVertices[Vertex],0)),1,1,"")</f>
        <v>1</v>
      </c>
      <c r="BC574" s="78" t="str">
        <f>REPLACE(INDEX(GroupVertices[Group],MATCH(Edges[[#This Row],[Vertex 2]],GroupVertices[Vertex],0)),1,1,"")</f>
        <v>1</v>
      </c>
      <c r="BD574" s="48">
        <v>4</v>
      </c>
      <c r="BE574" s="49">
        <v>12.121212121212121</v>
      </c>
      <c r="BF574" s="48">
        <v>0</v>
      </c>
      <c r="BG574" s="49">
        <v>0</v>
      </c>
      <c r="BH574" s="48">
        <v>0</v>
      </c>
      <c r="BI574" s="49">
        <v>0</v>
      </c>
      <c r="BJ574" s="48">
        <v>29</v>
      </c>
      <c r="BK574" s="49">
        <v>87.87878787878788</v>
      </c>
      <c r="BL574" s="48">
        <v>33</v>
      </c>
    </row>
    <row r="575" spans="1:64" ht="15">
      <c r="A575" s="64" t="s">
        <v>271</v>
      </c>
      <c r="B575" s="64" t="s">
        <v>271</v>
      </c>
      <c r="C575" s="65" t="s">
        <v>3198</v>
      </c>
      <c r="D575" s="66">
        <v>10</v>
      </c>
      <c r="E575" s="67" t="s">
        <v>136</v>
      </c>
      <c r="F575" s="68">
        <v>12</v>
      </c>
      <c r="G575" s="65"/>
      <c r="H575" s="69"/>
      <c r="I575" s="70"/>
      <c r="J575" s="70"/>
      <c r="K575" s="34" t="s">
        <v>65</v>
      </c>
      <c r="L575" s="77">
        <v>575</v>
      </c>
      <c r="M575" s="77"/>
      <c r="N575" s="72"/>
      <c r="O575" s="79" t="s">
        <v>176</v>
      </c>
      <c r="P575" s="81">
        <v>43649.54309027778</v>
      </c>
      <c r="Q575" s="79" t="s">
        <v>493</v>
      </c>
      <c r="R575" s="79"/>
      <c r="S575" s="79"/>
      <c r="T575" s="79" t="s">
        <v>622</v>
      </c>
      <c r="U575" s="82" t="s">
        <v>732</v>
      </c>
      <c r="V575" s="82" t="s">
        <v>732</v>
      </c>
      <c r="W575" s="81">
        <v>43649.54309027778</v>
      </c>
      <c r="X575" s="82" t="s">
        <v>989</v>
      </c>
      <c r="Y575" s="79"/>
      <c r="Z575" s="79"/>
      <c r="AA575" s="85" t="s">
        <v>1198</v>
      </c>
      <c r="AB575" s="79"/>
      <c r="AC575" s="79" t="b">
        <v>0</v>
      </c>
      <c r="AD575" s="79">
        <v>3</v>
      </c>
      <c r="AE575" s="85" t="s">
        <v>1231</v>
      </c>
      <c r="AF575" s="79" t="b">
        <v>0</v>
      </c>
      <c r="AG575" s="79" t="s">
        <v>1237</v>
      </c>
      <c r="AH575" s="79"/>
      <c r="AI575" s="85" t="s">
        <v>1231</v>
      </c>
      <c r="AJ575" s="79" t="b">
        <v>0</v>
      </c>
      <c r="AK575" s="79">
        <v>0</v>
      </c>
      <c r="AL575" s="85" t="s">
        <v>1231</v>
      </c>
      <c r="AM575" s="79" t="s">
        <v>1246</v>
      </c>
      <c r="AN575" s="79" t="b">
        <v>0</v>
      </c>
      <c r="AO575" s="85" t="s">
        <v>1198</v>
      </c>
      <c r="AP575" s="79" t="s">
        <v>176</v>
      </c>
      <c r="AQ575" s="79">
        <v>0</v>
      </c>
      <c r="AR575" s="79">
        <v>0</v>
      </c>
      <c r="AS575" s="79"/>
      <c r="AT575" s="79"/>
      <c r="AU575" s="79"/>
      <c r="AV575" s="79"/>
      <c r="AW575" s="79"/>
      <c r="AX575" s="79"/>
      <c r="AY575" s="79"/>
      <c r="AZ575" s="79"/>
      <c r="BA575">
        <v>57</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8</v>
      </c>
      <c r="BK575" s="49">
        <v>100</v>
      </c>
      <c r="BL575" s="48">
        <v>8</v>
      </c>
    </row>
    <row r="576" spans="1:64" ht="15">
      <c r="A576" s="64" t="s">
        <v>271</v>
      </c>
      <c r="B576" s="64" t="s">
        <v>271</v>
      </c>
      <c r="C576" s="65" t="s">
        <v>3198</v>
      </c>
      <c r="D576" s="66">
        <v>10</v>
      </c>
      <c r="E576" s="67" t="s">
        <v>136</v>
      </c>
      <c r="F576" s="68">
        <v>12</v>
      </c>
      <c r="G576" s="65"/>
      <c r="H576" s="69"/>
      <c r="I576" s="70"/>
      <c r="J576" s="70"/>
      <c r="K576" s="34" t="s">
        <v>65</v>
      </c>
      <c r="L576" s="77">
        <v>576</v>
      </c>
      <c r="M576" s="77"/>
      <c r="N576" s="72"/>
      <c r="O576" s="79" t="s">
        <v>176</v>
      </c>
      <c r="P576" s="81">
        <v>43650.522939814815</v>
      </c>
      <c r="Q576" s="79" t="s">
        <v>494</v>
      </c>
      <c r="R576" s="82" t="s">
        <v>583</v>
      </c>
      <c r="S576" s="79" t="s">
        <v>608</v>
      </c>
      <c r="T576" s="79" t="s">
        <v>666</v>
      </c>
      <c r="U576" s="82" t="s">
        <v>733</v>
      </c>
      <c r="V576" s="82" t="s">
        <v>733</v>
      </c>
      <c r="W576" s="81">
        <v>43650.522939814815</v>
      </c>
      <c r="X576" s="82" t="s">
        <v>990</v>
      </c>
      <c r="Y576" s="79"/>
      <c r="Z576" s="79"/>
      <c r="AA576" s="85" t="s">
        <v>1199</v>
      </c>
      <c r="AB576" s="79"/>
      <c r="AC576" s="79" t="b">
        <v>0</v>
      </c>
      <c r="AD576" s="79">
        <v>2</v>
      </c>
      <c r="AE576" s="85" t="s">
        <v>1231</v>
      </c>
      <c r="AF576" s="79" t="b">
        <v>0</v>
      </c>
      <c r="AG576" s="79" t="s">
        <v>1237</v>
      </c>
      <c r="AH576" s="79"/>
      <c r="AI576" s="85" t="s">
        <v>1231</v>
      </c>
      <c r="AJ576" s="79" t="b">
        <v>0</v>
      </c>
      <c r="AK576" s="79">
        <v>1</v>
      </c>
      <c r="AL576" s="85" t="s">
        <v>1231</v>
      </c>
      <c r="AM576" s="79" t="s">
        <v>1246</v>
      </c>
      <c r="AN576" s="79" t="b">
        <v>0</v>
      </c>
      <c r="AO576" s="85" t="s">
        <v>1199</v>
      </c>
      <c r="AP576" s="79" t="s">
        <v>176</v>
      </c>
      <c r="AQ576" s="79">
        <v>0</v>
      </c>
      <c r="AR576" s="79">
        <v>0</v>
      </c>
      <c r="AS576" s="79"/>
      <c r="AT576" s="79"/>
      <c r="AU576" s="79"/>
      <c r="AV576" s="79"/>
      <c r="AW576" s="79"/>
      <c r="AX576" s="79"/>
      <c r="AY576" s="79"/>
      <c r="AZ576" s="79"/>
      <c r="BA576">
        <v>57</v>
      </c>
      <c r="BB576" s="78" t="str">
        <f>REPLACE(INDEX(GroupVertices[Group],MATCH(Edges[[#This Row],[Vertex 1]],GroupVertices[Vertex],0)),1,1,"")</f>
        <v>1</v>
      </c>
      <c r="BC576" s="78" t="str">
        <f>REPLACE(INDEX(GroupVertices[Group],MATCH(Edges[[#This Row],[Vertex 2]],GroupVertices[Vertex],0)),1,1,"")</f>
        <v>1</v>
      </c>
      <c r="BD576" s="48">
        <v>3</v>
      </c>
      <c r="BE576" s="49">
        <v>11.538461538461538</v>
      </c>
      <c r="BF576" s="48">
        <v>0</v>
      </c>
      <c r="BG576" s="49">
        <v>0</v>
      </c>
      <c r="BH576" s="48">
        <v>0</v>
      </c>
      <c r="BI576" s="49">
        <v>0</v>
      </c>
      <c r="BJ576" s="48">
        <v>23</v>
      </c>
      <c r="BK576" s="49">
        <v>88.46153846153847</v>
      </c>
      <c r="BL576" s="48">
        <v>26</v>
      </c>
    </row>
    <row r="577" spans="1:64" ht="15">
      <c r="A577" s="64" t="s">
        <v>271</v>
      </c>
      <c r="B577" s="64" t="s">
        <v>271</v>
      </c>
      <c r="C577" s="65" t="s">
        <v>3198</v>
      </c>
      <c r="D577" s="66">
        <v>10</v>
      </c>
      <c r="E577" s="67" t="s">
        <v>136</v>
      </c>
      <c r="F577" s="68">
        <v>12</v>
      </c>
      <c r="G577" s="65"/>
      <c r="H577" s="69"/>
      <c r="I577" s="70"/>
      <c r="J577" s="70"/>
      <c r="K577" s="34" t="s">
        <v>65</v>
      </c>
      <c r="L577" s="77">
        <v>577</v>
      </c>
      <c r="M577" s="77"/>
      <c r="N577" s="72"/>
      <c r="O577" s="79" t="s">
        <v>176</v>
      </c>
      <c r="P577" s="81">
        <v>43651.559745370374</v>
      </c>
      <c r="Q577" s="79" t="s">
        <v>495</v>
      </c>
      <c r="R577" s="79"/>
      <c r="S577" s="79"/>
      <c r="T577" s="79" t="s">
        <v>667</v>
      </c>
      <c r="U577" s="82" t="s">
        <v>734</v>
      </c>
      <c r="V577" s="82" t="s">
        <v>734</v>
      </c>
      <c r="W577" s="81">
        <v>43651.559745370374</v>
      </c>
      <c r="X577" s="82" t="s">
        <v>991</v>
      </c>
      <c r="Y577" s="79"/>
      <c r="Z577" s="79"/>
      <c r="AA577" s="85" t="s">
        <v>1200</v>
      </c>
      <c r="AB577" s="79"/>
      <c r="AC577" s="79" t="b">
        <v>0</v>
      </c>
      <c r="AD577" s="79">
        <v>1</v>
      </c>
      <c r="AE577" s="85" t="s">
        <v>1231</v>
      </c>
      <c r="AF577" s="79" t="b">
        <v>0</v>
      </c>
      <c r="AG577" s="79" t="s">
        <v>1237</v>
      </c>
      <c r="AH577" s="79"/>
      <c r="AI577" s="85" t="s">
        <v>1231</v>
      </c>
      <c r="AJ577" s="79" t="b">
        <v>0</v>
      </c>
      <c r="AK577" s="79">
        <v>0</v>
      </c>
      <c r="AL577" s="85" t="s">
        <v>1231</v>
      </c>
      <c r="AM577" s="79" t="s">
        <v>1246</v>
      </c>
      <c r="AN577" s="79" t="b">
        <v>0</v>
      </c>
      <c r="AO577" s="85" t="s">
        <v>1200</v>
      </c>
      <c r="AP577" s="79" t="s">
        <v>176</v>
      </c>
      <c r="AQ577" s="79">
        <v>0</v>
      </c>
      <c r="AR577" s="79">
        <v>0</v>
      </c>
      <c r="AS577" s="79"/>
      <c r="AT577" s="79"/>
      <c r="AU577" s="79"/>
      <c r="AV577" s="79"/>
      <c r="AW577" s="79"/>
      <c r="AX577" s="79"/>
      <c r="AY577" s="79"/>
      <c r="AZ577" s="79"/>
      <c r="BA577">
        <v>57</v>
      </c>
      <c r="BB577" s="78" t="str">
        <f>REPLACE(INDEX(GroupVertices[Group],MATCH(Edges[[#This Row],[Vertex 1]],GroupVertices[Vertex],0)),1,1,"")</f>
        <v>1</v>
      </c>
      <c r="BC577" s="78" t="str">
        <f>REPLACE(INDEX(GroupVertices[Group],MATCH(Edges[[#This Row],[Vertex 2]],GroupVertices[Vertex],0)),1,1,"")</f>
        <v>1</v>
      </c>
      <c r="BD577" s="48">
        <v>4</v>
      </c>
      <c r="BE577" s="49">
        <v>9.75609756097561</v>
      </c>
      <c r="BF577" s="48">
        <v>0</v>
      </c>
      <c r="BG577" s="49">
        <v>0</v>
      </c>
      <c r="BH577" s="48">
        <v>0</v>
      </c>
      <c r="BI577" s="49">
        <v>0</v>
      </c>
      <c r="BJ577" s="48">
        <v>37</v>
      </c>
      <c r="BK577" s="49">
        <v>90.2439024390244</v>
      </c>
      <c r="BL577" s="48">
        <v>41</v>
      </c>
    </row>
    <row r="578" spans="1:64" ht="15">
      <c r="A578" s="64" t="s">
        <v>271</v>
      </c>
      <c r="B578" s="64" t="s">
        <v>271</v>
      </c>
      <c r="C578" s="65" t="s">
        <v>3198</v>
      </c>
      <c r="D578" s="66">
        <v>10</v>
      </c>
      <c r="E578" s="67" t="s">
        <v>136</v>
      </c>
      <c r="F578" s="68">
        <v>12</v>
      </c>
      <c r="G578" s="65"/>
      <c r="H578" s="69"/>
      <c r="I578" s="70"/>
      <c r="J578" s="70"/>
      <c r="K578" s="34" t="s">
        <v>65</v>
      </c>
      <c r="L578" s="77">
        <v>578</v>
      </c>
      <c r="M578" s="77"/>
      <c r="N578" s="72"/>
      <c r="O578" s="79" t="s">
        <v>176</v>
      </c>
      <c r="P578" s="81">
        <v>43652.526412037034</v>
      </c>
      <c r="Q578" s="79" t="s">
        <v>496</v>
      </c>
      <c r="R578" s="79"/>
      <c r="S578" s="79"/>
      <c r="T578" s="79" t="s">
        <v>634</v>
      </c>
      <c r="U578" s="82" t="s">
        <v>735</v>
      </c>
      <c r="V578" s="82" t="s">
        <v>735</v>
      </c>
      <c r="W578" s="81">
        <v>43652.526412037034</v>
      </c>
      <c r="X578" s="82" t="s">
        <v>992</v>
      </c>
      <c r="Y578" s="79"/>
      <c r="Z578" s="79"/>
      <c r="AA578" s="85" t="s">
        <v>1201</v>
      </c>
      <c r="AB578" s="79"/>
      <c r="AC578" s="79" t="b">
        <v>0</v>
      </c>
      <c r="AD578" s="79">
        <v>0</v>
      </c>
      <c r="AE578" s="85" t="s">
        <v>1231</v>
      </c>
      <c r="AF578" s="79" t="b">
        <v>0</v>
      </c>
      <c r="AG578" s="79" t="s">
        <v>1237</v>
      </c>
      <c r="AH578" s="79"/>
      <c r="AI578" s="85" t="s">
        <v>1231</v>
      </c>
      <c r="AJ578" s="79" t="b">
        <v>0</v>
      </c>
      <c r="AK578" s="79">
        <v>0</v>
      </c>
      <c r="AL578" s="85" t="s">
        <v>1231</v>
      </c>
      <c r="AM578" s="79" t="s">
        <v>1246</v>
      </c>
      <c r="AN578" s="79" t="b">
        <v>0</v>
      </c>
      <c r="AO578" s="85" t="s">
        <v>1201</v>
      </c>
      <c r="AP578" s="79" t="s">
        <v>176</v>
      </c>
      <c r="AQ578" s="79">
        <v>0</v>
      </c>
      <c r="AR578" s="79">
        <v>0</v>
      </c>
      <c r="AS578" s="79"/>
      <c r="AT578" s="79"/>
      <c r="AU578" s="79"/>
      <c r="AV578" s="79"/>
      <c r="AW578" s="79"/>
      <c r="AX578" s="79"/>
      <c r="AY578" s="79"/>
      <c r="AZ578" s="79"/>
      <c r="BA578">
        <v>57</v>
      </c>
      <c r="BB578" s="78" t="str">
        <f>REPLACE(INDEX(GroupVertices[Group],MATCH(Edges[[#This Row],[Vertex 1]],GroupVertices[Vertex],0)),1,1,"")</f>
        <v>1</v>
      </c>
      <c r="BC578" s="78" t="str">
        <f>REPLACE(INDEX(GroupVertices[Group],MATCH(Edges[[#This Row],[Vertex 2]],GroupVertices[Vertex],0)),1,1,"")</f>
        <v>1</v>
      </c>
      <c r="BD578" s="48">
        <v>4</v>
      </c>
      <c r="BE578" s="49">
        <v>18.181818181818183</v>
      </c>
      <c r="BF578" s="48">
        <v>0</v>
      </c>
      <c r="BG578" s="49">
        <v>0</v>
      </c>
      <c r="BH578" s="48">
        <v>0</v>
      </c>
      <c r="BI578" s="49">
        <v>0</v>
      </c>
      <c r="BJ578" s="48">
        <v>18</v>
      </c>
      <c r="BK578" s="49">
        <v>81.81818181818181</v>
      </c>
      <c r="BL578" s="48">
        <v>22</v>
      </c>
    </row>
    <row r="579" spans="1:64" ht="15">
      <c r="A579" s="64" t="s">
        <v>271</v>
      </c>
      <c r="B579" s="64" t="s">
        <v>271</v>
      </c>
      <c r="C579" s="65" t="s">
        <v>3198</v>
      </c>
      <c r="D579" s="66">
        <v>10</v>
      </c>
      <c r="E579" s="67" t="s">
        <v>136</v>
      </c>
      <c r="F579" s="68">
        <v>12</v>
      </c>
      <c r="G579" s="65"/>
      <c r="H579" s="69"/>
      <c r="I579" s="70"/>
      <c r="J579" s="70"/>
      <c r="K579" s="34" t="s">
        <v>65</v>
      </c>
      <c r="L579" s="77">
        <v>579</v>
      </c>
      <c r="M579" s="77"/>
      <c r="N579" s="72"/>
      <c r="O579" s="79" t="s">
        <v>176</v>
      </c>
      <c r="P579" s="81">
        <v>43654.70633101852</v>
      </c>
      <c r="Q579" s="79" t="s">
        <v>497</v>
      </c>
      <c r="R579" s="79"/>
      <c r="S579" s="79"/>
      <c r="T579" s="79" t="s">
        <v>668</v>
      </c>
      <c r="U579" s="82" t="s">
        <v>736</v>
      </c>
      <c r="V579" s="82" t="s">
        <v>736</v>
      </c>
      <c r="W579" s="81">
        <v>43654.70633101852</v>
      </c>
      <c r="X579" s="82" t="s">
        <v>993</v>
      </c>
      <c r="Y579" s="79"/>
      <c r="Z579" s="79"/>
      <c r="AA579" s="85" t="s">
        <v>1202</v>
      </c>
      <c r="AB579" s="79"/>
      <c r="AC579" s="79" t="b">
        <v>0</v>
      </c>
      <c r="AD579" s="79">
        <v>0</v>
      </c>
      <c r="AE579" s="85" t="s">
        <v>1231</v>
      </c>
      <c r="AF579" s="79" t="b">
        <v>0</v>
      </c>
      <c r="AG579" s="79" t="s">
        <v>1237</v>
      </c>
      <c r="AH579" s="79"/>
      <c r="AI579" s="85" t="s">
        <v>1231</v>
      </c>
      <c r="AJ579" s="79" t="b">
        <v>0</v>
      </c>
      <c r="AK579" s="79">
        <v>0</v>
      </c>
      <c r="AL579" s="85" t="s">
        <v>1231</v>
      </c>
      <c r="AM579" s="79" t="s">
        <v>1244</v>
      </c>
      <c r="AN579" s="79" t="b">
        <v>0</v>
      </c>
      <c r="AO579" s="85" t="s">
        <v>1202</v>
      </c>
      <c r="AP579" s="79" t="s">
        <v>176</v>
      </c>
      <c r="AQ579" s="79">
        <v>0</v>
      </c>
      <c r="AR579" s="79">
        <v>0</v>
      </c>
      <c r="AS579" s="79"/>
      <c r="AT579" s="79"/>
      <c r="AU579" s="79"/>
      <c r="AV579" s="79"/>
      <c r="AW579" s="79"/>
      <c r="AX579" s="79"/>
      <c r="AY579" s="79"/>
      <c r="AZ579" s="79"/>
      <c r="BA579">
        <v>57</v>
      </c>
      <c r="BB579" s="78" t="str">
        <f>REPLACE(INDEX(GroupVertices[Group],MATCH(Edges[[#This Row],[Vertex 1]],GroupVertices[Vertex],0)),1,1,"")</f>
        <v>1</v>
      </c>
      <c r="BC579" s="78" t="str">
        <f>REPLACE(INDEX(GroupVertices[Group],MATCH(Edges[[#This Row],[Vertex 2]],GroupVertices[Vertex],0)),1,1,"")</f>
        <v>1</v>
      </c>
      <c r="BD579" s="48">
        <v>1</v>
      </c>
      <c r="BE579" s="49">
        <v>16.666666666666668</v>
      </c>
      <c r="BF579" s="48">
        <v>1</v>
      </c>
      <c r="BG579" s="49">
        <v>16.666666666666668</v>
      </c>
      <c r="BH579" s="48">
        <v>0</v>
      </c>
      <c r="BI579" s="49">
        <v>0</v>
      </c>
      <c r="BJ579" s="48">
        <v>4</v>
      </c>
      <c r="BK579" s="49">
        <v>66.66666666666667</v>
      </c>
      <c r="BL579" s="48">
        <v>6</v>
      </c>
    </row>
    <row r="580" spans="1:64" ht="15">
      <c r="A580" s="64" t="s">
        <v>271</v>
      </c>
      <c r="B580" s="64" t="s">
        <v>271</v>
      </c>
      <c r="C580" s="65" t="s">
        <v>3198</v>
      </c>
      <c r="D580" s="66">
        <v>10</v>
      </c>
      <c r="E580" s="67" t="s">
        <v>136</v>
      </c>
      <c r="F580" s="68">
        <v>12</v>
      </c>
      <c r="G580" s="65"/>
      <c r="H580" s="69"/>
      <c r="I580" s="70"/>
      <c r="J580" s="70"/>
      <c r="K580" s="34" t="s">
        <v>65</v>
      </c>
      <c r="L580" s="77">
        <v>580</v>
      </c>
      <c r="M580" s="77"/>
      <c r="N580" s="72"/>
      <c r="O580" s="79" t="s">
        <v>176</v>
      </c>
      <c r="P580" s="81">
        <v>43659.568773148145</v>
      </c>
      <c r="Q580" s="79" t="s">
        <v>498</v>
      </c>
      <c r="R580" s="79"/>
      <c r="S580" s="79"/>
      <c r="T580" s="79" t="s">
        <v>635</v>
      </c>
      <c r="U580" s="82" t="s">
        <v>737</v>
      </c>
      <c r="V580" s="82" t="s">
        <v>737</v>
      </c>
      <c r="W580" s="81">
        <v>43659.568773148145</v>
      </c>
      <c r="X580" s="82" t="s">
        <v>994</v>
      </c>
      <c r="Y580" s="79"/>
      <c r="Z580" s="79"/>
      <c r="AA580" s="85" t="s">
        <v>1203</v>
      </c>
      <c r="AB580" s="79"/>
      <c r="AC580" s="79" t="b">
        <v>0</v>
      </c>
      <c r="AD580" s="79">
        <v>0</v>
      </c>
      <c r="AE580" s="85" t="s">
        <v>1231</v>
      </c>
      <c r="AF580" s="79" t="b">
        <v>0</v>
      </c>
      <c r="AG580" s="79" t="s">
        <v>1237</v>
      </c>
      <c r="AH580" s="79"/>
      <c r="AI580" s="85" t="s">
        <v>1231</v>
      </c>
      <c r="AJ580" s="79" t="b">
        <v>0</v>
      </c>
      <c r="AK580" s="79">
        <v>0</v>
      </c>
      <c r="AL580" s="85" t="s">
        <v>1231</v>
      </c>
      <c r="AM580" s="79" t="s">
        <v>1246</v>
      </c>
      <c r="AN580" s="79" t="b">
        <v>0</v>
      </c>
      <c r="AO580" s="85" t="s">
        <v>1203</v>
      </c>
      <c r="AP580" s="79" t="s">
        <v>176</v>
      </c>
      <c r="AQ580" s="79">
        <v>0</v>
      </c>
      <c r="AR580" s="79">
        <v>0</v>
      </c>
      <c r="AS580" s="79"/>
      <c r="AT580" s="79"/>
      <c r="AU580" s="79"/>
      <c r="AV580" s="79"/>
      <c r="AW580" s="79"/>
      <c r="AX580" s="79"/>
      <c r="AY580" s="79"/>
      <c r="AZ580" s="79"/>
      <c r="BA580">
        <v>57</v>
      </c>
      <c r="BB580" s="78" t="str">
        <f>REPLACE(INDEX(GroupVertices[Group],MATCH(Edges[[#This Row],[Vertex 1]],GroupVertices[Vertex],0)),1,1,"")</f>
        <v>1</v>
      </c>
      <c r="BC580" s="78" t="str">
        <f>REPLACE(INDEX(GroupVertices[Group],MATCH(Edges[[#This Row],[Vertex 2]],GroupVertices[Vertex],0)),1,1,"")</f>
        <v>1</v>
      </c>
      <c r="BD580" s="48">
        <v>2</v>
      </c>
      <c r="BE580" s="49">
        <v>5.128205128205129</v>
      </c>
      <c r="BF580" s="48">
        <v>0</v>
      </c>
      <c r="BG580" s="49">
        <v>0</v>
      </c>
      <c r="BH580" s="48">
        <v>0</v>
      </c>
      <c r="BI580" s="49">
        <v>0</v>
      </c>
      <c r="BJ580" s="48">
        <v>37</v>
      </c>
      <c r="BK580" s="49">
        <v>94.87179487179488</v>
      </c>
      <c r="BL580" s="48">
        <v>39</v>
      </c>
    </row>
    <row r="581" spans="1:64" ht="15">
      <c r="A581" s="64" t="s">
        <v>271</v>
      </c>
      <c r="B581" s="64" t="s">
        <v>271</v>
      </c>
      <c r="C581" s="65" t="s">
        <v>3198</v>
      </c>
      <c r="D581" s="66">
        <v>10</v>
      </c>
      <c r="E581" s="67" t="s">
        <v>136</v>
      </c>
      <c r="F581" s="68">
        <v>12</v>
      </c>
      <c r="G581" s="65"/>
      <c r="H581" s="69"/>
      <c r="I581" s="70"/>
      <c r="J581" s="70"/>
      <c r="K581" s="34" t="s">
        <v>65</v>
      </c>
      <c r="L581" s="77">
        <v>581</v>
      </c>
      <c r="M581" s="77"/>
      <c r="N581" s="72"/>
      <c r="O581" s="79" t="s">
        <v>176</v>
      </c>
      <c r="P581" s="81">
        <v>43660.57430555556</v>
      </c>
      <c r="Q581" s="79" t="s">
        <v>499</v>
      </c>
      <c r="R581" s="82" t="s">
        <v>584</v>
      </c>
      <c r="S581" s="79" t="s">
        <v>609</v>
      </c>
      <c r="T581" s="79" t="s">
        <v>635</v>
      </c>
      <c r="U581" s="79"/>
      <c r="V581" s="82" t="s">
        <v>802</v>
      </c>
      <c r="W581" s="81">
        <v>43660.57430555556</v>
      </c>
      <c r="X581" s="82" t="s">
        <v>995</v>
      </c>
      <c r="Y581" s="79"/>
      <c r="Z581" s="79"/>
      <c r="AA581" s="85" t="s">
        <v>1204</v>
      </c>
      <c r="AB581" s="79"/>
      <c r="AC581" s="79" t="b">
        <v>0</v>
      </c>
      <c r="AD581" s="79">
        <v>3</v>
      </c>
      <c r="AE581" s="85" t="s">
        <v>1231</v>
      </c>
      <c r="AF581" s="79" t="b">
        <v>0</v>
      </c>
      <c r="AG581" s="79" t="s">
        <v>1237</v>
      </c>
      <c r="AH581" s="79"/>
      <c r="AI581" s="85" t="s">
        <v>1231</v>
      </c>
      <c r="AJ581" s="79" t="b">
        <v>0</v>
      </c>
      <c r="AK581" s="79">
        <v>0</v>
      </c>
      <c r="AL581" s="85" t="s">
        <v>1231</v>
      </c>
      <c r="AM581" s="79" t="s">
        <v>1246</v>
      </c>
      <c r="AN581" s="79" t="b">
        <v>0</v>
      </c>
      <c r="AO581" s="85" t="s">
        <v>1204</v>
      </c>
      <c r="AP581" s="79" t="s">
        <v>176</v>
      </c>
      <c r="AQ581" s="79">
        <v>0</v>
      </c>
      <c r="AR581" s="79">
        <v>0</v>
      </c>
      <c r="AS581" s="79"/>
      <c r="AT581" s="79"/>
      <c r="AU581" s="79"/>
      <c r="AV581" s="79"/>
      <c r="AW581" s="79"/>
      <c r="AX581" s="79"/>
      <c r="AY581" s="79"/>
      <c r="AZ581" s="79"/>
      <c r="BA581">
        <v>57</v>
      </c>
      <c r="BB581" s="78" t="str">
        <f>REPLACE(INDEX(GroupVertices[Group],MATCH(Edges[[#This Row],[Vertex 1]],GroupVertices[Vertex],0)),1,1,"")</f>
        <v>1</v>
      </c>
      <c r="BC581" s="78" t="str">
        <f>REPLACE(INDEX(GroupVertices[Group],MATCH(Edges[[#This Row],[Vertex 2]],GroupVertices[Vertex],0)),1,1,"")</f>
        <v>1</v>
      </c>
      <c r="BD581" s="48">
        <v>1</v>
      </c>
      <c r="BE581" s="49">
        <v>2.272727272727273</v>
      </c>
      <c r="BF581" s="48">
        <v>0</v>
      </c>
      <c r="BG581" s="49">
        <v>0</v>
      </c>
      <c r="BH581" s="48">
        <v>0</v>
      </c>
      <c r="BI581" s="49">
        <v>0</v>
      </c>
      <c r="BJ581" s="48">
        <v>43</v>
      </c>
      <c r="BK581" s="49">
        <v>97.72727272727273</v>
      </c>
      <c r="BL581" s="48">
        <v>44</v>
      </c>
    </row>
    <row r="582" spans="1:64" ht="15">
      <c r="A582" s="64" t="s">
        <v>271</v>
      </c>
      <c r="B582" s="64" t="s">
        <v>271</v>
      </c>
      <c r="C582" s="65" t="s">
        <v>3198</v>
      </c>
      <c r="D582" s="66">
        <v>10</v>
      </c>
      <c r="E582" s="67" t="s">
        <v>136</v>
      </c>
      <c r="F582" s="68">
        <v>12</v>
      </c>
      <c r="G582" s="65"/>
      <c r="H582" s="69"/>
      <c r="I582" s="70"/>
      <c r="J582" s="70"/>
      <c r="K582" s="34" t="s">
        <v>65</v>
      </c>
      <c r="L582" s="77">
        <v>582</v>
      </c>
      <c r="M582" s="77"/>
      <c r="N582" s="72"/>
      <c r="O582" s="79" t="s">
        <v>176</v>
      </c>
      <c r="P582" s="81">
        <v>43663.49114583333</v>
      </c>
      <c r="Q582" s="79" t="s">
        <v>500</v>
      </c>
      <c r="R582" s="79"/>
      <c r="S582" s="79"/>
      <c r="T582" s="79" t="s">
        <v>625</v>
      </c>
      <c r="U582" s="82" t="s">
        <v>700</v>
      </c>
      <c r="V582" s="82" t="s">
        <v>700</v>
      </c>
      <c r="W582" s="81">
        <v>43663.49114583333</v>
      </c>
      <c r="X582" s="82" t="s">
        <v>996</v>
      </c>
      <c r="Y582" s="79"/>
      <c r="Z582" s="79"/>
      <c r="AA582" s="85" t="s">
        <v>1205</v>
      </c>
      <c r="AB582" s="79"/>
      <c r="AC582" s="79" t="b">
        <v>0</v>
      </c>
      <c r="AD582" s="79">
        <v>5</v>
      </c>
      <c r="AE582" s="85" t="s">
        <v>1231</v>
      </c>
      <c r="AF582" s="79" t="b">
        <v>0</v>
      </c>
      <c r="AG582" s="79" t="s">
        <v>1237</v>
      </c>
      <c r="AH582" s="79"/>
      <c r="AI582" s="85" t="s">
        <v>1231</v>
      </c>
      <c r="AJ582" s="79" t="b">
        <v>0</v>
      </c>
      <c r="AK582" s="79">
        <v>1</v>
      </c>
      <c r="AL582" s="85" t="s">
        <v>1231</v>
      </c>
      <c r="AM582" s="79" t="s">
        <v>1246</v>
      </c>
      <c r="AN582" s="79" t="b">
        <v>0</v>
      </c>
      <c r="AO582" s="85" t="s">
        <v>1205</v>
      </c>
      <c r="AP582" s="79" t="s">
        <v>176</v>
      </c>
      <c r="AQ582" s="79">
        <v>0</v>
      </c>
      <c r="AR582" s="79">
        <v>0</v>
      </c>
      <c r="AS582" s="79"/>
      <c r="AT582" s="79"/>
      <c r="AU582" s="79"/>
      <c r="AV582" s="79"/>
      <c r="AW582" s="79"/>
      <c r="AX582" s="79"/>
      <c r="AY582" s="79"/>
      <c r="AZ582" s="79"/>
      <c r="BA582">
        <v>57</v>
      </c>
      <c r="BB582" s="78" t="str">
        <f>REPLACE(INDEX(GroupVertices[Group],MATCH(Edges[[#This Row],[Vertex 1]],GroupVertices[Vertex],0)),1,1,"")</f>
        <v>1</v>
      </c>
      <c r="BC582" s="78" t="str">
        <f>REPLACE(INDEX(GroupVertices[Group],MATCH(Edges[[#This Row],[Vertex 2]],GroupVertices[Vertex],0)),1,1,"")</f>
        <v>1</v>
      </c>
      <c r="BD582" s="48">
        <v>0</v>
      </c>
      <c r="BE582" s="49">
        <v>0</v>
      </c>
      <c r="BF582" s="48">
        <v>0</v>
      </c>
      <c r="BG582" s="49">
        <v>0</v>
      </c>
      <c r="BH582" s="48">
        <v>0</v>
      </c>
      <c r="BI582" s="49">
        <v>0</v>
      </c>
      <c r="BJ582" s="48">
        <v>12</v>
      </c>
      <c r="BK582" s="49">
        <v>100</v>
      </c>
      <c r="BL582" s="48">
        <v>12</v>
      </c>
    </row>
    <row r="583" spans="1:64" ht="15">
      <c r="A583" s="64" t="s">
        <v>271</v>
      </c>
      <c r="B583" s="64" t="s">
        <v>271</v>
      </c>
      <c r="C583" s="65" t="s">
        <v>3198</v>
      </c>
      <c r="D583" s="66">
        <v>10</v>
      </c>
      <c r="E583" s="67" t="s">
        <v>136</v>
      </c>
      <c r="F583" s="68">
        <v>12</v>
      </c>
      <c r="G583" s="65"/>
      <c r="H583" s="69"/>
      <c r="I583" s="70"/>
      <c r="J583" s="70"/>
      <c r="K583" s="34" t="s">
        <v>65</v>
      </c>
      <c r="L583" s="77">
        <v>583</v>
      </c>
      <c r="M583" s="77"/>
      <c r="N583" s="72"/>
      <c r="O583" s="79" t="s">
        <v>176</v>
      </c>
      <c r="P583" s="81">
        <v>43664.53265046296</v>
      </c>
      <c r="Q583" s="79" t="s">
        <v>501</v>
      </c>
      <c r="R583" s="79"/>
      <c r="S583" s="79"/>
      <c r="T583" s="79" t="s">
        <v>669</v>
      </c>
      <c r="U583" s="82" t="s">
        <v>738</v>
      </c>
      <c r="V583" s="82" t="s">
        <v>738</v>
      </c>
      <c r="W583" s="81">
        <v>43664.53265046296</v>
      </c>
      <c r="X583" s="82" t="s">
        <v>997</v>
      </c>
      <c r="Y583" s="79"/>
      <c r="Z583" s="79"/>
      <c r="AA583" s="85" t="s">
        <v>1206</v>
      </c>
      <c r="AB583" s="79"/>
      <c r="AC583" s="79" t="b">
        <v>0</v>
      </c>
      <c r="AD583" s="79">
        <v>6</v>
      </c>
      <c r="AE583" s="85" t="s">
        <v>1231</v>
      </c>
      <c r="AF583" s="79" t="b">
        <v>0</v>
      </c>
      <c r="AG583" s="79" t="s">
        <v>1237</v>
      </c>
      <c r="AH583" s="79"/>
      <c r="AI583" s="85" t="s">
        <v>1231</v>
      </c>
      <c r="AJ583" s="79" t="b">
        <v>0</v>
      </c>
      <c r="AK583" s="79">
        <v>0</v>
      </c>
      <c r="AL583" s="85" t="s">
        <v>1231</v>
      </c>
      <c r="AM583" s="79" t="s">
        <v>1246</v>
      </c>
      <c r="AN583" s="79" t="b">
        <v>0</v>
      </c>
      <c r="AO583" s="85" t="s">
        <v>1206</v>
      </c>
      <c r="AP583" s="79" t="s">
        <v>176</v>
      </c>
      <c r="AQ583" s="79">
        <v>0</v>
      </c>
      <c r="AR583" s="79">
        <v>0</v>
      </c>
      <c r="AS583" s="79"/>
      <c r="AT583" s="79"/>
      <c r="AU583" s="79"/>
      <c r="AV583" s="79"/>
      <c r="AW583" s="79"/>
      <c r="AX583" s="79"/>
      <c r="AY583" s="79"/>
      <c r="AZ583" s="79"/>
      <c r="BA583">
        <v>57</v>
      </c>
      <c r="BB583" s="78" t="str">
        <f>REPLACE(INDEX(GroupVertices[Group],MATCH(Edges[[#This Row],[Vertex 1]],GroupVertices[Vertex],0)),1,1,"")</f>
        <v>1</v>
      </c>
      <c r="BC583" s="78" t="str">
        <f>REPLACE(INDEX(GroupVertices[Group],MATCH(Edges[[#This Row],[Vertex 2]],GroupVertices[Vertex],0)),1,1,"")</f>
        <v>1</v>
      </c>
      <c r="BD583" s="48">
        <v>1</v>
      </c>
      <c r="BE583" s="49">
        <v>3.0303030303030303</v>
      </c>
      <c r="BF583" s="48">
        <v>0</v>
      </c>
      <c r="BG583" s="49">
        <v>0</v>
      </c>
      <c r="BH583" s="48">
        <v>0</v>
      </c>
      <c r="BI583" s="49">
        <v>0</v>
      </c>
      <c r="BJ583" s="48">
        <v>32</v>
      </c>
      <c r="BK583" s="49">
        <v>96.96969696969697</v>
      </c>
      <c r="BL583" s="48">
        <v>33</v>
      </c>
    </row>
    <row r="584" spans="1:64" ht="15">
      <c r="A584" s="64" t="s">
        <v>271</v>
      </c>
      <c r="B584" s="64" t="s">
        <v>271</v>
      </c>
      <c r="C584" s="65" t="s">
        <v>3198</v>
      </c>
      <c r="D584" s="66">
        <v>10</v>
      </c>
      <c r="E584" s="67" t="s">
        <v>136</v>
      </c>
      <c r="F584" s="68">
        <v>12</v>
      </c>
      <c r="G584" s="65"/>
      <c r="H584" s="69"/>
      <c r="I584" s="70"/>
      <c r="J584" s="70"/>
      <c r="K584" s="34" t="s">
        <v>65</v>
      </c>
      <c r="L584" s="77">
        <v>584</v>
      </c>
      <c r="M584" s="77"/>
      <c r="N584" s="72"/>
      <c r="O584" s="79" t="s">
        <v>176</v>
      </c>
      <c r="P584" s="81">
        <v>43664.57596064815</v>
      </c>
      <c r="Q584" s="79" t="s">
        <v>502</v>
      </c>
      <c r="R584" s="79"/>
      <c r="S584" s="79"/>
      <c r="T584" s="79" t="s">
        <v>670</v>
      </c>
      <c r="U584" s="82" t="s">
        <v>739</v>
      </c>
      <c r="V584" s="82" t="s">
        <v>739</v>
      </c>
      <c r="W584" s="81">
        <v>43664.57596064815</v>
      </c>
      <c r="X584" s="82" t="s">
        <v>998</v>
      </c>
      <c r="Y584" s="79"/>
      <c r="Z584" s="79"/>
      <c r="AA584" s="85" t="s">
        <v>1207</v>
      </c>
      <c r="AB584" s="79"/>
      <c r="AC584" s="79" t="b">
        <v>0</v>
      </c>
      <c r="AD584" s="79">
        <v>4</v>
      </c>
      <c r="AE584" s="85" t="s">
        <v>1231</v>
      </c>
      <c r="AF584" s="79" t="b">
        <v>0</v>
      </c>
      <c r="AG584" s="79" t="s">
        <v>1237</v>
      </c>
      <c r="AH584" s="79"/>
      <c r="AI584" s="85" t="s">
        <v>1231</v>
      </c>
      <c r="AJ584" s="79" t="b">
        <v>0</v>
      </c>
      <c r="AK584" s="79">
        <v>0</v>
      </c>
      <c r="AL584" s="85" t="s">
        <v>1231</v>
      </c>
      <c r="AM584" s="79" t="s">
        <v>1240</v>
      </c>
      <c r="AN584" s="79" t="b">
        <v>0</v>
      </c>
      <c r="AO584" s="85" t="s">
        <v>1207</v>
      </c>
      <c r="AP584" s="79" t="s">
        <v>176</v>
      </c>
      <c r="AQ584" s="79">
        <v>0</v>
      </c>
      <c r="AR584" s="79">
        <v>0</v>
      </c>
      <c r="AS584" s="79"/>
      <c r="AT584" s="79"/>
      <c r="AU584" s="79"/>
      <c r="AV584" s="79"/>
      <c r="AW584" s="79"/>
      <c r="AX584" s="79"/>
      <c r="AY584" s="79"/>
      <c r="AZ584" s="79"/>
      <c r="BA584">
        <v>57</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23</v>
      </c>
      <c r="BK584" s="49">
        <v>100</v>
      </c>
      <c r="BL584" s="48">
        <v>23</v>
      </c>
    </row>
    <row r="585" spans="1:64" ht="15">
      <c r="A585" s="64" t="s">
        <v>271</v>
      </c>
      <c r="B585" s="64" t="s">
        <v>271</v>
      </c>
      <c r="C585" s="65" t="s">
        <v>3198</v>
      </c>
      <c r="D585" s="66">
        <v>10</v>
      </c>
      <c r="E585" s="67" t="s">
        <v>136</v>
      </c>
      <c r="F585" s="68">
        <v>12</v>
      </c>
      <c r="G585" s="65"/>
      <c r="H585" s="69"/>
      <c r="I585" s="70"/>
      <c r="J585" s="70"/>
      <c r="K585" s="34" t="s">
        <v>65</v>
      </c>
      <c r="L585" s="77">
        <v>585</v>
      </c>
      <c r="M585" s="77"/>
      <c r="N585" s="72"/>
      <c r="O585" s="79" t="s">
        <v>176</v>
      </c>
      <c r="P585" s="81">
        <v>43664.62917824074</v>
      </c>
      <c r="Q585" s="79" t="s">
        <v>503</v>
      </c>
      <c r="R585" s="79"/>
      <c r="S585" s="79"/>
      <c r="T585" s="79" t="s">
        <v>671</v>
      </c>
      <c r="U585" s="79"/>
      <c r="V585" s="82" t="s">
        <v>802</v>
      </c>
      <c r="W585" s="81">
        <v>43664.62917824074</v>
      </c>
      <c r="X585" s="82" t="s">
        <v>999</v>
      </c>
      <c r="Y585" s="79"/>
      <c r="Z585" s="79"/>
      <c r="AA585" s="85" t="s">
        <v>1208</v>
      </c>
      <c r="AB585" s="79"/>
      <c r="AC585" s="79" t="b">
        <v>0</v>
      </c>
      <c r="AD585" s="79">
        <v>2</v>
      </c>
      <c r="AE585" s="85" t="s">
        <v>1231</v>
      </c>
      <c r="AF585" s="79" t="b">
        <v>0</v>
      </c>
      <c r="AG585" s="79" t="s">
        <v>1237</v>
      </c>
      <c r="AH585" s="79"/>
      <c r="AI585" s="85" t="s">
        <v>1231</v>
      </c>
      <c r="AJ585" s="79" t="b">
        <v>0</v>
      </c>
      <c r="AK585" s="79">
        <v>0</v>
      </c>
      <c r="AL585" s="85" t="s">
        <v>1231</v>
      </c>
      <c r="AM585" s="79" t="s">
        <v>1246</v>
      </c>
      <c r="AN585" s="79" t="b">
        <v>0</v>
      </c>
      <c r="AO585" s="85" t="s">
        <v>1208</v>
      </c>
      <c r="AP585" s="79" t="s">
        <v>176</v>
      </c>
      <c r="AQ585" s="79">
        <v>0</v>
      </c>
      <c r="AR585" s="79">
        <v>0</v>
      </c>
      <c r="AS585" s="79"/>
      <c r="AT585" s="79"/>
      <c r="AU585" s="79"/>
      <c r="AV585" s="79"/>
      <c r="AW585" s="79"/>
      <c r="AX585" s="79"/>
      <c r="AY585" s="79"/>
      <c r="AZ585" s="79"/>
      <c r="BA585">
        <v>57</v>
      </c>
      <c r="BB585" s="78" t="str">
        <f>REPLACE(INDEX(GroupVertices[Group],MATCH(Edges[[#This Row],[Vertex 1]],GroupVertices[Vertex],0)),1,1,"")</f>
        <v>1</v>
      </c>
      <c r="BC585" s="78" t="str">
        <f>REPLACE(INDEX(GroupVertices[Group],MATCH(Edges[[#This Row],[Vertex 2]],GroupVertices[Vertex],0)),1,1,"")</f>
        <v>1</v>
      </c>
      <c r="BD585" s="48">
        <v>5</v>
      </c>
      <c r="BE585" s="49">
        <v>15.151515151515152</v>
      </c>
      <c r="BF585" s="48">
        <v>0</v>
      </c>
      <c r="BG585" s="49">
        <v>0</v>
      </c>
      <c r="BH585" s="48">
        <v>0</v>
      </c>
      <c r="BI585" s="49">
        <v>0</v>
      </c>
      <c r="BJ585" s="48">
        <v>28</v>
      </c>
      <c r="BK585" s="49">
        <v>84.84848484848484</v>
      </c>
      <c r="BL585" s="48">
        <v>33</v>
      </c>
    </row>
    <row r="586" spans="1:64" ht="15">
      <c r="A586" s="64" t="s">
        <v>271</v>
      </c>
      <c r="B586" s="64" t="s">
        <v>271</v>
      </c>
      <c r="C586" s="65" t="s">
        <v>3198</v>
      </c>
      <c r="D586" s="66">
        <v>10</v>
      </c>
      <c r="E586" s="67" t="s">
        <v>136</v>
      </c>
      <c r="F586" s="68">
        <v>12</v>
      </c>
      <c r="G586" s="65"/>
      <c r="H586" s="69"/>
      <c r="I586" s="70"/>
      <c r="J586" s="70"/>
      <c r="K586" s="34" t="s">
        <v>65</v>
      </c>
      <c r="L586" s="77">
        <v>586</v>
      </c>
      <c r="M586" s="77"/>
      <c r="N586" s="72"/>
      <c r="O586" s="79" t="s">
        <v>176</v>
      </c>
      <c r="P586" s="81">
        <v>43664.681979166664</v>
      </c>
      <c r="Q586" s="79" t="s">
        <v>504</v>
      </c>
      <c r="R586" s="79"/>
      <c r="S586" s="79"/>
      <c r="T586" s="79" t="s">
        <v>672</v>
      </c>
      <c r="U586" s="82" t="s">
        <v>740</v>
      </c>
      <c r="V586" s="82" t="s">
        <v>740</v>
      </c>
      <c r="W586" s="81">
        <v>43664.681979166664</v>
      </c>
      <c r="X586" s="82" t="s">
        <v>1000</v>
      </c>
      <c r="Y586" s="79"/>
      <c r="Z586" s="79"/>
      <c r="AA586" s="85" t="s">
        <v>1209</v>
      </c>
      <c r="AB586" s="79"/>
      <c r="AC586" s="79" t="b">
        <v>0</v>
      </c>
      <c r="AD586" s="79">
        <v>2</v>
      </c>
      <c r="AE586" s="85" t="s">
        <v>1231</v>
      </c>
      <c r="AF586" s="79" t="b">
        <v>0</v>
      </c>
      <c r="AG586" s="79" t="s">
        <v>1237</v>
      </c>
      <c r="AH586" s="79"/>
      <c r="AI586" s="85" t="s">
        <v>1231</v>
      </c>
      <c r="AJ586" s="79" t="b">
        <v>0</v>
      </c>
      <c r="AK586" s="79">
        <v>0</v>
      </c>
      <c r="AL586" s="85" t="s">
        <v>1231</v>
      </c>
      <c r="AM586" s="79" t="s">
        <v>1246</v>
      </c>
      <c r="AN586" s="79" t="b">
        <v>0</v>
      </c>
      <c r="AO586" s="85" t="s">
        <v>1209</v>
      </c>
      <c r="AP586" s="79" t="s">
        <v>176</v>
      </c>
      <c r="AQ586" s="79">
        <v>0</v>
      </c>
      <c r="AR586" s="79">
        <v>0</v>
      </c>
      <c r="AS586" s="79"/>
      <c r="AT586" s="79"/>
      <c r="AU586" s="79"/>
      <c r="AV586" s="79"/>
      <c r="AW586" s="79"/>
      <c r="AX586" s="79"/>
      <c r="AY586" s="79"/>
      <c r="AZ586" s="79"/>
      <c r="BA586">
        <v>57</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29</v>
      </c>
      <c r="BK586" s="49">
        <v>100</v>
      </c>
      <c r="BL586" s="48">
        <v>29</v>
      </c>
    </row>
    <row r="587" spans="1:64" ht="15">
      <c r="A587" s="64" t="s">
        <v>271</v>
      </c>
      <c r="B587" s="64" t="s">
        <v>271</v>
      </c>
      <c r="C587" s="65" t="s">
        <v>3198</v>
      </c>
      <c r="D587" s="66">
        <v>10</v>
      </c>
      <c r="E587" s="67" t="s">
        <v>136</v>
      </c>
      <c r="F587" s="68">
        <v>12</v>
      </c>
      <c r="G587" s="65"/>
      <c r="H587" s="69"/>
      <c r="I587" s="70"/>
      <c r="J587" s="70"/>
      <c r="K587" s="34" t="s">
        <v>65</v>
      </c>
      <c r="L587" s="77">
        <v>587</v>
      </c>
      <c r="M587" s="77"/>
      <c r="N587" s="72"/>
      <c r="O587" s="79" t="s">
        <v>176</v>
      </c>
      <c r="P587" s="81">
        <v>43664.72844907407</v>
      </c>
      <c r="Q587" s="79" t="s">
        <v>505</v>
      </c>
      <c r="R587" s="79"/>
      <c r="S587" s="79"/>
      <c r="T587" s="79" t="s">
        <v>673</v>
      </c>
      <c r="U587" s="82" t="s">
        <v>741</v>
      </c>
      <c r="V587" s="82" t="s">
        <v>741</v>
      </c>
      <c r="W587" s="81">
        <v>43664.72844907407</v>
      </c>
      <c r="X587" s="82" t="s">
        <v>1001</v>
      </c>
      <c r="Y587" s="79"/>
      <c r="Z587" s="79"/>
      <c r="AA587" s="85" t="s">
        <v>1210</v>
      </c>
      <c r="AB587" s="79"/>
      <c r="AC587" s="79" t="b">
        <v>0</v>
      </c>
      <c r="AD587" s="79">
        <v>2</v>
      </c>
      <c r="AE587" s="85" t="s">
        <v>1231</v>
      </c>
      <c r="AF587" s="79" t="b">
        <v>0</v>
      </c>
      <c r="AG587" s="79" t="s">
        <v>1237</v>
      </c>
      <c r="AH587" s="79"/>
      <c r="AI587" s="85" t="s">
        <v>1231</v>
      </c>
      <c r="AJ587" s="79" t="b">
        <v>0</v>
      </c>
      <c r="AK587" s="79">
        <v>0</v>
      </c>
      <c r="AL587" s="85" t="s">
        <v>1231</v>
      </c>
      <c r="AM587" s="79" t="s">
        <v>1240</v>
      </c>
      <c r="AN587" s="79" t="b">
        <v>0</v>
      </c>
      <c r="AO587" s="85" t="s">
        <v>1210</v>
      </c>
      <c r="AP587" s="79" t="s">
        <v>176</v>
      </c>
      <c r="AQ587" s="79">
        <v>0</v>
      </c>
      <c r="AR587" s="79">
        <v>0</v>
      </c>
      <c r="AS587" s="79"/>
      <c r="AT587" s="79"/>
      <c r="AU587" s="79"/>
      <c r="AV587" s="79"/>
      <c r="AW587" s="79"/>
      <c r="AX587" s="79"/>
      <c r="AY587" s="79"/>
      <c r="AZ587" s="79"/>
      <c r="BA587">
        <v>57</v>
      </c>
      <c r="BB587" s="78" t="str">
        <f>REPLACE(INDEX(GroupVertices[Group],MATCH(Edges[[#This Row],[Vertex 1]],GroupVertices[Vertex],0)),1,1,"")</f>
        <v>1</v>
      </c>
      <c r="BC587" s="78" t="str">
        <f>REPLACE(INDEX(GroupVertices[Group],MATCH(Edges[[#This Row],[Vertex 2]],GroupVertices[Vertex],0)),1,1,"")</f>
        <v>1</v>
      </c>
      <c r="BD587" s="48">
        <v>2</v>
      </c>
      <c r="BE587" s="49">
        <v>8</v>
      </c>
      <c r="BF587" s="48">
        <v>0</v>
      </c>
      <c r="BG587" s="49">
        <v>0</v>
      </c>
      <c r="BH587" s="48">
        <v>0</v>
      </c>
      <c r="BI587" s="49">
        <v>0</v>
      </c>
      <c r="BJ587" s="48">
        <v>23</v>
      </c>
      <c r="BK587" s="49">
        <v>92</v>
      </c>
      <c r="BL587" s="48">
        <v>25</v>
      </c>
    </row>
    <row r="588" spans="1:64" ht="15">
      <c r="A588" s="64" t="s">
        <v>271</v>
      </c>
      <c r="B588" s="64" t="s">
        <v>271</v>
      </c>
      <c r="C588" s="65" t="s">
        <v>3198</v>
      </c>
      <c r="D588" s="66">
        <v>10</v>
      </c>
      <c r="E588" s="67" t="s">
        <v>136</v>
      </c>
      <c r="F588" s="68">
        <v>12</v>
      </c>
      <c r="G588" s="65"/>
      <c r="H588" s="69"/>
      <c r="I588" s="70"/>
      <c r="J588" s="70"/>
      <c r="K588" s="34" t="s">
        <v>65</v>
      </c>
      <c r="L588" s="77">
        <v>588</v>
      </c>
      <c r="M588" s="77"/>
      <c r="N588" s="72"/>
      <c r="O588" s="79" t="s">
        <v>176</v>
      </c>
      <c r="P588" s="81">
        <v>43664.75766203704</v>
      </c>
      <c r="Q588" s="79" t="s">
        <v>506</v>
      </c>
      <c r="R588" s="79"/>
      <c r="S588" s="79"/>
      <c r="T588" s="79" t="s">
        <v>671</v>
      </c>
      <c r="U588" s="79"/>
      <c r="V588" s="82" t="s">
        <v>802</v>
      </c>
      <c r="W588" s="81">
        <v>43664.75766203704</v>
      </c>
      <c r="X588" s="82" t="s">
        <v>1002</v>
      </c>
      <c r="Y588" s="79"/>
      <c r="Z588" s="79"/>
      <c r="AA588" s="85" t="s">
        <v>1211</v>
      </c>
      <c r="AB588" s="79"/>
      <c r="AC588" s="79" t="b">
        <v>0</v>
      </c>
      <c r="AD588" s="79">
        <v>3</v>
      </c>
      <c r="AE588" s="85" t="s">
        <v>1231</v>
      </c>
      <c r="AF588" s="79" t="b">
        <v>0</v>
      </c>
      <c r="AG588" s="79" t="s">
        <v>1237</v>
      </c>
      <c r="AH588" s="79"/>
      <c r="AI588" s="85" t="s">
        <v>1231</v>
      </c>
      <c r="AJ588" s="79" t="b">
        <v>0</v>
      </c>
      <c r="AK588" s="79">
        <v>1</v>
      </c>
      <c r="AL588" s="85" t="s">
        <v>1231</v>
      </c>
      <c r="AM588" s="79" t="s">
        <v>1246</v>
      </c>
      <c r="AN588" s="79" t="b">
        <v>0</v>
      </c>
      <c r="AO588" s="85" t="s">
        <v>1211</v>
      </c>
      <c r="AP588" s="79" t="s">
        <v>176</v>
      </c>
      <c r="AQ588" s="79">
        <v>0</v>
      </c>
      <c r="AR588" s="79">
        <v>0</v>
      </c>
      <c r="AS588" s="79"/>
      <c r="AT588" s="79"/>
      <c r="AU588" s="79"/>
      <c r="AV588" s="79"/>
      <c r="AW588" s="79"/>
      <c r="AX588" s="79"/>
      <c r="AY588" s="79"/>
      <c r="AZ588" s="79"/>
      <c r="BA588">
        <v>57</v>
      </c>
      <c r="BB588" s="78" t="str">
        <f>REPLACE(INDEX(GroupVertices[Group],MATCH(Edges[[#This Row],[Vertex 1]],GroupVertices[Vertex],0)),1,1,"")</f>
        <v>1</v>
      </c>
      <c r="BC588" s="78" t="str">
        <f>REPLACE(INDEX(GroupVertices[Group],MATCH(Edges[[#This Row],[Vertex 2]],GroupVertices[Vertex],0)),1,1,"")</f>
        <v>1</v>
      </c>
      <c r="BD588" s="48">
        <v>5</v>
      </c>
      <c r="BE588" s="49">
        <v>13.157894736842104</v>
      </c>
      <c r="BF588" s="48">
        <v>1</v>
      </c>
      <c r="BG588" s="49">
        <v>2.6315789473684212</v>
      </c>
      <c r="BH588" s="48">
        <v>0</v>
      </c>
      <c r="BI588" s="49">
        <v>0</v>
      </c>
      <c r="BJ588" s="48">
        <v>32</v>
      </c>
      <c r="BK588" s="49">
        <v>84.21052631578948</v>
      </c>
      <c r="BL588" s="48">
        <v>38</v>
      </c>
    </row>
    <row r="589" spans="1:64" ht="15">
      <c r="A589" s="64" t="s">
        <v>271</v>
      </c>
      <c r="B589" s="64" t="s">
        <v>271</v>
      </c>
      <c r="C589" s="65" t="s">
        <v>3198</v>
      </c>
      <c r="D589" s="66">
        <v>10</v>
      </c>
      <c r="E589" s="67" t="s">
        <v>136</v>
      </c>
      <c r="F589" s="68">
        <v>12</v>
      </c>
      <c r="G589" s="65"/>
      <c r="H589" s="69"/>
      <c r="I589" s="70"/>
      <c r="J589" s="70"/>
      <c r="K589" s="34" t="s">
        <v>65</v>
      </c>
      <c r="L589" s="77">
        <v>589</v>
      </c>
      <c r="M589" s="77"/>
      <c r="N589" s="72"/>
      <c r="O589" s="79" t="s">
        <v>176</v>
      </c>
      <c r="P589" s="81">
        <v>43664.838900462964</v>
      </c>
      <c r="Q589" s="79" t="s">
        <v>507</v>
      </c>
      <c r="R589" s="79"/>
      <c r="S589" s="79"/>
      <c r="T589" s="79" t="s">
        <v>674</v>
      </c>
      <c r="U589" s="82" t="s">
        <v>742</v>
      </c>
      <c r="V589" s="82" t="s">
        <v>742</v>
      </c>
      <c r="W589" s="81">
        <v>43664.838900462964</v>
      </c>
      <c r="X589" s="82" t="s">
        <v>1003</v>
      </c>
      <c r="Y589" s="79"/>
      <c r="Z589" s="79"/>
      <c r="AA589" s="85" t="s">
        <v>1212</v>
      </c>
      <c r="AB589" s="79"/>
      <c r="AC589" s="79" t="b">
        <v>0</v>
      </c>
      <c r="AD589" s="79">
        <v>0</v>
      </c>
      <c r="AE589" s="85" t="s">
        <v>1231</v>
      </c>
      <c r="AF589" s="79" t="b">
        <v>0</v>
      </c>
      <c r="AG589" s="79" t="s">
        <v>1237</v>
      </c>
      <c r="AH589" s="79"/>
      <c r="AI589" s="85" t="s">
        <v>1231</v>
      </c>
      <c r="AJ589" s="79" t="b">
        <v>0</v>
      </c>
      <c r="AK589" s="79">
        <v>0</v>
      </c>
      <c r="AL589" s="85" t="s">
        <v>1231</v>
      </c>
      <c r="AM589" s="79" t="s">
        <v>1246</v>
      </c>
      <c r="AN589" s="79" t="b">
        <v>0</v>
      </c>
      <c r="AO589" s="85" t="s">
        <v>1212</v>
      </c>
      <c r="AP589" s="79" t="s">
        <v>176</v>
      </c>
      <c r="AQ589" s="79">
        <v>0</v>
      </c>
      <c r="AR589" s="79">
        <v>0</v>
      </c>
      <c r="AS589" s="79"/>
      <c r="AT589" s="79"/>
      <c r="AU589" s="79"/>
      <c r="AV589" s="79"/>
      <c r="AW589" s="79"/>
      <c r="AX589" s="79"/>
      <c r="AY589" s="79"/>
      <c r="AZ589" s="79"/>
      <c r="BA589">
        <v>57</v>
      </c>
      <c r="BB589" s="78" t="str">
        <f>REPLACE(INDEX(GroupVertices[Group],MATCH(Edges[[#This Row],[Vertex 1]],GroupVertices[Vertex],0)),1,1,"")</f>
        <v>1</v>
      </c>
      <c r="BC589" s="78" t="str">
        <f>REPLACE(INDEX(GroupVertices[Group],MATCH(Edges[[#This Row],[Vertex 2]],GroupVertices[Vertex],0)),1,1,"")</f>
        <v>1</v>
      </c>
      <c r="BD589" s="48">
        <v>2</v>
      </c>
      <c r="BE589" s="49">
        <v>6.25</v>
      </c>
      <c r="BF589" s="48">
        <v>0</v>
      </c>
      <c r="BG589" s="49">
        <v>0</v>
      </c>
      <c r="BH589" s="48">
        <v>0</v>
      </c>
      <c r="BI589" s="49">
        <v>0</v>
      </c>
      <c r="BJ589" s="48">
        <v>30</v>
      </c>
      <c r="BK589" s="49">
        <v>93.75</v>
      </c>
      <c r="BL589" s="48">
        <v>32</v>
      </c>
    </row>
    <row r="590" spans="1:64" ht="15">
      <c r="A590" s="64" t="s">
        <v>271</v>
      </c>
      <c r="B590" s="64" t="s">
        <v>271</v>
      </c>
      <c r="C590" s="65" t="s">
        <v>3198</v>
      </c>
      <c r="D590" s="66">
        <v>10</v>
      </c>
      <c r="E590" s="67" t="s">
        <v>136</v>
      </c>
      <c r="F590" s="68">
        <v>12</v>
      </c>
      <c r="G590" s="65"/>
      <c r="H590" s="69"/>
      <c r="I590" s="70"/>
      <c r="J590" s="70"/>
      <c r="K590" s="34" t="s">
        <v>65</v>
      </c>
      <c r="L590" s="77">
        <v>590</v>
      </c>
      <c r="M590" s="77"/>
      <c r="N590" s="72"/>
      <c r="O590" s="79" t="s">
        <v>176</v>
      </c>
      <c r="P590" s="81">
        <v>43665.512511574074</v>
      </c>
      <c r="Q590" s="79" t="s">
        <v>508</v>
      </c>
      <c r="R590" s="79"/>
      <c r="S590" s="79"/>
      <c r="T590" s="79" t="s">
        <v>675</v>
      </c>
      <c r="U590" s="82" t="s">
        <v>743</v>
      </c>
      <c r="V590" s="82" t="s">
        <v>743</v>
      </c>
      <c r="W590" s="81">
        <v>43665.512511574074</v>
      </c>
      <c r="X590" s="82" t="s">
        <v>1004</v>
      </c>
      <c r="Y590" s="79"/>
      <c r="Z590" s="79"/>
      <c r="AA590" s="85" t="s">
        <v>1213</v>
      </c>
      <c r="AB590" s="79"/>
      <c r="AC590" s="79" t="b">
        <v>0</v>
      </c>
      <c r="AD590" s="79">
        <v>3</v>
      </c>
      <c r="AE590" s="85" t="s">
        <v>1231</v>
      </c>
      <c r="AF590" s="79" t="b">
        <v>0</v>
      </c>
      <c r="AG590" s="79" t="s">
        <v>1237</v>
      </c>
      <c r="AH590" s="79"/>
      <c r="AI590" s="85" t="s">
        <v>1231</v>
      </c>
      <c r="AJ590" s="79" t="b">
        <v>0</v>
      </c>
      <c r="AK590" s="79">
        <v>0</v>
      </c>
      <c r="AL590" s="85" t="s">
        <v>1231</v>
      </c>
      <c r="AM590" s="79" t="s">
        <v>1246</v>
      </c>
      <c r="AN590" s="79" t="b">
        <v>0</v>
      </c>
      <c r="AO590" s="85" t="s">
        <v>1213</v>
      </c>
      <c r="AP590" s="79" t="s">
        <v>176</v>
      </c>
      <c r="AQ590" s="79">
        <v>0</v>
      </c>
      <c r="AR590" s="79">
        <v>0</v>
      </c>
      <c r="AS590" s="79"/>
      <c r="AT590" s="79"/>
      <c r="AU590" s="79"/>
      <c r="AV590" s="79"/>
      <c r="AW590" s="79"/>
      <c r="AX590" s="79"/>
      <c r="AY590" s="79"/>
      <c r="AZ590" s="79"/>
      <c r="BA590">
        <v>57</v>
      </c>
      <c r="BB590" s="78" t="str">
        <f>REPLACE(INDEX(GroupVertices[Group],MATCH(Edges[[#This Row],[Vertex 1]],GroupVertices[Vertex],0)),1,1,"")</f>
        <v>1</v>
      </c>
      <c r="BC590" s="78" t="str">
        <f>REPLACE(INDEX(GroupVertices[Group],MATCH(Edges[[#This Row],[Vertex 2]],GroupVertices[Vertex],0)),1,1,"")</f>
        <v>1</v>
      </c>
      <c r="BD590" s="48">
        <v>0</v>
      </c>
      <c r="BE590" s="49">
        <v>0</v>
      </c>
      <c r="BF590" s="48">
        <v>0</v>
      </c>
      <c r="BG590" s="49">
        <v>0</v>
      </c>
      <c r="BH590" s="48">
        <v>0</v>
      </c>
      <c r="BI590" s="49">
        <v>0</v>
      </c>
      <c r="BJ590" s="48">
        <v>31</v>
      </c>
      <c r="BK590" s="49">
        <v>100</v>
      </c>
      <c r="BL590" s="48">
        <v>31</v>
      </c>
    </row>
    <row r="591" spans="1:64" ht="15">
      <c r="A591" s="64" t="s">
        <v>271</v>
      </c>
      <c r="B591" s="64" t="s">
        <v>271</v>
      </c>
      <c r="C591" s="65" t="s">
        <v>3198</v>
      </c>
      <c r="D591" s="66">
        <v>10</v>
      </c>
      <c r="E591" s="67" t="s">
        <v>136</v>
      </c>
      <c r="F591" s="68">
        <v>12</v>
      </c>
      <c r="G591" s="65"/>
      <c r="H591" s="69"/>
      <c r="I591" s="70"/>
      <c r="J591" s="70"/>
      <c r="K591" s="34" t="s">
        <v>65</v>
      </c>
      <c r="L591" s="77">
        <v>591</v>
      </c>
      <c r="M591" s="77"/>
      <c r="N591" s="72"/>
      <c r="O591" s="79" t="s">
        <v>176</v>
      </c>
      <c r="P591" s="81">
        <v>43665.68195601852</v>
      </c>
      <c r="Q591" s="79" t="s">
        <v>509</v>
      </c>
      <c r="R591" s="79"/>
      <c r="S591" s="79"/>
      <c r="T591" s="79" t="s">
        <v>676</v>
      </c>
      <c r="U591" s="82" t="s">
        <v>744</v>
      </c>
      <c r="V591" s="82" t="s">
        <v>744</v>
      </c>
      <c r="W591" s="81">
        <v>43665.68195601852</v>
      </c>
      <c r="X591" s="82" t="s">
        <v>1005</v>
      </c>
      <c r="Y591" s="79"/>
      <c r="Z591" s="79"/>
      <c r="AA591" s="85" t="s">
        <v>1214</v>
      </c>
      <c r="AB591" s="79"/>
      <c r="AC591" s="79" t="b">
        <v>0</v>
      </c>
      <c r="AD591" s="79">
        <v>1</v>
      </c>
      <c r="AE591" s="85" t="s">
        <v>1231</v>
      </c>
      <c r="AF591" s="79" t="b">
        <v>0</v>
      </c>
      <c r="AG591" s="79" t="s">
        <v>1237</v>
      </c>
      <c r="AH591" s="79"/>
      <c r="AI591" s="85" t="s">
        <v>1231</v>
      </c>
      <c r="AJ591" s="79" t="b">
        <v>0</v>
      </c>
      <c r="AK591" s="79">
        <v>0</v>
      </c>
      <c r="AL591" s="85" t="s">
        <v>1231</v>
      </c>
      <c r="AM591" s="79" t="s">
        <v>1246</v>
      </c>
      <c r="AN591" s="79" t="b">
        <v>0</v>
      </c>
      <c r="AO591" s="85" t="s">
        <v>1214</v>
      </c>
      <c r="AP591" s="79" t="s">
        <v>176</v>
      </c>
      <c r="AQ591" s="79">
        <v>0</v>
      </c>
      <c r="AR591" s="79">
        <v>0</v>
      </c>
      <c r="AS591" s="79"/>
      <c r="AT591" s="79"/>
      <c r="AU591" s="79"/>
      <c r="AV591" s="79"/>
      <c r="AW591" s="79"/>
      <c r="AX591" s="79"/>
      <c r="AY591" s="79"/>
      <c r="AZ591" s="79"/>
      <c r="BA591">
        <v>57</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44</v>
      </c>
      <c r="BK591" s="49">
        <v>100</v>
      </c>
      <c r="BL591" s="48">
        <v>44</v>
      </c>
    </row>
    <row r="592" spans="1:64" ht="15">
      <c r="A592" s="64" t="s">
        <v>271</v>
      </c>
      <c r="B592" s="64" t="s">
        <v>271</v>
      </c>
      <c r="C592" s="65" t="s">
        <v>3198</v>
      </c>
      <c r="D592" s="66">
        <v>10</v>
      </c>
      <c r="E592" s="67" t="s">
        <v>136</v>
      </c>
      <c r="F592" s="68">
        <v>12</v>
      </c>
      <c r="G592" s="65"/>
      <c r="H592" s="69"/>
      <c r="I592" s="70"/>
      <c r="J592" s="70"/>
      <c r="K592" s="34" t="s">
        <v>65</v>
      </c>
      <c r="L592" s="77">
        <v>592</v>
      </c>
      <c r="M592" s="77"/>
      <c r="N592" s="72"/>
      <c r="O592" s="79" t="s">
        <v>176</v>
      </c>
      <c r="P592" s="81">
        <v>43665.74576388889</v>
      </c>
      <c r="Q592" s="79" t="s">
        <v>510</v>
      </c>
      <c r="R592" s="79"/>
      <c r="S592" s="79"/>
      <c r="T592" s="79" t="s">
        <v>622</v>
      </c>
      <c r="U592" s="82" t="s">
        <v>745</v>
      </c>
      <c r="V592" s="82" t="s">
        <v>745</v>
      </c>
      <c r="W592" s="81">
        <v>43665.74576388889</v>
      </c>
      <c r="X592" s="82" t="s">
        <v>1006</v>
      </c>
      <c r="Y592" s="79"/>
      <c r="Z592" s="79"/>
      <c r="AA592" s="85" t="s">
        <v>1215</v>
      </c>
      <c r="AB592" s="79"/>
      <c r="AC592" s="79" t="b">
        <v>0</v>
      </c>
      <c r="AD592" s="79">
        <v>3</v>
      </c>
      <c r="AE592" s="85" t="s">
        <v>1231</v>
      </c>
      <c r="AF592" s="79" t="b">
        <v>0</v>
      </c>
      <c r="AG592" s="79" t="s">
        <v>1237</v>
      </c>
      <c r="AH592" s="79"/>
      <c r="AI592" s="85" t="s">
        <v>1231</v>
      </c>
      <c r="AJ592" s="79" t="b">
        <v>0</v>
      </c>
      <c r="AK592" s="79">
        <v>1</v>
      </c>
      <c r="AL592" s="85" t="s">
        <v>1231</v>
      </c>
      <c r="AM592" s="79" t="s">
        <v>1240</v>
      </c>
      <c r="AN592" s="79" t="b">
        <v>0</v>
      </c>
      <c r="AO592" s="85" t="s">
        <v>1215</v>
      </c>
      <c r="AP592" s="79" t="s">
        <v>176</v>
      </c>
      <c r="AQ592" s="79">
        <v>0</v>
      </c>
      <c r="AR592" s="79">
        <v>0</v>
      </c>
      <c r="AS592" s="79"/>
      <c r="AT592" s="79"/>
      <c r="AU592" s="79"/>
      <c r="AV592" s="79"/>
      <c r="AW592" s="79"/>
      <c r="AX592" s="79"/>
      <c r="AY592" s="79"/>
      <c r="AZ592" s="79"/>
      <c r="BA592">
        <v>57</v>
      </c>
      <c r="BB592" s="78" t="str">
        <f>REPLACE(INDEX(GroupVertices[Group],MATCH(Edges[[#This Row],[Vertex 1]],GroupVertices[Vertex],0)),1,1,"")</f>
        <v>1</v>
      </c>
      <c r="BC592" s="78" t="str">
        <f>REPLACE(INDEX(GroupVertices[Group],MATCH(Edges[[#This Row],[Vertex 2]],GroupVertices[Vertex],0)),1,1,"")</f>
        <v>1</v>
      </c>
      <c r="BD592" s="48">
        <v>1</v>
      </c>
      <c r="BE592" s="49">
        <v>6.25</v>
      </c>
      <c r="BF592" s="48">
        <v>0</v>
      </c>
      <c r="BG592" s="49">
        <v>0</v>
      </c>
      <c r="BH592" s="48">
        <v>0</v>
      </c>
      <c r="BI592" s="49">
        <v>0</v>
      </c>
      <c r="BJ592" s="48">
        <v>15</v>
      </c>
      <c r="BK592" s="49">
        <v>93.75</v>
      </c>
      <c r="BL592" s="48">
        <v>16</v>
      </c>
    </row>
    <row r="593" spans="1:64" ht="15">
      <c r="A593" s="64" t="s">
        <v>271</v>
      </c>
      <c r="B593" s="64" t="s">
        <v>271</v>
      </c>
      <c r="C593" s="65" t="s">
        <v>3198</v>
      </c>
      <c r="D593" s="66">
        <v>10</v>
      </c>
      <c r="E593" s="67" t="s">
        <v>136</v>
      </c>
      <c r="F593" s="68">
        <v>12</v>
      </c>
      <c r="G593" s="65"/>
      <c r="H593" s="69"/>
      <c r="I593" s="70"/>
      <c r="J593" s="70"/>
      <c r="K593" s="34" t="s">
        <v>65</v>
      </c>
      <c r="L593" s="77">
        <v>593</v>
      </c>
      <c r="M593" s="77"/>
      <c r="N593" s="72"/>
      <c r="O593" s="79" t="s">
        <v>176</v>
      </c>
      <c r="P593" s="81">
        <v>43665.76113425926</v>
      </c>
      <c r="Q593" s="79" t="s">
        <v>511</v>
      </c>
      <c r="R593" s="79"/>
      <c r="S593" s="79"/>
      <c r="T593" s="79" t="s">
        <v>677</v>
      </c>
      <c r="U593" s="82" t="s">
        <v>746</v>
      </c>
      <c r="V593" s="82" t="s">
        <v>746</v>
      </c>
      <c r="W593" s="81">
        <v>43665.76113425926</v>
      </c>
      <c r="X593" s="82" t="s">
        <v>1007</v>
      </c>
      <c r="Y593" s="79"/>
      <c r="Z593" s="79"/>
      <c r="AA593" s="85" t="s">
        <v>1216</v>
      </c>
      <c r="AB593" s="79"/>
      <c r="AC593" s="79" t="b">
        <v>0</v>
      </c>
      <c r="AD593" s="79">
        <v>2</v>
      </c>
      <c r="AE593" s="85" t="s">
        <v>1231</v>
      </c>
      <c r="AF593" s="79" t="b">
        <v>0</v>
      </c>
      <c r="AG593" s="79" t="s">
        <v>1237</v>
      </c>
      <c r="AH593" s="79"/>
      <c r="AI593" s="85" t="s">
        <v>1231</v>
      </c>
      <c r="AJ593" s="79" t="b">
        <v>0</v>
      </c>
      <c r="AK593" s="79">
        <v>0</v>
      </c>
      <c r="AL593" s="85" t="s">
        <v>1231</v>
      </c>
      <c r="AM593" s="79" t="s">
        <v>1246</v>
      </c>
      <c r="AN593" s="79" t="b">
        <v>0</v>
      </c>
      <c r="AO593" s="85" t="s">
        <v>1216</v>
      </c>
      <c r="AP593" s="79" t="s">
        <v>176</v>
      </c>
      <c r="AQ593" s="79">
        <v>0</v>
      </c>
      <c r="AR593" s="79">
        <v>0</v>
      </c>
      <c r="AS593" s="79"/>
      <c r="AT593" s="79"/>
      <c r="AU593" s="79"/>
      <c r="AV593" s="79"/>
      <c r="AW593" s="79"/>
      <c r="AX593" s="79"/>
      <c r="AY593" s="79"/>
      <c r="AZ593" s="79"/>
      <c r="BA593">
        <v>57</v>
      </c>
      <c r="BB593" s="78" t="str">
        <f>REPLACE(INDEX(GroupVertices[Group],MATCH(Edges[[#This Row],[Vertex 1]],GroupVertices[Vertex],0)),1,1,"")</f>
        <v>1</v>
      </c>
      <c r="BC593" s="78" t="str">
        <f>REPLACE(INDEX(GroupVertices[Group],MATCH(Edges[[#This Row],[Vertex 2]],GroupVertices[Vertex],0)),1,1,"")</f>
        <v>1</v>
      </c>
      <c r="BD593" s="48">
        <v>0</v>
      </c>
      <c r="BE593" s="49">
        <v>0</v>
      </c>
      <c r="BF593" s="48">
        <v>0</v>
      </c>
      <c r="BG593" s="49">
        <v>0</v>
      </c>
      <c r="BH593" s="48">
        <v>0</v>
      </c>
      <c r="BI593" s="49">
        <v>0</v>
      </c>
      <c r="BJ593" s="48">
        <v>42</v>
      </c>
      <c r="BK593" s="49">
        <v>100</v>
      </c>
      <c r="BL593" s="48">
        <v>42</v>
      </c>
    </row>
    <row r="594" spans="1:64" ht="15">
      <c r="A594" s="64" t="s">
        <v>271</v>
      </c>
      <c r="B594" s="64" t="s">
        <v>271</v>
      </c>
      <c r="C594" s="65" t="s">
        <v>3198</v>
      </c>
      <c r="D594" s="66">
        <v>10</v>
      </c>
      <c r="E594" s="67" t="s">
        <v>136</v>
      </c>
      <c r="F594" s="68">
        <v>12</v>
      </c>
      <c r="G594" s="65"/>
      <c r="H594" s="69"/>
      <c r="I594" s="70"/>
      <c r="J594" s="70"/>
      <c r="K594" s="34" t="s">
        <v>65</v>
      </c>
      <c r="L594" s="77">
        <v>594</v>
      </c>
      <c r="M594" s="77"/>
      <c r="N594" s="72"/>
      <c r="O594" s="79" t="s">
        <v>176</v>
      </c>
      <c r="P594" s="81">
        <v>43666.52570601852</v>
      </c>
      <c r="Q594" s="79" t="s">
        <v>512</v>
      </c>
      <c r="R594" s="79"/>
      <c r="S594" s="79"/>
      <c r="T594" s="79" t="s">
        <v>678</v>
      </c>
      <c r="U594" s="82" t="s">
        <v>747</v>
      </c>
      <c r="V594" s="82" t="s">
        <v>747</v>
      </c>
      <c r="W594" s="81">
        <v>43666.52570601852</v>
      </c>
      <c r="X594" s="82" t="s">
        <v>1008</v>
      </c>
      <c r="Y594" s="79"/>
      <c r="Z594" s="79"/>
      <c r="AA594" s="85" t="s">
        <v>1217</v>
      </c>
      <c r="AB594" s="79"/>
      <c r="AC594" s="79" t="b">
        <v>0</v>
      </c>
      <c r="AD594" s="79">
        <v>2</v>
      </c>
      <c r="AE594" s="85" t="s">
        <v>1231</v>
      </c>
      <c r="AF594" s="79" t="b">
        <v>0</v>
      </c>
      <c r="AG594" s="79" t="s">
        <v>1237</v>
      </c>
      <c r="AH594" s="79"/>
      <c r="AI594" s="85" t="s">
        <v>1231</v>
      </c>
      <c r="AJ594" s="79" t="b">
        <v>0</v>
      </c>
      <c r="AK594" s="79">
        <v>0</v>
      </c>
      <c r="AL594" s="85" t="s">
        <v>1231</v>
      </c>
      <c r="AM594" s="79" t="s">
        <v>1246</v>
      </c>
      <c r="AN594" s="79" t="b">
        <v>0</v>
      </c>
      <c r="AO594" s="85" t="s">
        <v>1217</v>
      </c>
      <c r="AP594" s="79" t="s">
        <v>176</v>
      </c>
      <c r="AQ594" s="79">
        <v>0</v>
      </c>
      <c r="AR594" s="79">
        <v>0</v>
      </c>
      <c r="AS594" s="79"/>
      <c r="AT594" s="79"/>
      <c r="AU594" s="79"/>
      <c r="AV594" s="79"/>
      <c r="AW594" s="79"/>
      <c r="AX594" s="79"/>
      <c r="AY594" s="79"/>
      <c r="AZ594" s="79"/>
      <c r="BA594">
        <v>57</v>
      </c>
      <c r="BB594" s="78" t="str">
        <f>REPLACE(INDEX(GroupVertices[Group],MATCH(Edges[[#This Row],[Vertex 1]],GroupVertices[Vertex],0)),1,1,"")</f>
        <v>1</v>
      </c>
      <c r="BC594" s="78" t="str">
        <f>REPLACE(INDEX(GroupVertices[Group],MATCH(Edges[[#This Row],[Vertex 2]],GroupVertices[Vertex],0)),1,1,"")</f>
        <v>1</v>
      </c>
      <c r="BD594" s="48">
        <v>3</v>
      </c>
      <c r="BE594" s="49">
        <v>6.666666666666667</v>
      </c>
      <c r="BF594" s="48">
        <v>0</v>
      </c>
      <c r="BG594" s="49">
        <v>0</v>
      </c>
      <c r="BH594" s="48">
        <v>0</v>
      </c>
      <c r="BI594" s="49">
        <v>0</v>
      </c>
      <c r="BJ594" s="48">
        <v>42</v>
      </c>
      <c r="BK594" s="49">
        <v>93.33333333333333</v>
      </c>
      <c r="BL594" s="48">
        <v>45</v>
      </c>
    </row>
    <row r="595" spans="1:64" ht="15">
      <c r="A595" s="64" t="s">
        <v>271</v>
      </c>
      <c r="B595" s="64" t="s">
        <v>271</v>
      </c>
      <c r="C595" s="65" t="s">
        <v>3198</v>
      </c>
      <c r="D595" s="66">
        <v>10</v>
      </c>
      <c r="E595" s="67" t="s">
        <v>136</v>
      </c>
      <c r="F595" s="68">
        <v>12</v>
      </c>
      <c r="G595" s="65"/>
      <c r="H595" s="69"/>
      <c r="I595" s="70"/>
      <c r="J595" s="70"/>
      <c r="K595" s="34" t="s">
        <v>65</v>
      </c>
      <c r="L595" s="77">
        <v>595</v>
      </c>
      <c r="M595" s="77"/>
      <c r="N595" s="72"/>
      <c r="O595" s="79" t="s">
        <v>176</v>
      </c>
      <c r="P595" s="81">
        <v>43666.64934027778</v>
      </c>
      <c r="Q595" s="79" t="s">
        <v>513</v>
      </c>
      <c r="R595" s="79"/>
      <c r="S595" s="79"/>
      <c r="T595" s="79" t="s">
        <v>679</v>
      </c>
      <c r="U595" s="82" t="s">
        <v>748</v>
      </c>
      <c r="V595" s="82" t="s">
        <v>748</v>
      </c>
      <c r="W595" s="81">
        <v>43666.64934027778</v>
      </c>
      <c r="X595" s="82" t="s">
        <v>1009</v>
      </c>
      <c r="Y595" s="79"/>
      <c r="Z595" s="79"/>
      <c r="AA595" s="85" t="s">
        <v>1218</v>
      </c>
      <c r="AB595" s="79"/>
      <c r="AC595" s="79" t="b">
        <v>0</v>
      </c>
      <c r="AD595" s="79">
        <v>10</v>
      </c>
      <c r="AE595" s="85" t="s">
        <v>1231</v>
      </c>
      <c r="AF595" s="79" t="b">
        <v>0</v>
      </c>
      <c r="AG595" s="79" t="s">
        <v>1237</v>
      </c>
      <c r="AH595" s="79"/>
      <c r="AI595" s="85" t="s">
        <v>1231</v>
      </c>
      <c r="AJ595" s="79" t="b">
        <v>0</v>
      </c>
      <c r="AK595" s="79">
        <v>2</v>
      </c>
      <c r="AL595" s="85" t="s">
        <v>1231</v>
      </c>
      <c r="AM595" s="79" t="s">
        <v>1246</v>
      </c>
      <c r="AN595" s="79" t="b">
        <v>0</v>
      </c>
      <c r="AO595" s="85" t="s">
        <v>1218</v>
      </c>
      <c r="AP595" s="79" t="s">
        <v>176</v>
      </c>
      <c r="AQ595" s="79">
        <v>0</v>
      </c>
      <c r="AR595" s="79">
        <v>0</v>
      </c>
      <c r="AS595" s="79"/>
      <c r="AT595" s="79"/>
      <c r="AU595" s="79"/>
      <c r="AV595" s="79"/>
      <c r="AW595" s="79"/>
      <c r="AX595" s="79"/>
      <c r="AY595" s="79"/>
      <c r="AZ595" s="79"/>
      <c r="BA595">
        <v>57</v>
      </c>
      <c r="BB595" s="78" t="str">
        <f>REPLACE(INDEX(GroupVertices[Group],MATCH(Edges[[#This Row],[Vertex 1]],GroupVertices[Vertex],0)),1,1,"")</f>
        <v>1</v>
      </c>
      <c r="BC595" s="78" t="str">
        <f>REPLACE(INDEX(GroupVertices[Group],MATCH(Edges[[#This Row],[Vertex 2]],GroupVertices[Vertex],0)),1,1,"")</f>
        <v>1</v>
      </c>
      <c r="BD595" s="48">
        <v>5</v>
      </c>
      <c r="BE595" s="49">
        <v>13.88888888888889</v>
      </c>
      <c r="BF595" s="48">
        <v>0</v>
      </c>
      <c r="BG595" s="49">
        <v>0</v>
      </c>
      <c r="BH595" s="48">
        <v>0</v>
      </c>
      <c r="BI595" s="49">
        <v>0</v>
      </c>
      <c r="BJ595" s="48">
        <v>31</v>
      </c>
      <c r="BK595" s="49">
        <v>86.11111111111111</v>
      </c>
      <c r="BL595" s="48">
        <v>36</v>
      </c>
    </row>
    <row r="596" spans="1:64" ht="15">
      <c r="A596" s="64" t="s">
        <v>271</v>
      </c>
      <c r="B596" s="64" t="s">
        <v>271</v>
      </c>
      <c r="C596" s="65" t="s">
        <v>3198</v>
      </c>
      <c r="D596" s="66">
        <v>10</v>
      </c>
      <c r="E596" s="67" t="s">
        <v>136</v>
      </c>
      <c r="F596" s="68">
        <v>12</v>
      </c>
      <c r="G596" s="65"/>
      <c r="H596" s="69"/>
      <c r="I596" s="70"/>
      <c r="J596" s="70"/>
      <c r="K596" s="34" t="s">
        <v>65</v>
      </c>
      <c r="L596" s="77">
        <v>596</v>
      </c>
      <c r="M596" s="77"/>
      <c r="N596" s="72"/>
      <c r="O596" s="79" t="s">
        <v>176</v>
      </c>
      <c r="P596" s="81">
        <v>43666.65070601852</v>
      </c>
      <c r="Q596" s="79" t="s">
        <v>514</v>
      </c>
      <c r="R596" s="79"/>
      <c r="S596" s="79"/>
      <c r="T596" s="79" t="s">
        <v>680</v>
      </c>
      <c r="U596" s="82" t="s">
        <v>749</v>
      </c>
      <c r="V596" s="82" t="s">
        <v>749</v>
      </c>
      <c r="W596" s="81">
        <v>43666.65070601852</v>
      </c>
      <c r="X596" s="82" t="s">
        <v>1010</v>
      </c>
      <c r="Y596" s="79"/>
      <c r="Z596" s="79"/>
      <c r="AA596" s="85" t="s">
        <v>1219</v>
      </c>
      <c r="AB596" s="79"/>
      <c r="AC596" s="79" t="b">
        <v>0</v>
      </c>
      <c r="AD596" s="79">
        <v>6</v>
      </c>
      <c r="AE596" s="85" t="s">
        <v>1231</v>
      </c>
      <c r="AF596" s="79" t="b">
        <v>0</v>
      </c>
      <c r="AG596" s="79" t="s">
        <v>1237</v>
      </c>
      <c r="AH596" s="79"/>
      <c r="AI596" s="85" t="s">
        <v>1231</v>
      </c>
      <c r="AJ596" s="79" t="b">
        <v>0</v>
      </c>
      <c r="AK596" s="79">
        <v>1</v>
      </c>
      <c r="AL596" s="85" t="s">
        <v>1231</v>
      </c>
      <c r="AM596" s="79" t="s">
        <v>1246</v>
      </c>
      <c r="AN596" s="79" t="b">
        <v>0</v>
      </c>
      <c r="AO596" s="85" t="s">
        <v>1219</v>
      </c>
      <c r="AP596" s="79" t="s">
        <v>176</v>
      </c>
      <c r="AQ596" s="79">
        <v>0</v>
      </c>
      <c r="AR596" s="79">
        <v>0</v>
      </c>
      <c r="AS596" s="79"/>
      <c r="AT596" s="79"/>
      <c r="AU596" s="79"/>
      <c r="AV596" s="79"/>
      <c r="AW596" s="79"/>
      <c r="AX596" s="79"/>
      <c r="AY596" s="79"/>
      <c r="AZ596" s="79"/>
      <c r="BA596">
        <v>57</v>
      </c>
      <c r="BB596" s="78" t="str">
        <f>REPLACE(INDEX(GroupVertices[Group],MATCH(Edges[[#This Row],[Vertex 1]],GroupVertices[Vertex],0)),1,1,"")</f>
        <v>1</v>
      </c>
      <c r="BC596" s="78" t="str">
        <f>REPLACE(INDEX(GroupVertices[Group],MATCH(Edges[[#This Row],[Vertex 2]],GroupVertices[Vertex],0)),1,1,"")</f>
        <v>1</v>
      </c>
      <c r="BD596" s="48">
        <v>5</v>
      </c>
      <c r="BE596" s="49">
        <v>14.285714285714286</v>
      </c>
      <c r="BF596" s="48">
        <v>0</v>
      </c>
      <c r="BG596" s="49">
        <v>0</v>
      </c>
      <c r="BH596" s="48">
        <v>0</v>
      </c>
      <c r="BI596" s="49">
        <v>0</v>
      </c>
      <c r="BJ596" s="48">
        <v>30</v>
      </c>
      <c r="BK596" s="49">
        <v>85.71428571428571</v>
      </c>
      <c r="BL596" s="48">
        <v>35</v>
      </c>
    </row>
    <row r="597" spans="1:64" ht="15">
      <c r="A597" s="64" t="s">
        <v>271</v>
      </c>
      <c r="B597" s="64" t="s">
        <v>271</v>
      </c>
      <c r="C597" s="65" t="s">
        <v>3198</v>
      </c>
      <c r="D597" s="66">
        <v>10</v>
      </c>
      <c r="E597" s="67" t="s">
        <v>136</v>
      </c>
      <c r="F597" s="68">
        <v>12</v>
      </c>
      <c r="G597" s="65"/>
      <c r="H597" s="69"/>
      <c r="I597" s="70"/>
      <c r="J597" s="70"/>
      <c r="K597" s="34" t="s">
        <v>65</v>
      </c>
      <c r="L597" s="77">
        <v>597</v>
      </c>
      <c r="M597" s="77"/>
      <c r="N597" s="72"/>
      <c r="O597" s="79" t="s">
        <v>176</v>
      </c>
      <c r="P597" s="81">
        <v>43666.65278935185</v>
      </c>
      <c r="Q597" s="79" t="s">
        <v>515</v>
      </c>
      <c r="R597" s="79"/>
      <c r="S597" s="79"/>
      <c r="T597" s="79" t="s">
        <v>681</v>
      </c>
      <c r="U597" s="82" t="s">
        <v>750</v>
      </c>
      <c r="V597" s="82" t="s">
        <v>750</v>
      </c>
      <c r="W597" s="81">
        <v>43666.65278935185</v>
      </c>
      <c r="X597" s="82" t="s">
        <v>1011</v>
      </c>
      <c r="Y597" s="79"/>
      <c r="Z597" s="79"/>
      <c r="AA597" s="85" t="s">
        <v>1220</v>
      </c>
      <c r="AB597" s="79"/>
      <c r="AC597" s="79" t="b">
        <v>0</v>
      </c>
      <c r="AD597" s="79">
        <v>1</v>
      </c>
      <c r="AE597" s="85" t="s">
        <v>1231</v>
      </c>
      <c r="AF597" s="79" t="b">
        <v>0</v>
      </c>
      <c r="AG597" s="79" t="s">
        <v>1237</v>
      </c>
      <c r="AH597" s="79"/>
      <c r="AI597" s="85" t="s">
        <v>1231</v>
      </c>
      <c r="AJ597" s="79" t="b">
        <v>0</v>
      </c>
      <c r="AK597" s="79">
        <v>0</v>
      </c>
      <c r="AL597" s="85" t="s">
        <v>1231</v>
      </c>
      <c r="AM597" s="79" t="s">
        <v>1246</v>
      </c>
      <c r="AN597" s="79" t="b">
        <v>0</v>
      </c>
      <c r="AO597" s="85" t="s">
        <v>1220</v>
      </c>
      <c r="AP597" s="79" t="s">
        <v>176</v>
      </c>
      <c r="AQ597" s="79">
        <v>0</v>
      </c>
      <c r="AR597" s="79">
        <v>0</v>
      </c>
      <c r="AS597" s="79"/>
      <c r="AT597" s="79"/>
      <c r="AU597" s="79"/>
      <c r="AV597" s="79"/>
      <c r="AW597" s="79"/>
      <c r="AX597" s="79"/>
      <c r="AY597" s="79"/>
      <c r="AZ597" s="79"/>
      <c r="BA597">
        <v>57</v>
      </c>
      <c r="BB597" s="78" t="str">
        <f>REPLACE(INDEX(GroupVertices[Group],MATCH(Edges[[#This Row],[Vertex 1]],GroupVertices[Vertex],0)),1,1,"")</f>
        <v>1</v>
      </c>
      <c r="BC597" s="78" t="str">
        <f>REPLACE(INDEX(GroupVertices[Group],MATCH(Edges[[#This Row],[Vertex 2]],GroupVertices[Vertex],0)),1,1,"")</f>
        <v>1</v>
      </c>
      <c r="BD597" s="48">
        <v>2</v>
      </c>
      <c r="BE597" s="49">
        <v>6.666666666666667</v>
      </c>
      <c r="BF597" s="48">
        <v>0</v>
      </c>
      <c r="BG597" s="49">
        <v>0</v>
      </c>
      <c r="BH597" s="48">
        <v>0</v>
      </c>
      <c r="BI597" s="49">
        <v>0</v>
      </c>
      <c r="BJ597" s="48">
        <v>28</v>
      </c>
      <c r="BK597" s="49">
        <v>93.33333333333333</v>
      </c>
      <c r="BL597" s="48">
        <v>30</v>
      </c>
    </row>
    <row r="598" spans="1:64" ht="15">
      <c r="A598" s="64" t="s">
        <v>271</v>
      </c>
      <c r="B598" s="64" t="s">
        <v>271</v>
      </c>
      <c r="C598" s="65" t="s">
        <v>3198</v>
      </c>
      <c r="D598" s="66">
        <v>10</v>
      </c>
      <c r="E598" s="67" t="s">
        <v>136</v>
      </c>
      <c r="F598" s="68">
        <v>12</v>
      </c>
      <c r="G598" s="65"/>
      <c r="H598" s="69"/>
      <c r="I598" s="70"/>
      <c r="J598" s="70"/>
      <c r="K598" s="34" t="s">
        <v>65</v>
      </c>
      <c r="L598" s="77">
        <v>598</v>
      </c>
      <c r="M598" s="77"/>
      <c r="N598" s="72"/>
      <c r="O598" s="79" t="s">
        <v>176</v>
      </c>
      <c r="P598" s="81">
        <v>43666.91042824074</v>
      </c>
      <c r="Q598" s="79" t="s">
        <v>516</v>
      </c>
      <c r="R598" s="79"/>
      <c r="S598" s="79"/>
      <c r="T598" s="79" t="s">
        <v>682</v>
      </c>
      <c r="U598" s="82" t="s">
        <v>751</v>
      </c>
      <c r="V598" s="82" t="s">
        <v>751</v>
      </c>
      <c r="W598" s="81">
        <v>43666.91042824074</v>
      </c>
      <c r="X598" s="82" t="s">
        <v>1012</v>
      </c>
      <c r="Y598" s="79"/>
      <c r="Z598" s="79"/>
      <c r="AA598" s="85" t="s">
        <v>1221</v>
      </c>
      <c r="AB598" s="79"/>
      <c r="AC598" s="79" t="b">
        <v>0</v>
      </c>
      <c r="AD598" s="79">
        <v>3</v>
      </c>
      <c r="AE598" s="85" t="s">
        <v>1231</v>
      </c>
      <c r="AF598" s="79" t="b">
        <v>0</v>
      </c>
      <c r="AG598" s="79" t="s">
        <v>1237</v>
      </c>
      <c r="AH598" s="79"/>
      <c r="AI598" s="85" t="s">
        <v>1231</v>
      </c>
      <c r="AJ598" s="79" t="b">
        <v>0</v>
      </c>
      <c r="AK598" s="79">
        <v>0</v>
      </c>
      <c r="AL598" s="85" t="s">
        <v>1231</v>
      </c>
      <c r="AM598" s="79" t="s">
        <v>1246</v>
      </c>
      <c r="AN598" s="79" t="b">
        <v>0</v>
      </c>
      <c r="AO598" s="85" t="s">
        <v>1221</v>
      </c>
      <c r="AP598" s="79" t="s">
        <v>176</v>
      </c>
      <c r="AQ598" s="79">
        <v>0</v>
      </c>
      <c r="AR598" s="79">
        <v>0</v>
      </c>
      <c r="AS598" s="79"/>
      <c r="AT598" s="79"/>
      <c r="AU598" s="79"/>
      <c r="AV598" s="79"/>
      <c r="AW598" s="79"/>
      <c r="AX598" s="79"/>
      <c r="AY598" s="79"/>
      <c r="AZ598" s="79"/>
      <c r="BA598">
        <v>57</v>
      </c>
      <c r="BB598" s="78" t="str">
        <f>REPLACE(INDEX(GroupVertices[Group],MATCH(Edges[[#This Row],[Vertex 1]],GroupVertices[Vertex],0)),1,1,"")</f>
        <v>1</v>
      </c>
      <c r="BC598" s="78" t="str">
        <f>REPLACE(INDEX(GroupVertices[Group],MATCH(Edges[[#This Row],[Vertex 2]],GroupVertices[Vertex],0)),1,1,"")</f>
        <v>1</v>
      </c>
      <c r="BD598" s="48">
        <v>3</v>
      </c>
      <c r="BE598" s="49">
        <v>8.333333333333334</v>
      </c>
      <c r="BF598" s="48">
        <v>0</v>
      </c>
      <c r="BG598" s="49">
        <v>0</v>
      </c>
      <c r="BH598" s="48">
        <v>0</v>
      </c>
      <c r="BI598" s="49">
        <v>0</v>
      </c>
      <c r="BJ598" s="48">
        <v>33</v>
      </c>
      <c r="BK598" s="49">
        <v>91.66666666666667</v>
      </c>
      <c r="BL598" s="48">
        <v>36</v>
      </c>
    </row>
    <row r="599" spans="1:64" ht="15">
      <c r="A599" s="64" t="s">
        <v>271</v>
      </c>
      <c r="B599" s="64" t="s">
        <v>271</v>
      </c>
      <c r="C599" s="65" t="s">
        <v>3198</v>
      </c>
      <c r="D599" s="66">
        <v>10</v>
      </c>
      <c r="E599" s="67" t="s">
        <v>136</v>
      </c>
      <c r="F599" s="68">
        <v>12</v>
      </c>
      <c r="G599" s="65"/>
      <c r="H599" s="69"/>
      <c r="I599" s="70"/>
      <c r="J599" s="70"/>
      <c r="K599" s="34" t="s">
        <v>65</v>
      </c>
      <c r="L599" s="77">
        <v>599</v>
      </c>
      <c r="M599" s="77"/>
      <c r="N599" s="72"/>
      <c r="O599" s="79" t="s">
        <v>176</v>
      </c>
      <c r="P599" s="81">
        <v>43667.086122685185</v>
      </c>
      <c r="Q599" s="79" t="s">
        <v>517</v>
      </c>
      <c r="R599" s="79"/>
      <c r="S599" s="79"/>
      <c r="T599" s="79" t="s">
        <v>683</v>
      </c>
      <c r="U599" s="82" t="s">
        <v>752</v>
      </c>
      <c r="V599" s="82" t="s">
        <v>752</v>
      </c>
      <c r="W599" s="81">
        <v>43667.086122685185</v>
      </c>
      <c r="X599" s="82" t="s">
        <v>1013</v>
      </c>
      <c r="Y599" s="79"/>
      <c r="Z599" s="79"/>
      <c r="AA599" s="85" t="s">
        <v>1222</v>
      </c>
      <c r="AB599" s="79"/>
      <c r="AC599" s="79" t="b">
        <v>0</v>
      </c>
      <c r="AD599" s="79">
        <v>4</v>
      </c>
      <c r="AE599" s="85" t="s">
        <v>1231</v>
      </c>
      <c r="AF599" s="79" t="b">
        <v>0</v>
      </c>
      <c r="AG599" s="79" t="s">
        <v>1237</v>
      </c>
      <c r="AH599" s="79"/>
      <c r="AI599" s="85" t="s">
        <v>1231</v>
      </c>
      <c r="AJ599" s="79" t="b">
        <v>0</v>
      </c>
      <c r="AK599" s="79">
        <v>2</v>
      </c>
      <c r="AL599" s="85" t="s">
        <v>1231</v>
      </c>
      <c r="AM599" s="79" t="s">
        <v>1246</v>
      </c>
      <c r="AN599" s="79" t="b">
        <v>0</v>
      </c>
      <c r="AO599" s="85" t="s">
        <v>1222</v>
      </c>
      <c r="AP599" s="79" t="s">
        <v>176</v>
      </c>
      <c r="AQ599" s="79">
        <v>0</v>
      </c>
      <c r="AR599" s="79">
        <v>0</v>
      </c>
      <c r="AS599" s="79"/>
      <c r="AT599" s="79"/>
      <c r="AU599" s="79"/>
      <c r="AV599" s="79"/>
      <c r="AW599" s="79"/>
      <c r="AX599" s="79"/>
      <c r="AY599" s="79"/>
      <c r="AZ599" s="79"/>
      <c r="BA599">
        <v>57</v>
      </c>
      <c r="BB599" s="78" t="str">
        <f>REPLACE(INDEX(GroupVertices[Group],MATCH(Edges[[#This Row],[Vertex 1]],GroupVertices[Vertex],0)),1,1,"")</f>
        <v>1</v>
      </c>
      <c r="BC599" s="78" t="str">
        <f>REPLACE(INDEX(GroupVertices[Group],MATCH(Edges[[#This Row],[Vertex 2]],GroupVertices[Vertex],0)),1,1,"")</f>
        <v>1</v>
      </c>
      <c r="BD599" s="48">
        <v>1</v>
      </c>
      <c r="BE599" s="49">
        <v>3.4482758620689653</v>
      </c>
      <c r="BF599" s="48">
        <v>0</v>
      </c>
      <c r="BG599" s="49">
        <v>0</v>
      </c>
      <c r="BH599" s="48">
        <v>0</v>
      </c>
      <c r="BI599" s="49">
        <v>0</v>
      </c>
      <c r="BJ599" s="48">
        <v>28</v>
      </c>
      <c r="BK599" s="49">
        <v>96.55172413793103</v>
      </c>
      <c r="BL599" s="48">
        <v>29</v>
      </c>
    </row>
    <row r="600" spans="1:64" ht="15">
      <c r="A600" s="64" t="s">
        <v>271</v>
      </c>
      <c r="B600" s="64" t="s">
        <v>271</v>
      </c>
      <c r="C600" s="65" t="s">
        <v>3198</v>
      </c>
      <c r="D600" s="66">
        <v>10</v>
      </c>
      <c r="E600" s="67" t="s">
        <v>136</v>
      </c>
      <c r="F600" s="68">
        <v>12</v>
      </c>
      <c r="G600" s="65"/>
      <c r="H600" s="69"/>
      <c r="I600" s="70"/>
      <c r="J600" s="70"/>
      <c r="K600" s="34" t="s">
        <v>65</v>
      </c>
      <c r="L600" s="77">
        <v>600</v>
      </c>
      <c r="M600" s="77"/>
      <c r="N600" s="72"/>
      <c r="O600" s="79" t="s">
        <v>176</v>
      </c>
      <c r="P600" s="81">
        <v>43667.116689814815</v>
      </c>
      <c r="Q600" s="79" t="s">
        <v>518</v>
      </c>
      <c r="R600" s="79"/>
      <c r="S600" s="79"/>
      <c r="T600" s="79" t="s">
        <v>678</v>
      </c>
      <c r="U600" s="82" t="s">
        <v>753</v>
      </c>
      <c r="V600" s="82" t="s">
        <v>753</v>
      </c>
      <c r="W600" s="81">
        <v>43667.116689814815</v>
      </c>
      <c r="X600" s="82" t="s">
        <v>1014</v>
      </c>
      <c r="Y600" s="79"/>
      <c r="Z600" s="79"/>
      <c r="AA600" s="85" t="s">
        <v>1223</v>
      </c>
      <c r="AB600" s="79"/>
      <c r="AC600" s="79" t="b">
        <v>0</v>
      </c>
      <c r="AD600" s="79">
        <v>3</v>
      </c>
      <c r="AE600" s="85" t="s">
        <v>1231</v>
      </c>
      <c r="AF600" s="79" t="b">
        <v>0</v>
      </c>
      <c r="AG600" s="79" t="s">
        <v>1237</v>
      </c>
      <c r="AH600" s="79"/>
      <c r="AI600" s="85" t="s">
        <v>1231</v>
      </c>
      <c r="AJ600" s="79" t="b">
        <v>0</v>
      </c>
      <c r="AK600" s="79">
        <v>0</v>
      </c>
      <c r="AL600" s="85" t="s">
        <v>1231</v>
      </c>
      <c r="AM600" s="79" t="s">
        <v>1246</v>
      </c>
      <c r="AN600" s="79" t="b">
        <v>0</v>
      </c>
      <c r="AO600" s="85" t="s">
        <v>1223</v>
      </c>
      <c r="AP600" s="79" t="s">
        <v>176</v>
      </c>
      <c r="AQ600" s="79">
        <v>0</v>
      </c>
      <c r="AR600" s="79">
        <v>0</v>
      </c>
      <c r="AS600" s="79"/>
      <c r="AT600" s="79"/>
      <c r="AU600" s="79"/>
      <c r="AV600" s="79"/>
      <c r="AW600" s="79"/>
      <c r="AX600" s="79"/>
      <c r="AY600" s="79"/>
      <c r="AZ600" s="79"/>
      <c r="BA600">
        <v>57</v>
      </c>
      <c r="BB600" s="78" t="str">
        <f>REPLACE(INDEX(GroupVertices[Group],MATCH(Edges[[#This Row],[Vertex 1]],GroupVertices[Vertex],0)),1,1,"")</f>
        <v>1</v>
      </c>
      <c r="BC600" s="78" t="str">
        <f>REPLACE(INDEX(GroupVertices[Group],MATCH(Edges[[#This Row],[Vertex 2]],GroupVertices[Vertex],0)),1,1,"")</f>
        <v>1</v>
      </c>
      <c r="BD600" s="48">
        <v>7</v>
      </c>
      <c r="BE600" s="49">
        <v>18.42105263157895</v>
      </c>
      <c r="BF600" s="48">
        <v>0</v>
      </c>
      <c r="BG600" s="49">
        <v>0</v>
      </c>
      <c r="BH600" s="48">
        <v>0</v>
      </c>
      <c r="BI600" s="49">
        <v>0</v>
      </c>
      <c r="BJ600" s="48">
        <v>31</v>
      </c>
      <c r="BK600" s="49">
        <v>81.57894736842105</v>
      </c>
      <c r="BL600" s="48">
        <v>38</v>
      </c>
    </row>
    <row r="601" spans="1:64" ht="15">
      <c r="A601" s="64" t="s">
        <v>271</v>
      </c>
      <c r="B601" s="64" t="s">
        <v>271</v>
      </c>
      <c r="C601" s="65" t="s">
        <v>3198</v>
      </c>
      <c r="D601" s="66">
        <v>10</v>
      </c>
      <c r="E601" s="67" t="s">
        <v>136</v>
      </c>
      <c r="F601" s="68">
        <v>12</v>
      </c>
      <c r="G601" s="65"/>
      <c r="H601" s="69"/>
      <c r="I601" s="70"/>
      <c r="J601" s="70"/>
      <c r="K601" s="34" t="s">
        <v>65</v>
      </c>
      <c r="L601" s="77">
        <v>601</v>
      </c>
      <c r="M601" s="77"/>
      <c r="N601" s="72"/>
      <c r="O601" s="79" t="s">
        <v>176</v>
      </c>
      <c r="P601" s="81">
        <v>43667.586122685185</v>
      </c>
      <c r="Q601" s="79" t="s">
        <v>519</v>
      </c>
      <c r="R601" s="82" t="s">
        <v>585</v>
      </c>
      <c r="S601" s="79" t="s">
        <v>610</v>
      </c>
      <c r="T601" s="79"/>
      <c r="U601" s="82" t="s">
        <v>754</v>
      </c>
      <c r="V601" s="82" t="s">
        <v>754</v>
      </c>
      <c r="W601" s="81">
        <v>43667.586122685185</v>
      </c>
      <c r="X601" s="82" t="s">
        <v>1015</v>
      </c>
      <c r="Y601" s="79"/>
      <c r="Z601" s="79"/>
      <c r="AA601" s="85" t="s">
        <v>1224</v>
      </c>
      <c r="AB601" s="79"/>
      <c r="AC601" s="79" t="b">
        <v>0</v>
      </c>
      <c r="AD601" s="79">
        <v>0</v>
      </c>
      <c r="AE601" s="85" t="s">
        <v>1231</v>
      </c>
      <c r="AF601" s="79" t="b">
        <v>0</v>
      </c>
      <c r="AG601" s="79" t="s">
        <v>1237</v>
      </c>
      <c r="AH601" s="79"/>
      <c r="AI601" s="85" t="s">
        <v>1231</v>
      </c>
      <c r="AJ601" s="79" t="b">
        <v>0</v>
      </c>
      <c r="AK601" s="79">
        <v>0</v>
      </c>
      <c r="AL601" s="85" t="s">
        <v>1231</v>
      </c>
      <c r="AM601" s="79" t="s">
        <v>1246</v>
      </c>
      <c r="AN601" s="79" t="b">
        <v>0</v>
      </c>
      <c r="AO601" s="85" t="s">
        <v>1224</v>
      </c>
      <c r="AP601" s="79" t="s">
        <v>176</v>
      </c>
      <c r="AQ601" s="79">
        <v>0</v>
      </c>
      <c r="AR601" s="79">
        <v>0</v>
      </c>
      <c r="AS601" s="79"/>
      <c r="AT601" s="79"/>
      <c r="AU601" s="79"/>
      <c r="AV601" s="79"/>
      <c r="AW601" s="79"/>
      <c r="AX601" s="79"/>
      <c r="AY601" s="79"/>
      <c r="AZ601" s="79"/>
      <c r="BA601">
        <v>57</v>
      </c>
      <c r="BB601" s="78" t="str">
        <f>REPLACE(INDEX(GroupVertices[Group],MATCH(Edges[[#This Row],[Vertex 1]],GroupVertices[Vertex],0)),1,1,"")</f>
        <v>1</v>
      </c>
      <c r="BC601" s="78" t="str">
        <f>REPLACE(INDEX(GroupVertices[Group],MATCH(Edges[[#This Row],[Vertex 2]],GroupVertices[Vertex],0)),1,1,"")</f>
        <v>1</v>
      </c>
      <c r="BD601" s="48">
        <v>1</v>
      </c>
      <c r="BE601" s="49">
        <v>4</v>
      </c>
      <c r="BF601" s="48">
        <v>0</v>
      </c>
      <c r="BG601" s="49">
        <v>0</v>
      </c>
      <c r="BH601" s="48">
        <v>0</v>
      </c>
      <c r="BI601" s="49">
        <v>0</v>
      </c>
      <c r="BJ601" s="48">
        <v>24</v>
      </c>
      <c r="BK601" s="49">
        <v>96</v>
      </c>
      <c r="BL601" s="48">
        <v>25</v>
      </c>
    </row>
    <row r="602" spans="1:64" ht="15">
      <c r="A602" s="64" t="s">
        <v>271</v>
      </c>
      <c r="B602" s="64" t="s">
        <v>271</v>
      </c>
      <c r="C602" s="65" t="s">
        <v>3198</v>
      </c>
      <c r="D602" s="66">
        <v>10</v>
      </c>
      <c r="E602" s="67" t="s">
        <v>136</v>
      </c>
      <c r="F602" s="68">
        <v>12</v>
      </c>
      <c r="G602" s="65"/>
      <c r="H602" s="69"/>
      <c r="I602" s="70"/>
      <c r="J602" s="70"/>
      <c r="K602" s="34" t="s">
        <v>65</v>
      </c>
      <c r="L602" s="77">
        <v>602</v>
      </c>
      <c r="M602" s="77"/>
      <c r="N602" s="72"/>
      <c r="O602" s="79" t="s">
        <v>176</v>
      </c>
      <c r="P602" s="81">
        <v>43677.547951388886</v>
      </c>
      <c r="Q602" s="79" t="s">
        <v>520</v>
      </c>
      <c r="R602" s="79"/>
      <c r="S602" s="79"/>
      <c r="T602" s="79" t="s">
        <v>684</v>
      </c>
      <c r="U602" s="82" t="s">
        <v>755</v>
      </c>
      <c r="V602" s="82" t="s">
        <v>755</v>
      </c>
      <c r="W602" s="81">
        <v>43677.547951388886</v>
      </c>
      <c r="X602" s="82" t="s">
        <v>1016</v>
      </c>
      <c r="Y602" s="79"/>
      <c r="Z602" s="79"/>
      <c r="AA602" s="85" t="s">
        <v>1225</v>
      </c>
      <c r="AB602" s="79"/>
      <c r="AC602" s="79" t="b">
        <v>0</v>
      </c>
      <c r="AD602" s="79">
        <v>5</v>
      </c>
      <c r="AE602" s="85" t="s">
        <v>1231</v>
      </c>
      <c r="AF602" s="79" t="b">
        <v>0</v>
      </c>
      <c r="AG602" s="79" t="s">
        <v>1237</v>
      </c>
      <c r="AH602" s="79"/>
      <c r="AI602" s="85" t="s">
        <v>1231</v>
      </c>
      <c r="AJ602" s="79" t="b">
        <v>0</v>
      </c>
      <c r="AK602" s="79">
        <v>2</v>
      </c>
      <c r="AL602" s="85" t="s">
        <v>1231</v>
      </c>
      <c r="AM602" s="79" t="s">
        <v>1246</v>
      </c>
      <c r="AN602" s="79" t="b">
        <v>0</v>
      </c>
      <c r="AO602" s="85" t="s">
        <v>1225</v>
      </c>
      <c r="AP602" s="79" t="s">
        <v>176</v>
      </c>
      <c r="AQ602" s="79">
        <v>0</v>
      </c>
      <c r="AR602" s="79">
        <v>0</v>
      </c>
      <c r="AS602" s="79"/>
      <c r="AT602" s="79"/>
      <c r="AU602" s="79"/>
      <c r="AV602" s="79"/>
      <c r="AW602" s="79"/>
      <c r="AX602" s="79"/>
      <c r="AY602" s="79"/>
      <c r="AZ602" s="79"/>
      <c r="BA602">
        <v>57</v>
      </c>
      <c r="BB602" s="78" t="str">
        <f>REPLACE(INDEX(GroupVertices[Group],MATCH(Edges[[#This Row],[Vertex 1]],GroupVertices[Vertex],0)),1,1,"")</f>
        <v>1</v>
      </c>
      <c r="BC602" s="78" t="str">
        <f>REPLACE(INDEX(GroupVertices[Group],MATCH(Edges[[#This Row],[Vertex 2]],GroupVertices[Vertex],0)),1,1,"")</f>
        <v>1</v>
      </c>
      <c r="BD602" s="48">
        <v>0</v>
      </c>
      <c r="BE602" s="49">
        <v>0</v>
      </c>
      <c r="BF602" s="48">
        <v>1</v>
      </c>
      <c r="BG602" s="49">
        <v>2.3255813953488373</v>
      </c>
      <c r="BH602" s="48">
        <v>0</v>
      </c>
      <c r="BI602" s="49">
        <v>0</v>
      </c>
      <c r="BJ602" s="48">
        <v>42</v>
      </c>
      <c r="BK602" s="49">
        <v>97.67441860465117</v>
      </c>
      <c r="BL602" s="48">
        <v>43</v>
      </c>
    </row>
    <row r="603" spans="1:64" ht="15">
      <c r="A603" s="64" t="s">
        <v>271</v>
      </c>
      <c r="B603" s="64" t="s">
        <v>271</v>
      </c>
      <c r="C603" s="65" t="s">
        <v>3198</v>
      </c>
      <c r="D603" s="66">
        <v>10</v>
      </c>
      <c r="E603" s="67" t="s">
        <v>136</v>
      </c>
      <c r="F603" s="68">
        <v>12</v>
      </c>
      <c r="G603" s="65"/>
      <c r="H603" s="69"/>
      <c r="I603" s="70"/>
      <c r="J603" s="70"/>
      <c r="K603" s="34" t="s">
        <v>65</v>
      </c>
      <c r="L603" s="77">
        <v>603</v>
      </c>
      <c r="M603" s="77"/>
      <c r="N603" s="72"/>
      <c r="O603" s="79" t="s">
        <v>176</v>
      </c>
      <c r="P603" s="81">
        <v>43678.82540509259</v>
      </c>
      <c r="Q603" s="79" t="s">
        <v>521</v>
      </c>
      <c r="R603" s="82" t="s">
        <v>547</v>
      </c>
      <c r="S603" s="79" t="s">
        <v>597</v>
      </c>
      <c r="T603" s="79" t="s">
        <v>685</v>
      </c>
      <c r="U603" s="82" t="s">
        <v>756</v>
      </c>
      <c r="V603" s="82" t="s">
        <v>756</v>
      </c>
      <c r="W603" s="81">
        <v>43678.82540509259</v>
      </c>
      <c r="X603" s="82" t="s">
        <v>1017</v>
      </c>
      <c r="Y603" s="79"/>
      <c r="Z603" s="79"/>
      <c r="AA603" s="85" t="s">
        <v>1226</v>
      </c>
      <c r="AB603" s="79"/>
      <c r="AC603" s="79" t="b">
        <v>0</v>
      </c>
      <c r="AD603" s="79">
        <v>2</v>
      </c>
      <c r="AE603" s="85" t="s">
        <v>1231</v>
      </c>
      <c r="AF603" s="79" t="b">
        <v>0</v>
      </c>
      <c r="AG603" s="79" t="s">
        <v>1237</v>
      </c>
      <c r="AH603" s="79"/>
      <c r="AI603" s="85" t="s">
        <v>1231</v>
      </c>
      <c r="AJ603" s="79" t="b">
        <v>0</v>
      </c>
      <c r="AK603" s="79">
        <v>1</v>
      </c>
      <c r="AL603" s="85" t="s">
        <v>1231</v>
      </c>
      <c r="AM603" s="79" t="s">
        <v>1248</v>
      </c>
      <c r="AN603" s="79" t="b">
        <v>0</v>
      </c>
      <c r="AO603" s="85" t="s">
        <v>1226</v>
      </c>
      <c r="AP603" s="79" t="s">
        <v>176</v>
      </c>
      <c r="AQ603" s="79">
        <v>0</v>
      </c>
      <c r="AR603" s="79">
        <v>0</v>
      </c>
      <c r="AS603" s="79"/>
      <c r="AT603" s="79"/>
      <c r="AU603" s="79"/>
      <c r="AV603" s="79"/>
      <c r="AW603" s="79"/>
      <c r="AX603" s="79"/>
      <c r="AY603" s="79"/>
      <c r="AZ603" s="79"/>
      <c r="BA603">
        <v>57</v>
      </c>
      <c r="BB603" s="78" t="str">
        <f>REPLACE(INDEX(GroupVertices[Group],MATCH(Edges[[#This Row],[Vertex 1]],GroupVertices[Vertex],0)),1,1,"")</f>
        <v>1</v>
      </c>
      <c r="BC603" s="78" t="str">
        <f>REPLACE(INDEX(GroupVertices[Group],MATCH(Edges[[#This Row],[Vertex 2]],GroupVertices[Vertex],0)),1,1,"")</f>
        <v>1</v>
      </c>
      <c r="BD603" s="48">
        <v>1</v>
      </c>
      <c r="BE603" s="49">
        <v>5.882352941176471</v>
      </c>
      <c r="BF603" s="48">
        <v>0</v>
      </c>
      <c r="BG603" s="49">
        <v>0</v>
      </c>
      <c r="BH603" s="48">
        <v>0</v>
      </c>
      <c r="BI603" s="49">
        <v>0</v>
      </c>
      <c r="BJ603" s="48">
        <v>16</v>
      </c>
      <c r="BK603" s="49">
        <v>94.11764705882354</v>
      </c>
      <c r="BL603" s="48">
        <v>17</v>
      </c>
    </row>
    <row r="604" spans="1:64" ht="15">
      <c r="A604" s="64" t="s">
        <v>271</v>
      </c>
      <c r="B604" s="64" t="s">
        <v>271</v>
      </c>
      <c r="C604" s="65" t="s">
        <v>3198</v>
      </c>
      <c r="D604" s="66">
        <v>10</v>
      </c>
      <c r="E604" s="67" t="s">
        <v>136</v>
      </c>
      <c r="F604" s="68">
        <v>12</v>
      </c>
      <c r="G604" s="65"/>
      <c r="H604" s="69"/>
      <c r="I604" s="70"/>
      <c r="J604" s="70"/>
      <c r="K604" s="34" t="s">
        <v>65</v>
      </c>
      <c r="L604" s="77">
        <v>604</v>
      </c>
      <c r="M604" s="77"/>
      <c r="N604" s="72"/>
      <c r="O604" s="79" t="s">
        <v>176</v>
      </c>
      <c r="P604" s="81">
        <v>43679.543761574074</v>
      </c>
      <c r="Q604" s="79" t="s">
        <v>522</v>
      </c>
      <c r="R604" s="79"/>
      <c r="S604" s="79"/>
      <c r="T604" s="79" t="s">
        <v>622</v>
      </c>
      <c r="U604" s="82" t="s">
        <v>757</v>
      </c>
      <c r="V604" s="82" t="s">
        <v>757</v>
      </c>
      <c r="W604" s="81">
        <v>43679.543761574074</v>
      </c>
      <c r="X604" s="82" t="s">
        <v>1018</v>
      </c>
      <c r="Y604" s="79"/>
      <c r="Z604" s="79"/>
      <c r="AA604" s="85" t="s">
        <v>1227</v>
      </c>
      <c r="AB604" s="79"/>
      <c r="AC604" s="79" t="b">
        <v>0</v>
      </c>
      <c r="AD604" s="79">
        <v>4</v>
      </c>
      <c r="AE604" s="85" t="s">
        <v>1231</v>
      </c>
      <c r="AF604" s="79" t="b">
        <v>0</v>
      </c>
      <c r="AG604" s="79" t="s">
        <v>1237</v>
      </c>
      <c r="AH604" s="79"/>
      <c r="AI604" s="85" t="s">
        <v>1231</v>
      </c>
      <c r="AJ604" s="79" t="b">
        <v>0</v>
      </c>
      <c r="AK604" s="79">
        <v>0</v>
      </c>
      <c r="AL604" s="85" t="s">
        <v>1231</v>
      </c>
      <c r="AM604" s="79" t="s">
        <v>1246</v>
      </c>
      <c r="AN604" s="79" t="b">
        <v>0</v>
      </c>
      <c r="AO604" s="85" t="s">
        <v>1227</v>
      </c>
      <c r="AP604" s="79" t="s">
        <v>176</v>
      </c>
      <c r="AQ604" s="79">
        <v>0</v>
      </c>
      <c r="AR604" s="79">
        <v>0</v>
      </c>
      <c r="AS604" s="79"/>
      <c r="AT604" s="79"/>
      <c r="AU604" s="79"/>
      <c r="AV604" s="79"/>
      <c r="AW604" s="79"/>
      <c r="AX604" s="79"/>
      <c r="AY604" s="79"/>
      <c r="AZ604" s="79"/>
      <c r="BA604">
        <v>57</v>
      </c>
      <c r="BB604" s="78" t="str">
        <f>REPLACE(INDEX(GroupVertices[Group],MATCH(Edges[[#This Row],[Vertex 1]],GroupVertices[Vertex],0)),1,1,"")</f>
        <v>1</v>
      </c>
      <c r="BC604" s="78" t="str">
        <f>REPLACE(INDEX(GroupVertices[Group],MATCH(Edges[[#This Row],[Vertex 2]],GroupVertices[Vertex],0)),1,1,"")</f>
        <v>1</v>
      </c>
      <c r="BD604" s="48">
        <v>0</v>
      </c>
      <c r="BE604" s="49">
        <v>0</v>
      </c>
      <c r="BF604" s="48">
        <v>0</v>
      </c>
      <c r="BG604" s="49">
        <v>0</v>
      </c>
      <c r="BH604" s="48">
        <v>0</v>
      </c>
      <c r="BI604" s="49">
        <v>0</v>
      </c>
      <c r="BJ604" s="48">
        <v>32</v>
      </c>
      <c r="BK604" s="49">
        <v>100</v>
      </c>
      <c r="BL604" s="48">
        <v>32</v>
      </c>
    </row>
    <row r="605" spans="1:64" ht="15">
      <c r="A605" s="64" t="s">
        <v>271</v>
      </c>
      <c r="B605" s="64" t="s">
        <v>271</v>
      </c>
      <c r="C605" s="65" t="s">
        <v>3198</v>
      </c>
      <c r="D605" s="66">
        <v>10</v>
      </c>
      <c r="E605" s="67" t="s">
        <v>136</v>
      </c>
      <c r="F605" s="68">
        <v>12</v>
      </c>
      <c r="G605" s="65"/>
      <c r="H605" s="69"/>
      <c r="I605" s="70"/>
      <c r="J605" s="70"/>
      <c r="K605" s="34" t="s">
        <v>65</v>
      </c>
      <c r="L605" s="77">
        <v>605</v>
      </c>
      <c r="M605" s="77"/>
      <c r="N605" s="72"/>
      <c r="O605" s="79" t="s">
        <v>176</v>
      </c>
      <c r="P605" s="81">
        <v>43682.60287037037</v>
      </c>
      <c r="Q605" s="79" t="s">
        <v>523</v>
      </c>
      <c r="R605" s="79"/>
      <c r="S605" s="79"/>
      <c r="T605" s="79" t="s">
        <v>686</v>
      </c>
      <c r="U605" s="82" t="s">
        <v>758</v>
      </c>
      <c r="V605" s="82" t="s">
        <v>758</v>
      </c>
      <c r="W605" s="81">
        <v>43682.60287037037</v>
      </c>
      <c r="X605" s="82" t="s">
        <v>1019</v>
      </c>
      <c r="Y605" s="79"/>
      <c r="Z605" s="79"/>
      <c r="AA605" s="85" t="s">
        <v>1228</v>
      </c>
      <c r="AB605" s="79"/>
      <c r="AC605" s="79" t="b">
        <v>0</v>
      </c>
      <c r="AD605" s="79">
        <v>6</v>
      </c>
      <c r="AE605" s="85" t="s">
        <v>1231</v>
      </c>
      <c r="AF605" s="79" t="b">
        <v>0</v>
      </c>
      <c r="AG605" s="79" t="s">
        <v>1237</v>
      </c>
      <c r="AH605" s="79"/>
      <c r="AI605" s="85" t="s">
        <v>1231</v>
      </c>
      <c r="AJ605" s="79" t="b">
        <v>0</v>
      </c>
      <c r="AK605" s="79">
        <v>3</v>
      </c>
      <c r="AL605" s="85" t="s">
        <v>1231</v>
      </c>
      <c r="AM605" s="79" t="s">
        <v>1248</v>
      </c>
      <c r="AN605" s="79" t="b">
        <v>0</v>
      </c>
      <c r="AO605" s="85" t="s">
        <v>1228</v>
      </c>
      <c r="AP605" s="79" t="s">
        <v>176</v>
      </c>
      <c r="AQ605" s="79">
        <v>0</v>
      </c>
      <c r="AR605" s="79">
        <v>0</v>
      </c>
      <c r="AS605" s="79"/>
      <c r="AT605" s="79"/>
      <c r="AU605" s="79"/>
      <c r="AV605" s="79"/>
      <c r="AW605" s="79"/>
      <c r="AX605" s="79"/>
      <c r="AY605" s="79"/>
      <c r="AZ605" s="79"/>
      <c r="BA605">
        <v>57</v>
      </c>
      <c r="BB605" s="78" t="str">
        <f>REPLACE(INDEX(GroupVertices[Group],MATCH(Edges[[#This Row],[Vertex 1]],GroupVertices[Vertex],0)),1,1,"")</f>
        <v>1</v>
      </c>
      <c r="BC605" s="78" t="str">
        <f>REPLACE(INDEX(GroupVertices[Group],MATCH(Edges[[#This Row],[Vertex 2]],GroupVertices[Vertex],0)),1,1,"")</f>
        <v>1</v>
      </c>
      <c r="BD605" s="48">
        <v>4</v>
      </c>
      <c r="BE605" s="49">
        <v>14.285714285714286</v>
      </c>
      <c r="BF605" s="48">
        <v>0</v>
      </c>
      <c r="BG605" s="49">
        <v>0</v>
      </c>
      <c r="BH605" s="48">
        <v>0</v>
      </c>
      <c r="BI605" s="49">
        <v>0</v>
      </c>
      <c r="BJ605" s="48">
        <v>24</v>
      </c>
      <c r="BK605" s="49">
        <v>85.71428571428571</v>
      </c>
      <c r="BL605" s="48">
        <v>28</v>
      </c>
    </row>
    <row r="606" spans="1:64" ht="15">
      <c r="A606" s="64" t="s">
        <v>277</v>
      </c>
      <c r="B606" s="64" t="s">
        <v>271</v>
      </c>
      <c r="C606" s="65" t="s">
        <v>3198</v>
      </c>
      <c r="D606" s="66">
        <v>10</v>
      </c>
      <c r="E606" s="67" t="s">
        <v>136</v>
      </c>
      <c r="F606" s="68">
        <v>12</v>
      </c>
      <c r="G606" s="65"/>
      <c r="H606" s="69"/>
      <c r="I606" s="70"/>
      <c r="J606" s="70"/>
      <c r="K606" s="34" t="s">
        <v>65</v>
      </c>
      <c r="L606" s="77">
        <v>606</v>
      </c>
      <c r="M606" s="77"/>
      <c r="N606" s="72"/>
      <c r="O606" s="79" t="s">
        <v>339</v>
      </c>
      <c r="P606" s="81">
        <v>43619.480717592596</v>
      </c>
      <c r="Q606" s="79" t="s">
        <v>426</v>
      </c>
      <c r="R606" s="82" t="s">
        <v>529</v>
      </c>
      <c r="S606" s="79" t="s">
        <v>586</v>
      </c>
      <c r="T606" s="79" t="s">
        <v>644</v>
      </c>
      <c r="U606" s="79"/>
      <c r="V606" s="82" t="s">
        <v>808</v>
      </c>
      <c r="W606" s="81">
        <v>43619.480717592596</v>
      </c>
      <c r="X606" s="82" t="s">
        <v>919</v>
      </c>
      <c r="Y606" s="79"/>
      <c r="Z606" s="79"/>
      <c r="AA606" s="85" t="s">
        <v>1128</v>
      </c>
      <c r="AB606" s="79"/>
      <c r="AC606" s="79" t="b">
        <v>0</v>
      </c>
      <c r="AD606" s="79">
        <v>7</v>
      </c>
      <c r="AE606" s="85" t="s">
        <v>1231</v>
      </c>
      <c r="AF606" s="79" t="b">
        <v>0</v>
      </c>
      <c r="AG606" s="79" t="s">
        <v>1237</v>
      </c>
      <c r="AH606" s="79"/>
      <c r="AI606" s="85" t="s">
        <v>1231</v>
      </c>
      <c r="AJ606" s="79" t="b">
        <v>0</v>
      </c>
      <c r="AK606" s="79">
        <v>1</v>
      </c>
      <c r="AL606" s="85" t="s">
        <v>1231</v>
      </c>
      <c r="AM606" s="79" t="s">
        <v>1244</v>
      </c>
      <c r="AN606" s="79" t="b">
        <v>0</v>
      </c>
      <c r="AO606" s="85" t="s">
        <v>1128</v>
      </c>
      <c r="AP606" s="79" t="s">
        <v>176</v>
      </c>
      <c r="AQ606" s="79">
        <v>0</v>
      </c>
      <c r="AR606" s="79">
        <v>0</v>
      </c>
      <c r="AS606" s="79"/>
      <c r="AT606" s="79"/>
      <c r="AU606" s="79"/>
      <c r="AV606" s="79"/>
      <c r="AW606" s="79"/>
      <c r="AX606" s="79"/>
      <c r="AY606" s="79"/>
      <c r="AZ606" s="79"/>
      <c r="BA606">
        <v>31</v>
      </c>
      <c r="BB606" s="78" t="str">
        <f>REPLACE(INDEX(GroupVertices[Group],MATCH(Edges[[#This Row],[Vertex 1]],GroupVertices[Vertex],0)),1,1,"")</f>
        <v>2</v>
      </c>
      <c r="BC606" s="78" t="str">
        <f>REPLACE(INDEX(GroupVertices[Group],MATCH(Edges[[#This Row],[Vertex 2]],GroupVertices[Vertex],0)),1,1,"")</f>
        <v>1</v>
      </c>
      <c r="BD606" s="48"/>
      <c r="BE606" s="49"/>
      <c r="BF606" s="48"/>
      <c r="BG606" s="49"/>
      <c r="BH606" s="48"/>
      <c r="BI606" s="49"/>
      <c r="BJ606" s="48"/>
      <c r="BK606" s="49"/>
      <c r="BL606" s="48"/>
    </row>
    <row r="607" spans="1:64" ht="15">
      <c r="A607" s="64" t="s">
        <v>277</v>
      </c>
      <c r="B607" s="64" t="s">
        <v>271</v>
      </c>
      <c r="C607" s="65" t="s">
        <v>3198</v>
      </c>
      <c r="D607" s="66">
        <v>10</v>
      </c>
      <c r="E607" s="67" t="s">
        <v>136</v>
      </c>
      <c r="F607" s="68">
        <v>12</v>
      </c>
      <c r="G607" s="65"/>
      <c r="H607" s="69"/>
      <c r="I607" s="70"/>
      <c r="J607" s="70"/>
      <c r="K607" s="34" t="s">
        <v>65</v>
      </c>
      <c r="L607" s="77">
        <v>607</v>
      </c>
      <c r="M607" s="77"/>
      <c r="N607" s="72"/>
      <c r="O607" s="79" t="s">
        <v>339</v>
      </c>
      <c r="P607" s="81">
        <v>43619.480844907404</v>
      </c>
      <c r="Q607" s="79" t="s">
        <v>427</v>
      </c>
      <c r="R607" s="82" t="s">
        <v>548</v>
      </c>
      <c r="S607" s="79" t="s">
        <v>586</v>
      </c>
      <c r="T607" s="79" t="s">
        <v>644</v>
      </c>
      <c r="U607" s="79"/>
      <c r="V607" s="82" t="s">
        <v>808</v>
      </c>
      <c r="W607" s="81">
        <v>43619.480844907404</v>
      </c>
      <c r="X607" s="82" t="s">
        <v>920</v>
      </c>
      <c r="Y607" s="79"/>
      <c r="Z607" s="79"/>
      <c r="AA607" s="85" t="s">
        <v>1129</v>
      </c>
      <c r="AB607" s="79"/>
      <c r="AC607" s="79" t="b">
        <v>0</v>
      </c>
      <c r="AD607" s="79">
        <v>5</v>
      </c>
      <c r="AE607" s="85" t="s">
        <v>1231</v>
      </c>
      <c r="AF607" s="79" t="b">
        <v>0</v>
      </c>
      <c r="AG607" s="79" t="s">
        <v>1237</v>
      </c>
      <c r="AH607" s="79"/>
      <c r="AI607" s="85" t="s">
        <v>1231</v>
      </c>
      <c r="AJ607" s="79" t="b">
        <v>0</v>
      </c>
      <c r="AK607" s="79">
        <v>0</v>
      </c>
      <c r="AL607" s="85" t="s">
        <v>1231</v>
      </c>
      <c r="AM607" s="79" t="s">
        <v>1244</v>
      </c>
      <c r="AN607" s="79" t="b">
        <v>0</v>
      </c>
      <c r="AO607" s="85" t="s">
        <v>1129</v>
      </c>
      <c r="AP607" s="79" t="s">
        <v>176</v>
      </c>
      <c r="AQ607" s="79">
        <v>0</v>
      </c>
      <c r="AR607" s="79">
        <v>0</v>
      </c>
      <c r="AS607" s="79"/>
      <c r="AT607" s="79"/>
      <c r="AU607" s="79"/>
      <c r="AV607" s="79"/>
      <c r="AW607" s="79"/>
      <c r="AX607" s="79"/>
      <c r="AY607" s="79"/>
      <c r="AZ607" s="79"/>
      <c r="BA607">
        <v>31</v>
      </c>
      <c r="BB607" s="78" t="str">
        <f>REPLACE(INDEX(GroupVertices[Group],MATCH(Edges[[#This Row],[Vertex 1]],GroupVertices[Vertex],0)),1,1,"")</f>
        <v>2</v>
      </c>
      <c r="BC607" s="78" t="str">
        <f>REPLACE(INDEX(GroupVertices[Group],MATCH(Edges[[#This Row],[Vertex 2]],GroupVertices[Vertex],0)),1,1,"")</f>
        <v>1</v>
      </c>
      <c r="BD607" s="48"/>
      <c r="BE607" s="49"/>
      <c r="BF607" s="48"/>
      <c r="BG607" s="49"/>
      <c r="BH607" s="48"/>
      <c r="BI607" s="49"/>
      <c r="BJ607" s="48"/>
      <c r="BK607" s="49"/>
      <c r="BL607" s="48"/>
    </row>
    <row r="608" spans="1:64" ht="15">
      <c r="A608" s="64" t="s">
        <v>277</v>
      </c>
      <c r="B608" s="64" t="s">
        <v>271</v>
      </c>
      <c r="C608" s="65" t="s">
        <v>3198</v>
      </c>
      <c r="D608" s="66">
        <v>10</v>
      </c>
      <c r="E608" s="67" t="s">
        <v>136</v>
      </c>
      <c r="F608" s="68">
        <v>12</v>
      </c>
      <c r="G608" s="65"/>
      <c r="H608" s="69"/>
      <c r="I608" s="70"/>
      <c r="J608" s="70"/>
      <c r="K608" s="34" t="s">
        <v>65</v>
      </c>
      <c r="L608" s="77">
        <v>608</v>
      </c>
      <c r="M608" s="77"/>
      <c r="N608" s="72"/>
      <c r="O608" s="79" t="s">
        <v>339</v>
      </c>
      <c r="P608" s="81">
        <v>43625.51112268519</v>
      </c>
      <c r="Q608" s="79" t="s">
        <v>428</v>
      </c>
      <c r="R608" s="82" t="s">
        <v>549</v>
      </c>
      <c r="S608" s="79" t="s">
        <v>586</v>
      </c>
      <c r="T608" s="79" t="s">
        <v>644</v>
      </c>
      <c r="U608" s="79"/>
      <c r="V608" s="82" t="s">
        <v>808</v>
      </c>
      <c r="W608" s="81">
        <v>43625.51112268519</v>
      </c>
      <c r="X608" s="82" t="s">
        <v>921</v>
      </c>
      <c r="Y608" s="79"/>
      <c r="Z608" s="79"/>
      <c r="AA608" s="85" t="s">
        <v>1130</v>
      </c>
      <c r="AB608" s="79"/>
      <c r="AC608" s="79" t="b">
        <v>0</v>
      </c>
      <c r="AD608" s="79">
        <v>1</v>
      </c>
      <c r="AE608" s="85" t="s">
        <v>1231</v>
      </c>
      <c r="AF608" s="79" t="b">
        <v>0</v>
      </c>
      <c r="AG608" s="79" t="s">
        <v>1237</v>
      </c>
      <c r="AH608" s="79"/>
      <c r="AI608" s="85" t="s">
        <v>1231</v>
      </c>
      <c r="AJ608" s="79" t="b">
        <v>0</v>
      </c>
      <c r="AK608" s="79">
        <v>0</v>
      </c>
      <c r="AL608" s="85" t="s">
        <v>1231</v>
      </c>
      <c r="AM608" s="79" t="s">
        <v>1244</v>
      </c>
      <c r="AN608" s="79" t="b">
        <v>0</v>
      </c>
      <c r="AO608" s="85" t="s">
        <v>1130</v>
      </c>
      <c r="AP608" s="79" t="s">
        <v>176</v>
      </c>
      <c r="AQ608" s="79">
        <v>0</v>
      </c>
      <c r="AR608" s="79">
        <v>0</v>
      </c>
      <c r="AS608" s="79"/>
      <c r="AT608" s="79"/>
      <c r="AU608" s="79"/>
      <c r="AV608" s="79"/>
      <c r="AW608" s="79"/>
      <c r="AX608" s="79"/>
      <c r="AY608" s="79"/>
      <c r="AZ608" s="79"/>
      <c r="BA608">
        <v>31</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277</v>
      </c>
      <c r="B609" s="64" t="s">
        <v>271</v>
      </c>
      <c r="C609" s="65" t="s">
        <v>3198</v>
      </c>
      <c r="D609" s="66">
        <v>10</v>
      </c>
      <c r="E609" s="67" t="s">
        <v>136</v>
      </c>
      <c r="F609" s="68">
        <v>12</v>
      </c>
      <c r="G609" s="65"/>
      <c r="H609" s="69"/>
      <c r="I609" s="70"/>
      <c r="J609" s="70"/>
      <c r="K609" s="34" t="s">
        <v>65</v>
      </c>
      <c r="L609" s="77">
        <v>609</v>
      </c>
      <c r="M609" s="77"/>
      <c r="N609" s="72"/>
      <c r="O609" s="79" t="s">
        <v>339</v>
      </c>
      <c r="P609" s="81">
        <v>43627.10556712963</v>
      </c>
      <c r="Q609" s="79" t="s">
        <v>429</v>
      </c>
      <c r="R609" s="82" t="s">
        <v>550</v>
      </c>
      <c r="S609" s="79" t="s">
        <v>586</v>
      </c>
      <c r="T609" s="79" t="s">
        <v>645</v>
      </c>
      <c r="U609" s="79"/>
      <c r="V609" s="82" t="s">
        <v>808</v>
      </c>
      <c r="W609" s="81">
        <v>43627.10556712963</v>
      </c>
      <c r="X609" s="82" t="s">
        <v>922</v>
      </c>
      <c r="Y609" s="79"/>
      <c r="Z609" s="79"/>
      <c r="AA609" s="85" t="s">
        <v>1131</v>
      </c>
      <c r="AB609" s="79"/>
      <c r="AC609" s="79" t="b">
        <v>0</v>
      </c>
      <c r="AD609" s="79">
        <v>0</v>
      </c>
      <c r="AE609" s="85" t="s">
        <v>1231</v>
      </c>
      <c r="AF609" s="79" t="b">
        <v>0</v>
      </c>
      <c r="AG609" s="79" t="s">
        <v>1237</v>
      </c>
      <c r="AH609" s="79"/>
      <c r="AI609" s="85" t="s">
        <v>1231</v>
      </c>
      <c r="AJ609" s="79" t="b">
        <v>0</v>
      </c>
      <c r="AK609" s="79">
        <v>1</v>
      </c>
      <c r="AL609" s="85" t="s">
        <v>1231</v>
      </c>
      <c r="AM609" s="79" t="s">
        <v>1244</v>
      </c>
      <c r="AN609" s="79" t="b">
        <v>0</v>
      </c>
      <c r="AO609" s="85" t="s">
        <v>1131</v>
      </c>
      <c r="AP609" s="79" t="s">
        <v>176</v>
      </c>
      <c r="AQ609" s="79">
        <v>0</v>
      </c>
      <c r="AR609" s="79">
        <v>0</v>
      </c>
      <c r="AS609" s="79"/>
      <c r="AT609" s="79"/>
      <c r="AU609" s="79"/>
      <c r="AV609" s="79"/>
      <c r="AW609" s="79"/>
      <c r="AX609" s="79"/>
      <c r="AY609" s="79"/>
      <c r="AZ609" s="79"/>
      <c r="BA609">
        <v>31</v>
      </c>
      <c r="BB609" s="78" t="str">
        <f>REPLACE(INDEX(GroupVertices[Group],MATCH(Edges[[#This Row],[Vertex 1]],GroupVertices[Vertex],0)),1,1,"")</f>
        <v>2</v>
      </c>
      <c r="BC609" s="78" t="str">
        <f>REPLACE(INDEX(GroupVertices[Group],MATCH(Edges[[#This Row],[Vertex 2]],GroupVertices[Vertex],0)),1,1,"")</f>
        <v>1</v>
      </c>
      <c r="BD609" s="48"/>
      <c r="BE609" s="49"/>
      <c r="BF609" s="48"/>
      <c r="BG609" s="49"/>
      <c r="BH609" s="48"/>
      <c r="BI609" s="49"/>
      <c r="BJ609" s="48"/>
      <c r="BK609" s="49"/>
      <c r="BL609" s="48"/>
    </row>
    <row r="610" spans="1:64" ht="15">
      <c r="A610" s="64" t="s">
        <v>277</v>
      </c>
      <c r="B610" s="64" t="s">
        <v>271</v>
      </c>
      <c r="C610" s="65" t="s">
        <v>3198</v>
      </c>
      <c r="D610" s="66">
        <v>10</v>
      </c>
      <c r="E610" s="67" t="s">
        <v>136</v>
      </c>
      <c r="F610" s="68">
        <v>12</v>
      </c>
      <c r="G610" s="65"/>
      <c r="H610" s="69"/>
      <c r="I610" s="70"/>
      <c r="J610" s="70"/>
      <c r="K610" s="34" t="s">
        <v>65</v>
      </c>
      <c r="L610" s="77">
        <v>610</v>
      </c>
      <c r="M610" s="77"/>
      <c r="N610" s="72"/>
      <c r="O610" s="79" t="s">
        <v>339</v>
      </c>
      <c r="P610" s="81">
        <v>43628.0134837963</v>
      </c>
      <c r="Q610" s="79" t="s">
        <v>430</v>
      </c>
      <c r="R610" s="82" t="s">
        <v>551</v>
      </c>
      <c r="S610" s="79" t="s">
        <v>586</v>
      </c>
      <c r="T610" s="79" t="s">
        <v>645</v>
      </c>
      <c r="U610" s="79"/>
      <c r="V610" s="82" t="s">
        <v>808</v>
      </c>
      <c r="W610" s="81">
        <v>43628.0134837963</v>
      </c>
      <c r="X610" s="82" t="s">
        <v>923</v>
      </c>
      <c r="Y610" s="79"/>
      <c r="Z610" s="79"/>
      <c r="AA610" s="85" t="s">
        <v>1132</v>
      </c>
      <c r="AB610" s="79"/>
      <c r="AC610" s="79" t="b">
        <v>0</v>
      </c>
      <c r="AD610" s="79">
        <v>1</v>
      </c>
      <c r="AE610" s="85" t="s">
        <v>1231</v>
      </c>
      <c r="AF610" s="79" t="b">
        <v>0</v>
      </c>
      <c r="AG610" s="79" t="s">
        <v>1237</v>
      </c>
      <c r="AH610" s="79"/>
      <c r="AI610" s="85" t="s">
        <v>1231</v>
      </c>
      <c r="AJ610" s="79" t="b">
        <v>0</v>
      </c>
      <c r="AK610" s="79">
        <v>0</v>
      </c>
      <c r="AL610" s="85" t="s">
        <v>1231</v>
      </c>
      <c r="AM610" s="79" t="s">
        <v>1244</v>
      </c>
      <c r="AN610" s="79" t="b">
        <v>0</v>
      </c>
      <c r="AO610" s="85" t="s">
        <v>1132</v>
      </c>
      <c r="AP610" s="79" t="s">
        <v>176</v>
      </c>
      <c r="AQ610" s="79">
        <v>0</v>
      </c>
      <c r="AR610" s="79">
        <v>0</v>
      </c>
      <c r="AS610" s="79"/>
      <c r="AT610" s="79"/>
      <c r="AU610" s="79"/>
      <c r="AV610" s="79"/>
      <c r="AW610" s="79"/>
      <c r="AX610" s="79"/>
      <c r="AY610" s="79"/>
      <c r="AZ610" s="79"/>
      <c r="BA610">
        <v>31</v>
      </c>
      <c r="BB610" s="78" t="str">
        <f>REPLACE(INDEX(GroupVertices[Group],MATCH(Edges[[#This Row],[Vertex 1]],GroupVertices[Vertex],0)),1,1,"")</f>
        <v>2</v>
      </c>
      <c r="BC610" s="78" t="str">
        <f>REPLACE(INDEX(GroupVertices[Group],MATCH(Edges[[#This Row],[Vertex 2]],GroupVertices[Vertex],0)),1,1,"")</f>
        <v>1</v>
      </c>
      <c r="BD610" s="48"/>
      <c r="BE610" s="49"/>
      <c r="BF610" s="48"/>
      <c r="BG610" s="49"/>
      <c r="BH610" s="48"/>
      <c r="BI610" s="49"/>
      <c r="BJ610" s="48"/>
      <c r="BK610" s="49"/>
      <c r="BL610" s="48"/>
    </row>
    <row r="611" spans="1:64" ht="15">
      <c r="A611" s="64" t="s">
        <v>277</v>
      </c>
      <c r="B611" s="64" t="s">
        <v>271</v>
      </c>
      <c r="C611" s="65" t="s">
        <v>3198</v>
      </c>
      <c r="D611" s="66">
        <v>10</v>
      </c>
      <c r="E611" s="67" t="s">
        <v>136</v>
      </c>
      <c r="F611" s="68">
        <v>12</v>
      </c>
      <c r="G611" s="65"/>
      <c r="H611" s="69"/>
      <c r="I611" s="70"/>
      <c r="J611" s="70"/>
      <c r="K611" s="34" t="s">
        <v>65</v>
      </c>
      <c r="L611" s="77">
        <v>611</v>
      </c>
      <c r="M611" s="77"/>
      <c r="N611" s="72"/>
      <c r="O611" s="79" t="s">
        <v>339</v>
      </c>
      <c r="P611" s="81">
        <v>43628.58017361111</v>
      </c>
      <c r="Q611" s="79" t="s">
        <v>431</v>
      </c>
      <c r="R611" s="82" t="s">
        <v>524</v>
      </c>
      <c r="S611" s="79" t="s">
        <v>586</v>
      </c>
      <c r="T611" s="79" t="s">
        <v>645</v>
      </c>
      <c r="U611" s="79"/>
      <c r="V611" s="82" t="s">
        <v>808</v>
      </c>
      <c r="W611" s="81">
        <v>43628.58017361111</v>
      </c>
      <c r="X611" s="82" t="s">
        <v>924</v>
      </c>
      <c r="Y611" s="79"/>
      <c r="Z611" s="79"/>
      <c r="AA611" s="85" t="s">
        <v>1133</v>
      </c>
      <c r="AB611" s="79"/>
      <c r="AC611" s="79" t="b">
        <v>0</v>
      </c>
      <c r="AD611" s="79">
        <v>5</v>
      </c>
      <c r="AE611" s="85" t="s">
        <v>1231</v>
      </c>
      <c r="AF611" s="79" t="b">
        <v>0</v>
      </c>
      <c r="AG611" s="79" t="s">
        <v>1237</v>
      </c>
      <c r="AH611" s="79"/>
      <c r="AI611" s="85" t="s">
        <v>1231</v>
      </c>
      <c r="AJ611" s="79" t="b">
        <v>0</v>
      </c>
      <c r="AK611" s="79">
        <v>1</v>
      </c>
      <c r="AL611" s="85" t="s">
        <v>1231</v>
      </c>
      <c r="AM611" s="79" t="s">
        <v>1244</v>
      </c>
      <c r="AN611" s="79" t="b">
        <v>0</v>
      </c>
      <c r="AO611" s="85" t="s">
        <v>1133</v>
      </c>
      <c r="AP611" s="79" t="s">
        <v>176</v>
      </c>
      <c r="AQ611" s="79">
        <v>0</v>
      </c>
      <c r="AR611" s="79">
        <v>0</v>
      </c>
      <c r="AS611" s="79"/>
      <c r="AT611" s="79"/>
      <c r="AU611" s="79"/>
      <c r="AV611" s="79"/>
      <c r="AW611" s="79"/>
      <c r="AX611" s="79"/>
      <c r="AY611" s="79"/>
      <c r="AZ611" s="79"/>
      <c r="BA611">
        <v>31</v>
      </c>
      <c r="BB611" s="78" t="str">
        <f>REPLACE(INDEX(GroupVertices[Group],MATCH(Edges[[#This Row],[Vertex 1]],GroupVertices[Vertex],0)),1,1,"")</f>
        <v>2</v>
      </c>
      <c r="BC611" s="78" t="str">
        <f>REPLACE(INDEX(GroupVertices[Group],MATCH(Edges[[#This Row],[Vertex 2]],GroupVertices[Vertex],0)),1,1,"")</f>
        <v>1</v>
      </c>
      <c r="BD611" s="48"/>
      <c r="BE611" s="49"/>
      <c r="BF611" s="48"/>
      <c r="BG611" s="49"/>
      <c r="BH611" s="48"/>
      <c r="BI611" s="49"/>
      <c r="BJ611" s="48"/>
      <c r="BK611" s="49"/>
      <c r="BL611" s="48"/>
    </row>
    <row r="612" spans="1:64" ht="15">
      <c r="A612" s="64" t="s">
        <v>277</v>
      </c>
      <c r="B612" s="64" t="s">
        <v>271</v>
      </c>
      <c r="C612" s="65" t="s">
        <v>3198</v>
      </c>
      <c r="D612" s="66">
        <v>10</v>
      </c>
      <c r="E612" s="67" t="s">
        <v>136</v>
      </c>
      <c r="F612" s="68">
        <v>12</v>
      </c>
      <c r="G612" s="65"/>
      <c r="H612" s="69"/>
      <c r="I612" s="70"/>
      <c r="J612" s="70"/>
      <c r="K612" s="34" t="s">
        <v>65</v>
      </c>
      <c r="L612" s="77">
        <v>612</v>
      </c>
      <c r="M612" s="77"/>
      <c r="N612" s="72"/>
      <c r="O612" s="79" t="s">
        <v>339</v>
      </c>
      <c r="P612" s="81">
        <v>43630.59900462963</v>
      </c>
      <c r="Q612" s="79" t="s">
        <v>432</v>
      </c>
      <c r="R612" s="82" t="s">
        <v>552</v>
      </c>
      <c r="S612" s="79" t="s">
        <v>586</v>
      </c>
      <c r="T612" s="79" t="s">
        <v>645</v>
      </c>
      <c r="U612" s="79"/>
      <c r="V612" s="82" t="s">
        <v>808</v>
      </c>
      <c r="W612" s="81">
        <v>43630.59900462963</v>
      </c>
      <c r="X612" s="82" t="s">
        <v>925</v>
      </c>
      <c r="Y612" s="79"/>
      <c r="Z612" s="79"/>
      <c r="AA612" s="85" t="s">
        <v>1134</v>
      </c>
      <c r="AB612" s="79"/>
      <c r="AC612" s="79" t="b">
        <v>0</v>
      </c>
      <c r="AD612" s="79">
        <v>7</v>
      </c>
      <c r="AE612" s="85" t="s">
        <v>1231</v>
      </c>
      <c r="AF612" s="79" t="b">
        <v>0</v>
      </c>
      <c r="AG612" s="79" t="s">
        <v>1237</v>
      </c>
      <c r="AH612" s="79"/>
      <c r="AI612" s="85" t="s">
        <v>1231</v>
      </c>
      <c r="AJ612" s="79" t="b">
        <v>0</v>
      </c>
      <c r="AK612" s="79">
        <v>1</v>
      </c>
      <c r="AL612" s="85" t="s">
        <v>1231</v>
      </c>
      <c r="AM612" s="79" t="s">
        <v>1244</v>
      </c>
      <c r="AN612" s="79" t="b">
        <v>0</v>
      </c>
      <c r="AO612" s="85" t="s">
        <v>1134</v>
      </c>
      <c r="AP612" s="79" t="s">
        <v>176</v>
      </c>
      <c r="AQ612" s="79">
        <v>0</v>
      </c>
      <c r="AR612" s="79">
        <v>0</v>
      </c>
      <c r="AS612" s="79"/>
      <c r="AT612" s="79"/>
      <c r="AU612" s="79"/>
      <c r="AV612" s="79"/>
      <c r="AW612" s="79"/>
      <c r="AX612" s="79"/>
      <c r="AY612" s="79"/>
      <c r="AZ612" s="79"/>
      <c r="BA612">
        <v>31</v>
      </c>
      <c r="BB612" s="78" t="str">
        <f>REPLACE(INDEX(GroupVertices[Group],MATCH(Edges[[#This Row],[Vertex 1]],GroupVertices[Vertex],0)),1,1,"")</f>
        <v>2</v>
      </c>
      <c r="BC612" s="78" t="str">
        <f>REPLACE(INDEX(GroupVertices[Group],MATCH(Edges[[#This Row],[Vertex 2]],GroupVertices[Vertex],0)),1,1,"")</f>
        <v>1</v>
      </c>
      <c r="BD612" s="48"/>
      <c r="BE612" s="49"/>
      <c r="BF612" s="48"/>
      <c r="BG612" s="49"/>
      <c r="BH612" s="48"/>
      <c r="BI612" s="49"/>
      <c r="BJ612" s="48"/>
      <c r="BK612" s="49"/>
      <c r="BL612" s="48"/>
    </row>
    <row r="613" spans="1:64" ht="15">
      <c r="A613" s="64" t="s">
        <v>277</v>
      </c>
      <c r="B613" s="64" t="s">
        <v>271</v>
      </c>
      <c r="C613" s="65" t="s">
        <v>3198</v>
      </c>
      <c r="D613" s="66">
        <v>10</v>
      </c>
      <c r="E613" s="67" t="s">
        <v>136</v>
      </c>
      <c r="F613" s="68">
        <v>12</v>
      </c>
      <c r="G613" s="65"/>
      <c r="H613" s="69"/>
      <c r="I613" s="70"/>
      <c r="J613" s="70"/>
      <c r="K613" s="34" t="s">
        <v>65</v>
      </c>
      <c r="L613" s="77">
        <v>613</v>
      </c>
      <c r="M613" s="77"/>
      <c r="N613" s="72"/>
      <c r="O613" s="79" t="s">
        <v>339</v>
      </c>
      <c r="P613" s="81">
        <v>43634.08356481481</v>
      </c>
      <c r="Q613" s="79" t="s">
        <v>433</v>
      </c>
      <c r="R613" s="82" t="s">
        <v>553</v>
      </c>
      <c r="S613" s="79" t="s">
        <v>586</v>
      </c>
      <c r="T613" s="79" t="s">
        <v>645</v>
      </c>
      <c r="U613" s="79"/>
      <c r="V613" s="82" t="s">
        <v>808</v>
      </c>
      <c r="W613" s="81">
        <v>43634.08356481481</v>
      </c>
      <c r="X613" s="82" t="s">
        <v>926</v>
      </c>
      <c r="Y613" s="79"/>
      <c r="Z613" s="79"/>
      <c r="AA613" s="85" t="s">
        <v>1135</v>
      </c>
      <c r="AB613" s="79"/>
      <c r="AC613" s="79" t="b">
        <v>0</v>
      </c>
      <c r="AD613" s="79">
        <v>2</v>
      </c>
      <c r="AE613" s="85" t="s">
        <v>1231</v>
      </c>
      <c r="AF613" s="79" t="b">
        <v>0</v>
      </c>
      <c r="AG613" s="79" t="s">
        <v>1237</v>
      </c>
      <c r="AH613" s="79"/>
      <c r="AI613" s="85" t="s">
        <v>1231</v>
      </c>
      <c r="AJ613" s="79" t="b">
        <v>0</v>
      </c>
      <c r="AK613" s="79">
        <v>1</v>
      </c>
      <c r="AL613" s="85" t="s">
        <v>1231</v>
      </c>
      <c r="AM613" s="79" t="s">
        <v>1244</v>
      </c>
      <c r="AN613" s="79" t="b">
        <v>0</v>
      </c>
      <c r="AO613" s="85" t="s">
        <v>1135</v>
      </c>
      <c r="AP613" s="79" t="s">
        <v>176</v>
      </c>
      <c r="AQ613" s="79">
        <v>0</v>
      </c>
      <c r="AR613" s="79">
        <v>0</v>
      </c>
      <c r="AS613" s="79"/>
      <c r="AT613" s="79"/>
      <c r="AU613" s="79"/>
      <c r="AV613" s="79"/>
      <c r="AW613" s="79"/>
      <c r="AX613" s="79"/>
      <c r="AY613" s="79"/>
      <c r="AZ613" s="79"/>
      <c r="BA613">
        <v>31</v>
      </c>
      <c r="BB613" s="78" t="str">
        <f>REPLACE(INDEX(GroupVertices[Group],MATCH(Edges[[#This Row],[Vertex 1]],GroupVertices[Vertex],0)),1,1,"")</f>
        <v>2</v>
      </c>
      <c r="BC613" s="78" t="str">
        <f>REPLACE(INDEX(GroupVertices[Group],MATCH(Edges[[#This Row],[Vertex 2]],GroupVertices[Vertex],0)),1,1,"")</f>
        <v>1</v>
      </c>
      <c r="BD613" s="48"/>
      <c r="BE613" s="49"/>
      <c r="BF613" s="48"/>
      <c r="BG613" s="49"/>
      <c r="BH613" s="48"/>
      <c r="BI613" s="49"/>
      <c r="BJ613" s="48"/>
      <c r="BK613" s="49"/>
      <c r="BL613" s="48"/>
    </row>
    <row r="614" spans="1:64" ht="15">
      <c r="A614" s="64" t="s">
        <v>277</v>
      </c>
      <c r="B614" s="64" t="s">
        <v>271</v>
      </c>
      <c r="C614" s="65" t="s">
        <v>3198</v>
      </c>
      <c r="D614" s="66">
        <v>10</v>
      </c>
      <c r="E614" s="67" t="s">
        <v>136</v>
      </c>
      <c r="F614" s="68">
        <v>12</v>
      </c>
      <c r="G614" s="65"/>
      <c r="H614" s="69"/>
      <c r="I614" s="70"/>
      <c r="J614" s="70"/>
      <c r="K614" s="34" t="s">
        <v>65</v>
      </c>
      <c r="L614" s="77">
        <v>614</v>
      </c>
      <c r="M614" s="77"/>
      <c r="N614" s="72"/>
      <c r="O614" s="79" t="s">
        <v>339</v>
      </c>
      <c r="P614" s="81">
        <v>43634.08377314815</v>
      </c>
      <c r="Q614" s="79" t="s">
        <v>434</v>
      </c>
      <c r="R614" s="82" t="s">
        <v>554</v>
      </c>
      <c r="S614" s="79" t="s">
        <v>586</v>
      </c>
      <c r="T614" s="79" t="s">
        <v>645</v>
      </c>
      <c r="U614" s="79"/>
      <c r="V614" s="82" t="s">
        <v>808</v>
      </c>
      <c r="W614" s="81">
        <v>43634.08377314815</v>
      </c>
      <c r="X614" s="82" t="s">
        <v>927</v>
      </c>
      <c r="Y614" s="79"/>
      <c r="Z614" s="79"/>
      <c r="AA614" s="85" t="s">
        <v>1136</v>
      </c>
      <c r="AB614" s="79"/>
      <c r="AC614" s="79" t="b">
        <v>0</v>
      </c>
      <c r="AD614" s="79">
        <v>3</v>
      </c>
      <c r="AE614" s="85" t="s">
        <v>1231</v>
      </c>
      <c r="AF614" s="79" t="b">
        <v>0</v>
      </c>
      <c r="AG614" s="79" t="s">
        <v>1237</v>
      </c>
      <c r="AH614" s="79"/>
      <c r="AI614" s="85" t="s">
        <v>1231</v>
      </c>
      <c r="AJ614" s="79" t="b">
        <v>0</v>
      </c>
      <c r="AK614" s="79">
        <v>1</v>
      </c>
      <c r="AL614" s="85" t="s">
        <v>1231</v>
      </c>
      <c r="AM614" s="79" t="s">
        <v>1244</v>
      </c>
      <c r="AN614" s="79" t="b">
        <v>0</v>
      </c>
      <c r="AO614" s="85" t="s">
        <v>1136</v>
      </c>
      <c r="AP614" s="79" t="s">
        <v>176</v>
      </c>
      <c r="AQ614" s="79">
        <v>0</v>
      </c>
      <c r="AR614" s="79">
        <v>0</v>
      </c>
      <c r="AS614" s="79"/>
      <c r="AT614" s="79"/>
      <c r="AU614" s="79"/>
      <c r="AV614" s="79"/>
      <c r="AW614" s="79"/>
      <c r="AX614" s="79"/>
      <c r="AY614" s="79"/>
      <c r="AZ614" s="79"/>
      <c r="BA614">
        <v>31</v>
      </c>
      <c r="BB614" s="78" t="str">
        <f>REPLACE(INDEX(GroupVertices[Group],MATCH(Edges[[#This Row],[Vertex 1]],GroupVertices[Vertex],0)),1,1,"")</f>
        <v>2</v>
      </c>
      <c r="BC614" s="78" t="str">
        <f>REPLACE(INDEX(GroupVertices[Group],MATCH(Edges[[#This Row],[Vertex 2]],GroupVertices[Vertex],0)),1,1,"")</f>
        <v>1</v>
      </c>
      <c r="BD614" s="48"/>
      <c r="BE614" s="49"/>
      <c r="BF614" s="48"/>
      <c r="BG614" s="49"/>
      <c r="BH614" s="48"/>
      <c r="BI614" s="49"/>
      <c r="BJ614" s="48"/>
      <c r="BK614" s="49"/>
      <c r="BL614" s="48"/>
    </row>
    <row r="615" spans="1:64" ht="15">
      <c r="A615" s="64" t="s">
        <v>277</v>
      </c>
      <c r="B615" s="64" t="s">
        <v>271</v>
      </c>
      <c r="C615" s="65" t="s">
        <v>3198</v>
      </c>
      <c r="D615" s="66">
        <v>10</v>
      </c>
      <c r="E615" s="67" t="s">
        <v>136</v>
      </c>
      <c r="F615" s="68">
        <v>12</v>
      </c>
      <c r="G615" s="65"/>
      <c r="H615" s="69"/>
      <c r="I615" s="70"/>
      <c r="J615" s="70"/>
      <c r="K615" s="34" t="s">
        <v>65</v>
      </c>
      <c r="L615" s="77">
        <v>615</v>
      </c>
      <c r="M615" s="77"/>
      <c r="N615" s="72"/>
      <c r="O615" s="79" t="s">
        <v>339</v>
      </c>
      <c r="P615" s="81">
        <v>43634.93880787037</v>
      </c>
      <c r="Q615" s="79" t="s">
        <v>435</v>
      </c>
      <c r="R615" s="82" t="s">
        <v>555</v>
      </c>
      <c r="S615" s="79" t="s">
        <v>586</v>
      </c>
      <c r="T615" s="79" t="s">
        <v>645</v>
      </c>
      <c r="U615" s="79"/>
      <c r="V615" s="82" t="s">
        <v>808</v>
      </c>
      <c r="W615" s="81">
        <v>43634.93880787037</v>
      </c>
      <c r="X615" s="82" t="s">
        <v>928</v>
      </c>
      <c r="Y615" s="79"/>
      <c r="Z615" s="79"/>
      <c r="AA615" s="85" t="s">
        <v>1137</v>
      </c>
      <c r="AB615" s="79"/>
      <c r="AC615" s="79" t="b">
        <v>0</v>
      </c>
      <c r="AD615" s="79">
        <v>0</v>
      </c>
      <c r="AE615" s="85" t="s">
        <v>1231</v>
      </c>
      <c r="AF615" s="79" t="b">
        <v>0</v>
      </c>
      <c r="AG615" s="79" t="s">
        <v>1237</v>
      </c>
      <c r="AH615" s="79"/>
      <c r="AI615" s="85" t="s">
        <v>1231</v>
      </c>
      <c r="AJ615" s="79" t="b">
        <v>0</v>
      </c>
      <c r="AK615" s="79">
        <v>0</v>
      </c>
      <c r="AL615" s="85" t="s">
        <v>1231</v>
      </c>
      <c r="AM615" s="79" t="s">
        <v>1244</v>
      </c>
      <c r="AN615" s="79" t="b">
        <v>0</v>
      </c>
      <c r="AO615" s="85" t="s">
        <v>1137</v>
      </c>
      <c r="AP615" s="79" t="s">
        <v>176</v>
      </c>
      <c r="AQ615" s="79">
        <v>0</v>
      </c>
      <c r="AR615" s="79">
        <v>0</v>
      </c>
      <c r="AS615" s="79"/>
      <c r="AT615" s="79"/>
      <c r="AU615" s="79"/>
      <c r="AV615" s="79"/>
      <c r="AW615" s="79"/>
      <c r="AX615" s="79"/>
      <c r="AY615" s="79"/>
      <c r="AZ615" s="79"/>
      <c r="BA615">
        <v>31</v>
      </c>
      <c r="BB615" s="78" t="str">
        <f>REPLACE(INDEX(GroupVertices[Group],MATCH(Edges[[#This Row],[Vertex 1]],GroupVertices[Vertex],0)),1,1,"")</f>
        <v>2</v>
      </c>
      <c r="BC615" s="78" t="str">
        <f>REPLACE(INDEX(GroupVertices[Group],MATCH(Edges[[#This Row],[Vertex 2]],GroupVertices[Vertex],0)),1,1,"")</f>
        <v>1</v>
      </c>
      <c r="BD615" s="48"/>
      <c r="BE615" s="49"/>
      <c r="BF615" s="48"/>
      <c r="BG615" s="49"/>
      <c r="BH615" s="48"/>
      <c r="BI615" s="49"/>
      <c r="BJ615" s="48"/>
      <c r="BK615" s="49"/>
      <c r="BL615" s="48"/>
    </row>
    <row r="616" spans="1:64" ht="15">
      <c r="A616" s="64" t="s">
        <v>277</v>
      </c>
      <c r="B616" s="64" t="s">
        <v>271</v>
      </c>
      <c r="C616" s="65" t="s">
        <v>3198</v>
      </c>
      <c r="D616" s="66">
        <v>10</v>
      </c>
      <c r="E616" s="67" t="s">
        <v>136</v>
      </c>
      <c r="F616" s="68">
        <v>12</v>
      </c>
      <c r="G616" s="65"/>
      <c r="H616" s="69"/>
      <c r="I616" s="70"/>
      <c r="J616" s="70"/>
      <c r="K616" s="34" t="s">
        <v>65</v>
      </c>
      <c r="L616" s="77">
        <v>616</v>
      </c>
      <c r="M616" s="77"/>
      <c r="N616" s="72"/>
      <c r="O616" s="79" t="s">
        <v>339</v>
      </c>
      <c r="P616" s="81">
        <v>43641.1275</v>
      </c>
      <c r="Q616" s="79" t="s">
        <v>436</v>
      </c>
      <c r="R616" s="82" t="s">
        <v>556</v>
      </c>
      <c r="S616" s="79" t="s">
        <v>586</v>
      </c>
      <c r="T616" s="79" t="s">
        <v>645</v>
      </c>
      <c r="U616" s="79"/>
      <c r="V616" s="82" t="s">
        <v>808</v>
      </c>
      <c r="W616" s="81">
        <v>43641.1275</v>
      </c>
      <c r="X616" s="82" t="s">
        <v>929</v>
      </c>
      <c r="Y616" s="79"/>
      <c r="Z616" s="79"/>
      <c r="AA616" s="85" t="s">
        <v>1138</v>
      </c>
      <c r="AB616" s="79"/>
      <c r="AC616" s="79" t="b">
        <v>0</v>
      </c>
      <c r="AD616" s="79">
        <v>6</v>
      </c>
      <c r="AE616" s="85" t="s">
        <v>1231</v>
      </c>
      <c r="AF616" s="79" t="b">
        <v>0</v>
      </c>
      <c r="AG616" s="79" t="s">
        <v>1237</v>
      </c>
      <c r="AH616" s="79"/>
      <c r="AI616" s="85" t="s">
        <v>1231</v>
      </c>
      <c r="AJ616" s="79" t="b">
        <v>0</v>
      </c>
      <c r="AK616" s="79">
        <v>0</v>
      </c>
      <c r="AL616" s="85" t="s">
        <v>1231</v>
      </c>
      <c r="AM616" s="79" t="s">
        <v>1244</v>
      </c>
      <c r="AN616" s="79" t="b">
        <v>0</v>
      </c>
      <c r="AO616" s="85" t="s">
        <v>1138</v>
      </c>
      <c r="AP616" s="79" t="s">
        <v>176</v>
      </c>
      <c r="AQ616" s="79">
        <v>0</v>
      </c>
      <c r="AR616" s="79">
        <v>0</v>
      </c>
      <c r="AS616" s="79"/>
      <c r="AT616" s="79"/>
      <c r="AU616" s="79"/>
      <c r="AV616" s="79"/>
      <c r="AW616" s="79"/>
      <c r="AX616" s="79"/>
      <c r="AY616" s="79"/>
      <c r="AZ616" s="79"/>
      <c r="BA616">
        <v>31</v>
      </c>
      <c r="BB616" s="78" t="str">
        <f>REPLACE(INDEX(GroupVertices[Group],MATCH(Edges[[#This Row],[Vertex 1]],GroupVertices[Vertex],0)),1,1,"")</f>
        <v>2</v>
      </c>
      <c r="BC616" s="78" t="str">
        <f>REPLACE(INDEX(GroupVertices[Group],MATCH(Edges[[#This Row],[Vertex 2]],GroupVertices[Vertex],0)),1,1,"")</f>
        <v>1</v>
      </c>
      <c r="BD616" s="48"/>
      <c r="BE616" s="49"/>
      <c r="BF616" s="48"/>
      <c r="BG616" s="49"/>
      <c r="BH616" s="48"/>
      <c r="BI616" s="49"/>
      <c r="BJ616" s="48"/>
      <c r="BK616" s="49"/>
      <c r="BL616" s="48"/>
    </row>
    <row r="617" spans="1:64" ht="15">
      <c r="A617" s="64" t="s">
        <v>277</v>
      </c>
      <c r="B617" s="64" t="s">
        <v>271</v>
      </c>
      <c r="C617" s="65" t="s">
        <v>3198</v>
      </c>
      <c r="D617" s="66">
        <v>10</v>
      </c>
      <c r="E617" s="67" t="s">
        <v>136</v>
      </c>
      <c r="F617" s="68">
        <v>12</v>
      </c>
      <c r="G617" s="65"/>
      <c r="H617" s="69"/>
      <c r="I617" s="70"/>
      <c r="J617" s="70"/>
      <c r="K617" s="34" t="s">
        <v>65</v>
      </c>
      <c r="L617" s="77">
        <v>617</v>
      </c>
      <c r="M617" s="77"/>
      <c r="N617" s="72"/>
      <c r="O617" s="79" t="s">
        <v>339</v>
      </c>
      <c r="P617" s="81">
        <v>43641.94844907407</v>
      </c>
      <c r="Q617" s="79" t="s">
        <v>437</v>
      </c>
      <c r="R617" s="82" t="s">
        <v>557</v>
      </c>
      <c r="S617" s="79" t="s">
        <v>586</v>
      </c>
      <c r="T617" s="79" t="s">
        <v>645</v>
      </c>
      <c r="U617" s="79"/>
      <c r="V617" s="82" t="s">
        <v>808</v>
      </c>
      <c r="W617" s="81">
        <v>43641.94844907407</v>
      </c>
      <c r="X617" s="82" t="s">
        <v>930</v>
      </c>
      <c r="Y617" s="79"/>
      <c r="Z617" s="79"/>
      <c r="AA617" s="85" t="s">
        <v>1139</v>
      </c>
      <c r="AB617" s="79"/>
      <c r="AC617" s="79" t="b">
        <v>0</v>
      </c>
      <c r="AD617" s="79">
        <v>1</v>
      </c>
      <c r="AE617" s="85" t="s">
        <v>1231</v>
      </c>
      <c r="AF617" s="79" t="b">
        <v>0</v>
      </c>
      <c r="AG617" s="79" t="s">
        <v>1237</v>
      </c>
      <c r="AH617" s="79"/>
      <c r="AI617" s="85" t="s">
        <v>1231</v>
      </c>
      <c r="AJ617" s="79" t="b">
        <v>0</v>
      </c>
      <c r="AK617" s="79">
        <v>0</v>
      </c>
      <c r="AL617" s="85" t="s">
        <v>1231</v>
      </c>
      <c r="AM617" s="79" t="s">
        <v>1244</v>
      </c>
      <c r="AN617" s="79" t="b">
        <v>0</v>
      </c>
      <c r="AO617" s="85" t="s">
        <v>1139</v>
      </c>
      <c r="AP617" s="79" t="s">
        <v>176</v>
      </c>
      <c r="AQ617" s="79">
        <v>0</v>
      </c>
      <c r="AR617" s="79">
        <v>0</v>
      </c>
      <c r="AS617" s="79"/>
      <c r="AT617" s="79"/>
      <c r="AU617" s="79"/>
      <c r="AV617" s="79"/>
      <c r="AW617" s="79"/>
      <c r="AX617" s="79"/>
      <c r="AY617" s="79"/>
      <c r="AZ617" s="79"/>
      <c r="BA617">
        <v>31</v>
      </c>
      <c r="BB617" s="78" t="str">
        <f>REPLACE(INDEX(GroupVertices[Group],MATCH(Edges[[#This Row],[Vertex 1]],GroupVertices[Vertex],0)),1,1,"")</f>
        <v>2</v>
      </c>
      <c r="BC617" s="78" t="str">
        <f>REPLACE(INDEX(GroupVertices[Group],MATCH(Edges[[#This Row],[Vertex 2]],GroupVertices[Vertex],0)),1,1,"")</f>
        <v>1</v>
      </c>
      <c r="BD617" s="48"/>
      <c r="BE617" s="49"/>
      <c r="BF617" s="48"/>
      <c r="BG617" s="49"/>
      <c r="BH617" s="48"/>
      <c r="BI617" s="49"/>
      <c r="BJ617" s="48"/>
      <c r="BK617" s="49"/>
      <c r="BL617" s="48"/>
    </row>
    <row r="618" spans="1:64" ht="15">
      <c r="A618" s="64" t="s">
        <v>277</v>
      </c>
      <c r="B618" s="64" t="s">
        <v>271</v>
      </c>
      <c r="C618" s="65" t="s">
        <v>3198</v>
      </c>
      <c r="D618" s="66">
        <v>10</v>
      </c>
      <c r="E618" s="67" t="s">
        <v>136</v>
      </c>
      <c r="F618" s="68">
        <v>12</v>
      </c>
      <c r="G618" s="65"/>
      <c r="H618" s="69"/>
      <c r="I618" s="70"/>
      <c r="J618" s="70"/>
      <c r="K618" s="34" t="s">
        <v>65</v>
      </c>
      <c r="L618" s="77">
        <v>618</v>
      </c>
      <c r="M618" s="77"/>
      <c r="N618" s="72"/>
      <c r="O618" s="79" t="s">
        <v>339</v>
      </c>
      <c r="P618" s="81">
        <v>43642.59805555556</v>
      </c>
      <c r="Q618" s="79" t="s">
        <v>438</v>
      </c>
      <c r="R618" s="82" t="s">
        <v>558</v>
      </c>
      <c r="S618" s="79" t="s">
        <v>586</v>
      </c>
      <c r="T618" s="79" t="s">
        <v>645</v>
      </c>
      <c r="U618" s="79"/>
      <c r="V618" s="82" t="s">
        <v>808</v>
      </c>
      <c r="W618" s="81">
        <v>43642.59805555556</v>
      </c>
      <c r="X618" s="82" t="s">
        <v>931</v>
      </c>
      <c r="Y618" s="79"/>
      <c r="Z618" s="79"/>
      <c r="AA618" s="85" t="s">
        <v>1140</v>
      </c>
      <c r="AB618" s="79"/>
      <c r="AC618" s="79" t="b">
        <v>0</v>
      </c>
      <c r="AD618" s="79">
        <v>6</v>
      </c>
      <c r="AE618" s="85" t="s">
        <v>1231</v>
      </c>
      <c r="AF618" s="79" t="b">
        <v>0</v>
      </c>
      <c r="AG618" s="79" t="s">
        <v>1237</v>
      </c>
      <c r="AH618" s="79"/>
      <c r="AI618" s="85" t="s">
        <v>1231</v>
      </c>
      <c r="AJ618" s="79" t="b">
        <v>0</v>
      </c>
      <c r="AK618" s="79">
        <v>0</v>
      </c>
      <c r="AL618" s="85" t="s">
        <v>1231</v>
      </c>
      <c r="AM618" s="79" t="s">
        <v>1244</v>
      </c>
      <c r="AN618" s="79" t="b">
        <v>0</v>
      </c>
      <c r="AO618" s="85" t="s">
        <v>1140</v>
      </c>
      <c r="AP618" s="79" t="s">
        <v>176</v>
      </c>
      <c r="AQ618" s="79">
        <v>0</v>
      </c>
      <c r="AR618" s="79">
        <v>0</v>
      </c>
      <c r="AS618" s="79"/>
      <c r="AT618" s="79"/>
      <c r="AU618" s="79"/>
      <c r="AV618" s="79"/>
      <c r="AW618" s="79"/>
      <c r="AX618" s="79"/>
      <c r="AY618" s="79"/>
      <c r="AZ618" s="79"/>
      <c r="BA618">
        <v>31</v>
      </c>
      <c r="BB618" s="78" t="str">
        <f>REPLACE(INDEX(GroupVertices[Group],MATCH(Edges[[#This Row],[Vertex 1]],GroupVertices[Vertex],0)),1,1,"")</f>
        <v>2</v>
      </c>
      <c r="BC618" s="78" t="str">
        <f>REPLACE(INDEX(GroupVertices[Group],MATCH(Edges[[#This Row],[Vertex 2]],GroupVertices[Vertex],0)),1,1,"")</f>
        <v>1</v>
      </c>
      <c r="BD618" s="48"/>
      <c r="BE618" s="49"/>
      <c r="BF618" s="48"/>
      <c r="BG618" s="49"/>
      <c r="BH618" s="48"/>
      <c r="BI618" s="49"/>
      <c r="BJ618" s="48"/>
      <c r="BK618" s="49"/>
      <c r="BL618" s="48"/>
    </row>
    <row r="619" spans="1:64" ht="15">
      <c r="A619" s="64" t="s">
        <v>277</v>
      </c>
      <c r="B619" s="64" t="s">
        <v>271</v>
      </c>
      <c r="C619" s="65" t="s">
        <v>3198</v>
      </c>
      <c r="D619" s="66">
        <v>10</v>
      </c>
      <c r="E619" s="67" t="s">
        <v>136</v>
      </c>
      <c r="F619" s="68">
        <v>12</v>
      </c>
      <c r="G619" s="65"/>
      <c r="H619" s="69"/>
      <c r="I619" s="70"/>
      <c r="J619" s="70"/>
      <c r="K619" s="34" t="s">
        <v>65</v>
      </c>
      <c r="L619" s="77">
        <v>619</v>
      </c>
      <c r="M619" s="77"/>
      <c r="N619" s="72"/>
      <c r="O619" s="79" t="s">
        <v>339</v>
      </c>
      <c r="P619" s="81">
        <v>43643.634363425925</v>
      </c>
      <c r="Q619" s="79" t="s">
        <v>439</v>
      </c>
      <c r="R619" s="82" t="s">
        <v>530</v>
      </c>
      <c r="S619" s="79" t="s">
        <v>586</v>
      </c>
      <c r="T619" s="79" t="s">
        <v>645</v>
      </c>
      <c r="U619" s="79"/>
      <c r="V619" s="82" t="s">
        <v>808</v>
      </c>
      <c r="W619" s="81">
        <v>43643.634363425925</v>
      </c>
      <c r="X619" s="82" t="s">
        <v>932</v>
      </c>
      <c r="Y619" s="79"/>
      <c r="Z619" s="79"/>
      <c r="AA619" s="85" t="s">
        <v>1141</v>
      </c>
      <c r="AB619" s="79"/>
      <c r="AC619" s="79" t="b">
        <v>0</v>
      </c>
      <c r="AD619" s="79">
        <v>7</v>
      </c>
      <c r="AE619" s="85" t="s">
        <v>1231</v>
      </c>
      <c r="AF619" s="79" t="b">
        <v>0</v>
      </c>
      <c r="AG619" s="79" t="s">
        <v>1237</v>
      </c>
      <c r="AH619" s="79"/>
      <c r="AI619" s="85" t="s">
        <v>1231</v>
      </c>
      <c r="AJ619" s="79" t="b">
        <v>0</v>
      </c>
      <c r="AK619" s="79">
        <v>1</v>
      </c>
      <c r="AL619" s="85" t="s">
        <v>1231</v>
      </c>
      <c r="AM619" s="79" t="s">
        <v>1244</v>
      </c>
      <c r="AN619" s="79" t="b">
        <v>0</v>
      </c>
      <c r="AO619" s="85" t="s">
        <v>1141</v>
      </c>
      <c r="AP619" s="79" t="s">
        <v>176</v>
      </c>
      <c r="AQ619" s="79">
        <v>0</v>
      </c>
      <c r="AR619" s="79">
        <v>0</v>
      </c>
      <c r="AS619" s="79"/>
      <c r="AT619" s="79"/>
      <c r="AU619" s="79"/>
      <c r="AV619" s="79"/>
      <c r="AW619" s="79"/>
      <c r="AX619" s="79"/>
      <c r="AY619" s="79"/>
      <c r="AZ619" s="79"/>
      <c r="BA619">
        <v>31</v>
      </c>
      <c r="BB619" s="78" t="str">
        <f>REPLACE(INDEX(GroupVertices[Group],MATCH(Edges[[#This Row],[Vertex 1]],GroupVertices[Vertex],0)),1,1,"")</f>
        <v>2</v>
      </c>
      <c r="BC619" s="78" t="str">
        <f>REPLACE(INDEX(GroupVertices[Group],MATCH(Edges[[#This Row],[Vertex 2]],GroupVertices[Vertex],0)),1,1,"")</f>
        <v>1</v>
      </c>
      <c r="BD619" s="48"/>
      <c r="BE619" s="49"/>
      <c r="BF619" s="48"/>
      <c r="BG619" s="49"/>
      <c r="BH619" s="48"/>
      <c r="BI619" s="49"/>
      <c r="BJ619" s="48"/>
      <c r="BK619" s="49"/>
      <c r="BL619" s="48"/>
    </row>
    <row r="620" spans="1:64" ht="15">
      <c r="A620" s="64" t="s">
        <v>277</v>
      </c>
      <c r="B620" s="64" t="s">
        <v>271</v>
      </c>
      <c r="C620" s="65" t="s">
        <v>3198</v>
      </c>
      <c r="D620" s="66">
        <v>10</v>
      </c>
      <c r="E620" s="67" t="s">
        <v>136</v>
      </c>
      <c r="F620" s="68">
        <v>12</v>
      </c>
      <c r="G620" s="65"/>
      <c r="H620" s="69"/>
      <c r="I620" s="70"/>
      <c r="J620" s="70"/>
      <c r="K620" s="34" t="s">
        <v>65</v>
      </c>
      <c r="L620" s="77">
        <v>620</v>
      </c>
      <c r="M620" s="77"/>
      <c r="N620" s="72"/>
      <c r="O620" s="79" t="s">
        <v>339</v>
      </c>
      <c r="P620" s="81">
        <v>43648.05504629629</v>
      </c>
      <c r="Q620" s="79" t="s">
        <v>440</v>
      </c>
      <c r="R620" s="82" t="s">
        <v>559</v>
      </c>
      <c r="S620" s="79" t="s">
        <v>586</v>
      </c>
      <c r="T620" s="79" t="s">
        <v>644</v>
      </c>
      <c r="U620" s="79"/>
      <c r="V620" s="82" t="s">
        <v>808</v>
      </c>
      <c r="W620" s="81">
        <v>43648.05504629629</v>
      </c>
      <c r="X620" s="82" t="s">
        <v>933</v>
      </c>
      <c r="Y620" s="79"/>
      <c r="Z620" s="79"/>
      <c r="AA620" s="85" t="s">
        <v>1142</v>
      </c>
      <c r="AB620" s="79"/>
      <c r="AC620" s="79" t="b">
        <v>0</v>
      </c>
      <c r="AD620" s="79">
        <v>1</v>
      </c>
      <c r="AE620" s="85" t="s">
        <v>1231</v>
      </c>
      <c r="AF620" s="79" t="b">
        <v>0</v>
      </c>
      <c r="AG620" s="79" t="s">
        <v>1237</v>
      </c>
      <c r="AH620" s="79"/>
      <c r="AI620" s="85" t="s">
        <v>1231</v>
      </c>
      <c r="AJ620" s="79" t="b">
        <v>0</v>
      </c>
      <c r="AK620" s="79">
        <v>0</v>
      </c>
      <c r="AL620" s="85" t="s">
        <v>1231</v>
      </c>
      <c r="AM620" s="79" t="s">
        <v>1244</v>
      </c>
      <c r="AN620" s="79" t="b">
        <v>0</v>
      </c>
      <c r="AO620" s="85" t="s">
        <v>1142</v>
      </c>
      <c r="AP620" s="79" t="s">
        <v>176</v>
      </c>
      <c r="AQ620" s="79">
        <v>0</v>
      </c>
      <c r="AR620" s="79">
        <v>0</v>
      </c>
      <c r="AS620" s="79"/>
      <c r="AT620" s="79"/>
      <c r="AU620" s="79"/>
      <c r="AV620" s="79"/>
      <c r="AW620" s="79"/>
      <c r="AX620" s="79"/>
      <c r="AY620" s="79"/>
      <c r="AZ620" s="79"/>
      <c r="BA620">
        <v>31</v>
      </c>
      <c r="BB620" s="78" t="str">
        <f>REPLACE(INDEX(GroupVertices[Group],MATCH(Edges[[#This Row],[Vertex 1]],GroupVertices[Vertex],0)),1,1,"")</f>
        <v>2</v>
      </c>
      <c r="BC620" s="78" t="str">
        <f>REPLACE(INDEX(GroupVertices[Group],MATCH(Edges[[#This Row],[Vertex 2]],GroupVertices[Vertex],0)),1,1,"")</f>
        <v>1</v>
      </c>
      <c r="BD620" s="48"/>
      <c r="BE620" s="49"/>
      <c r="BF620" s="48"/>
      <c r="BG620" s="49"/>
      <c r="BH620" s="48"/>
      <c r="BI620" s="49"/>
      <c r="BJ620" s="48"/>
      <c r="BK620" s="49"/>
      <c r="BL620" s="48"/>
    </row>
    <row r="621" spans="1:64" ht="15">
      <c r="A621" s="64" t="s">
        <v>277</v>
      </c>
      <c r="B621" s="64" t="s">
        <v>271</v>
      </c>
      <c r="C621" s="65" t="s">
        <v>3198</v>
      </c>
      <c r="D621" s="66">
        <v>10</v>
      </c>
      <c r="E621" s="67" t="s">
        <v>136</v>
      </c>
      <c r="F621" s="68">
        <v>12</v>
      </c>
      <c r="G621" s="65"/>
      <c r="H621" s="69"/>
      <c r="I621" s="70"/>
      <c r="J621" s="70"/>
      <c r="K621" s="34" t="s">
        <v>65</v>
      </c>
      <c r="L621" s="77">
        <v>621</v>
      </c>
      <c r="M621" s="77"/>
      <c r="N621" s="72"/>
      <c r="O621" s="79" t="s">
        <v>339</v>
      </c>
      <c r="P621" s="81">
        <v>43648.05516203704</v>
      </c>
      <c r="Q621" s="79" t="s">
        <v>441</v>
      </c>
      <c r="R621" s="82" t="s">
        <v>560</v>
      </c>
      <c r="S621" s="79" t="s">
        <v>586</v>
      </c>
      <c r="T621" s="79" t="s">
        <v>644</v>
      </c>
      <c r="U621" s="79"/>
      <c r="V621" s="82" t="s">
        <v>808</v>
      </c>
      <c r="W621" s="81">
        <v>43648.05516203704</v>
      </c>
      <c r="X621" s="82" t="s">
        <v>934</v>
      </c>
      <c r="Y621" s="79"/>
      <c r="Z621" s="79"/>
      <c r="AA621" s="85" t="s">
        <v>1143</v>
      </c>
      <c r="AB621" s="79"/>
      <c r="AC621" s="79" t="b">
        <v>0</v>
      </c>
      <c r="AD621" s="79">
        <v>1</v>
      </c>
      <c r="AE621" s="85" t="s">
        <v>1231</v>
      </c>
      <c r="AF621" s="79" t="b">
        <v>0</v>
      </c>
      <c r="AG621" s="79" t="s">
        <v>1237</v>
      </c>
      <c r="AH621" s="79"/>
      <c r="AI621" s="85" t="s">
        <v>1231</v>
      </c>
      <c r="AJ621" s="79" t="b">
        <v>0</v>
      </c>
      <c r="AK621" s="79">
        <v>0</v>
      </c>
      <c r="AL621" s="85" t="s">
        <v>1231</v>
      </c>
      <c r="AM621" s="79" t="s">
        <v>1244</v>
      </c>
      <c r="AN621" s="79" t="b">
        <v>0</v>
      </c>
      <c r="AO621" s="85" t="s">
        <v>1143</v>
      </c>
      <c r="AP621" s="79" t="s">
        <v>176</v>
      </c>
      <c r="AQ621" s="79">
        <v>0</v>
      </c>
      <c r="AR621" s="79">
        <v>0</v>
      </c>
      <c r="AS621" s="79"/>
      <c r="AT621" s="79"/>
      <c r="AU621" s="79"/>
      <c r="AV621" s="79"/>
      <c r="AW621" s="79"/>
      <c r="AX621" s="79"/>
      <c r="AY621" s="79"/>
      <c r="AZ621" s="79"/>
      <c r="BA621">
        <v>31</v>
      </c>
      <c r="BB621" s="78" t="str">
        <f>REPLACE(INDEX(GroupVertices[Group],MATCH(Edges[[#This Row],[Vertex 1]],GroupVertices[Vertex],0)),1,1,"")</f>
        <v>2</v>
      </c>
      <c r="BC621" s="78" t="str">
        <f>REPLACE(INDEX(GroupVertices[Group],MATCH(Edges[[#This Row],[Vertex 2]],GroupVertices[Vertex],0)),1,1,"")</f>
        <v>1</v>
      </c>
      <c r="BD621" s="48"/>
      <c r="BE621" s="49"/>
      <c r="BF621" s="48"/>
      <c r="BG621" s="49"/>
      <c r="BH621" s="48"/>
      <c r="BI621" s="49"/>
      <c r="BJ621" s="48"/>
      <c r="BK621" s="49"/>
      <c r="BL621" s="48"/>
    </row>
    <row r="622" spans="1:64" ht="15">
      <c r="A622" s="64" t="s">
        <v>277</v>
      </c>
      <c r="B622" s="64" t="s">
        <v>271</v>
      </c>
      <c r="C622" s="65" t="s">
        <v>3198</v>
      </c>
      <c r="D622" s="66">
        <v>10</v>
      </c>
      <c r="E622" s="67" t="s">
        <v>136</v>
      </c>
      <c r="F622" s="68">
        <v>12</v>
      </c>
      <c r="G622" s="65"/>
      <c r="H622" s="69"/>
      <c r="I622" s="70"/>
      <c r="J622" s="70"/>
      <c r="K622" s="34" t="s">
        <v>65</v>
      </c>
      <c r="L622" s="77">
        <v>622</v>
      </c>
      <c r="M622" s="77"/>
      <c r="N622" s="72"/>
      <c r="O622" s="79" t="s">
        <v>339</v>
      </c>
      <c r="P622" s="81">
        <v>43648.702893518515</v>
      </c>
      <c r="Q622" s="79" t="s">
        <v>442</v>
      </c>
      <c r="R622" s="82" t="s">
        <v>561</v>
      </c>
      <c r="S622" s="79" t="s">
        <v>586</v>
      </c>
      <c r="T622" s="79" t="s">
        <v>644</v>
      </c>
      <c r="U622" s="79"/>
      <c r="V622" s="82" t="s">
        <v>808</v>
      </c>
      <c r="W622" s="81">
        <v>43648.702893518515</v>
      </c>
      <c r="X622" s="82" t="s">
        <v>935</v>
      </c>
      <c r="Y622" s="79"/>
      <c r="Z622" s="79"/>
      <c r="AA622" s="85" t="s">
        <v>1144</v>
      </c>
      <c r="AB622" s="79"/>
      <c r="AC622" s="79" t="b">
        <v>0</v>
      </c>
      <c r="AD622" s="79">
        <v>2</v>
      </c>
      <c r="AE622" s="85" t="s">
        <v>1231</v>
      </c>
      <c r="AF622" s="79" t="b">
        <v>0</v>
      </c>
      <c r="AG622" s="79" t="s">
        <v>1237</v>
      </c>
      <c r="AH622" s="79"/>
      <c r="AI622" s="85" t="s">
        <v>1231</v>
      </c>
      <c r="AJ622" s="79" t="b">
        <v>0</v>
      </c>
      <c r="AK622" s="79">
        <v>0</v>
      </c>
      <c r="AL622" s="85" t="s">
        <v>1231</v>
      </c>
      <c r="AM622" s="79" t="s">
        <v>1244</v>
      </c>
      <c r="AN622" s="79" t="b">
        <v>0</v>
      </c>
      <c r="AO622" s="85" t="s">
        <v>1144</v>
      </c>
      <c r="AP622" s="79" t="s">
        <v>176</v>
      </c>
      <c r="AQ622" s="79">
        <v>0</v>
      </c>
      <c r="AR622" s="79">
        <v>0</v>
      </c>
      <c r="AS622" s="79"/>
      <c r="AT622" s="79"/>
      <c r="AU622" s="79"/>
      <c r="AV622" s="79"/>
      <c r="AW622" s="79"/>
      <c r="AX622" s="79"/>
      <c r="AY622" s="79"/>
      <c r="AZ622" s="79"/>
      <c r="BA622">
        <v>31</v>
      </c>
      <c r="BB622" s="78" t="str">
        <f>REPLACE(INDEX(GroupVertices[Group],MATCH(Edges[[#This Row],[Vertex 1]],GroupVertices[Vertex],0)),1,1,"")</f>
        <v>2</v>
      </c>
      <c r="BC622" s="78" t="str">
        <f>REPLACE(INDEX(GroupVertices[Group],MATCH(Edges[[#This Row],[Vertex 2]],GroupVertices[Vertex],0)),1,1,"")</f>
        <v>1</v>
      </c>
      <c r="BD622" s="48"/>
      <c r="BE622" s="49"/>
      <c r="BF622" s="48"/>
      <c r="BG622" s="49"/>
      <c r="BH622" s="48"/>
      <c r="BI622" s="49"/>
      <c r="BJ622" s="48"/>
      <c r="BK622" s="49"/>
      <c r="BL622" s="48"/>
    </row>
    <row r="623" spans="1:64" ht="15">
      <c r="A623" s="64" t="s">
        <v>277</v>
      </c>
      <c r="B623" s="64" t="s">
        <v>271</v>
      </c>
      <c r="C623" s="65" t="s">
        <v>3198</v>
      </c>
      <c r="D623" s="66">
        <v>10</v>
      </c>
      <c r="E623" s="67" t="s">
        <v>136</v>
      </c>
      <c r="F623" s="68">
        <v>12</v>
      </c>
      <c r="G623" s="65"/>
      <c r="H623" s="69"/>
      <c r="I623" s="70"/>
      <c r="J623" s="70"/>
      <c r="K623" s="34" t="s">
        <v>65</v>
      </c>
      <c r="L623" s="77">
        <v>623</v>
      </c>
      <c r="M623" s="77"/>
      <c r="N623" s="72"/>
      <c r="O623" s="79" t="s">
        <v>339</v>
      </c>
      <c r="P623" s="81">
        <v>43649.499976851854</v>
      </c>
      <c r="Q623" s="79" t="s">
        <v>443</v>
      </c>
      <c r="R623" s="82" t="s">
        <v>562</v>
      </c>
      <c r="S623" s="79" t="s">
        <v>586</v>
      </c>
      <c r="T623" s="79" t="s">
        <v>644</v>
      </c>
      <c r="U623" s="79"/>
      <c r="V623" s="82" t="s">
        <v>808</v>
      </c>
      <c r="W623" s="81">
        <v>43649.499976851854</v>
      </c>
      <c r="X623" s="82" t="s">
        <v>936</v>
      </c>
      <c r="Y623" s="79"/>
      <c r="Z623" s="79"/>
      <c r="AA623" s="85" t="s">
        <v>1145</v>
      </c>
      <c r="AB623" s="79"/>
      <c r="AC623" s="79" t="b">
        <v>0</v>
      </c>
      <c r="AD623" s="79">
        <v>3</v>
      </c>
      <c r="AE623" s="85" t="s">
        <v>1231</v>
      </c>
      <c r="AF623" s="79" t="b">
        <v>0</v>
      </c>
      <c r="AG623" s="79" t="s">
        <v>1237</v>
      </c>
      <c r="AH623" s="79"/>
      <c r="AI623" s="85" t="s">
        <v>1231</v>
      </c>
      <c r="AJ623" s="79" t="b">
        <v>0</v>
      </c>
      <c r="AK623" s="79">
        <v>0</v>
      </c>
      <c r="AL623" s="85" t="s">
        <v>1231</v>
      </c>
      <c r="AM623" s="79" t="s">
        <v>1244</v>
      </c>
      <c r="AN623" s="79" t="b">
        <v>0</v>
      </c>
      <c r="AO623" s="85" t="s">
        <v>1145</v>
      </c>
      <c r="AP623" s="79" t="s">
        <v>176</v>
      </c>
      <c r="AQ623" s="79">
        <v>0</v>
      </c>
      <c r="AR623" s="79">
        <v>0</v>
      </c>
      <c r="AS623" s="79"/>
      <c r="AT623" s="79"/>
      <c r="AU623" s="79"/>
      <c r="AV623" s="79"/>
      <c r="AW623" s="79"/>
      <c r="AX623" s="79"/>
      <c r="AY623" s="79"/>
      <c r="AZ623" s="79"/>
      <c r="BA623">
        <v>31</v>
      </c>
      <c r="BB623" s="78" t="str">
        <f>REPLACE(INDEX(GroupVertices[Group],MATCH(Edges[[#This Row],[Vertex 1]],GroupVertices[Vertex],0)),1,1,"")</f>
        <v>2</v>
      </c>
      <c r="BC623" s="78" t="str">
        <f>REPLACE(INDEX(GroupVertices[Group],MATCH(Edges[[#This Row],[Vertex 2]],GroupVertices[Vertex],0)),1,1,"")</f>
        <v>1</v>
      </c>
      <c r="BD623" s="48"/>
      <c r="BE623" s="49"/>
      <c r="BF623" s="48"/>
      <c r="BG623" s="49"/>
      <c r="BH623" s="48"/>
      <c r="BI623" s="49"/>
      <c r="BJ623" s="48"/>
      <c r="BK623" s="49"/>
      <c r="BL623" s="48"/>
    </row>
    <row r="624" spans="1:64" ht="15">
      <c r="A624" s="64" t="s">
        <v>277</v>
      </c>
      <c r="B624" s="64" t="s">
        <v>271</v>
      </c>
      <c r="C624" s="65" t="s">
        <v>3198</v>
      </c>
      <c r="D624" s="66">
        <v>10</v>
      </c>
      <c r="E624" s="67" t="s">
        <v>136</v>
      </c>
      <c r="F624" s="68">
        <v>12</v>
      </c>
      <c r="G624" s="65"/>
      <c r="H624" s="69"/>
      <c r="I624" s="70"/>
      <c r="J624" s="70"/>
      <c r="K624" s="34" t="s">
        <v>65</v>
      </c>
      <c r="L624" s="77">
        <v>624</v>
      </c>
      <c r="M624" s="77"/>
      <c r="N624" s="72"/>
      <c r="O624" s="79" t="s">
        <v>339</v>
      </c>
      <c r="P624" s="81">
        <v>43653.491944444446</v>
      </c>
      <c r="Q624" s="79" t="s">
        <v>446</v>
      </c>
      <c r="R624" s="82" t="s">
        <v>563</v>
      </c>
      <c r="S624" s="79" t="s">
        <v>586</v>
      </c>
      <c r="T624" s="79" t="s">
        <v>646</v>
      </c>
      <c r="U624" s="79"/>
      <c r="V624" s="82" t="s">
        <v>808</v>
      </c>
      <c r="W624" s="81">
        <v>43653.491944444446</v>
      </c>
      <c r="X624" s="82" t="s">
        <v>939</v>
      </c>
      <c r="Y624" s="79"/>
      <c r="Z624" s="79"/>
      <c r="AA624" s="85" t="s">
        <v>1148</v>
      </c>
      <c r="AB624" s="79"/>
      <c r="AC624" s="79" t="b">
        <v>0</v>
      </c>
      <c r="AD624" s="79">
        <v>1</v>
      </c>
      <c r="AE624" s="85" t="s">
        <v>1231</v>
      </c>
      <c r="AF624" s="79" t="b">
        <v>0</v>
      </c>
      <c r="AG624" s="79" t="s">
        <v>1237</v>
      </c>
      <c r="AH624" s="79"/>
      <c r="AI624" s="85" t="s">
        <v>1231</v>
      </c>
      <c r="AJ624" s="79" t="b">
        <v>0</v>
      </c>
      <c r="AK624" s="79">
        <v>0</v>
      </c>
      <c r="AL624" s="85" t="s">
        <v>1231</v>
      </c>
      <c r="AM624" s="79" t="s">
        <v>1244</v>
      </c>
      <c r="AN624" s="79" t="b">
        <v>0</v>
      </c>
      <c r="AO624" s="85" t="s">
        <v>1148</v>
      </c>
      <c r="AP624" s="79" t="s">
        <v>176</v>
      </c>
      <c r="AQ624" s="79">
        <v>0</v>
      </c>
      <c r="AR624" s="79">
        <v>0</v>
      </c>
      <c r="AS624" s="79"/>
      <c r="AT624" s="79"/>
      <c r="AU624" s="79"/>
      <c r="AV624" s="79"/>
      <c r="AW624" s="79"/>
      <c r="AX624" s="79"/>
      <c r="AY624" s="79"/>
      <c r="AZ624" s="79"/>
      <c r="BA624">
        <v>31</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277</v>
      </c>
      <c r="B625" s="64" t="s">
        <v>271</v>
      </c>
      <c r="C625" s="65" t="s">
        <v>3198</v>
      </c>
      <c r="D625" s="66">
        <v>10</v>
      </c>
      <c r="E625" s="67" t="s">
        <v>136</v>
      </c>
      <c r="F625" s="68">
        <v>12</v>
      </c>
      <c r="G625" s="65"/>
      <c r="H625" s="69"/>
      <c r="I625" s="70"/>
      <c r="J625" s="70"/>
      <c r="K625" s="34" t="s">
        <v>65</v>
      </c>
      <c r="L625" s="77">
        <v>625</v>
      </c>
      <c r="M625" s="77"/>
      <c r="N625" s="72"/>
      <c r="O625" s="79" t="s">
        <v>339</v>
      </c>
      <c r="P625" s="81">
        <v>43655.50925925926</v>
      </c>
      <c r="Q625" s="79" t="s">
        <v>447</v>
      </c>
      <c r="R625" s="82" t="s">
        <v>564</v>
      </c>
      <c r="S625" s="79" t="s">
        <v>586</v>
      </c>
      <c r="T625" s="79" t="s">
        <v>646</v>
      </c>
      <c r="U625" s="79"/>
      <c r="V625" s="82" t="s">
        <v>808</v>
      </c>
      <c r="W625" s="81">
        <v>43655.50925925926</v>
      </c>
      <c r="X625" s="82" t="s">
        <v>940</v>
      </c>
      <c r="Y625" s="79"/>
      <c r="Z625" s="79"/>
      <c r="AA625" s="85" t="s">
        <v>1149</v>
      </c>
      <c r="AB625" s="79"/>
      <c r="AC625" s="79" t="b">
        <v>0</v>
      </c>
      <c r="AD625" s="79">
        <v>8</v>
      </c>
      <c r="AE625" s="85" t="s">
        <v>1231</v>
      </c>
      <c r="AF625" s="79" t="b">
        <v>0</v>
      </c>
      <c r="AG625" s="79" t="s">
        <v>1237</v>
      </c>
      <c r="AH625" s="79"/>
      <c r="AI625" s="85" t="s">
        <v>1231</v>
      </c>
      <c r="AJ625" s="79" t="b">
        <v>0</v>
      </c>
      <c r="AK625" s="79">
        <v>0</v>
      </c>
      <c r="AL625" s="85" t="s">
        <v>1231</v>
      </c>
      <c r="AM625" s="79" t="s">
        <v>1244</v>
      </c>
      <c r="AN625" s="79" t="b">
        <v>0</v>
      </c>
      <c r="AO625" s="85" t="s">
        <v>1149</v>
      </c>
      <c r="AP625" s="79" t="s">
        <v>176</v>
      </c>
      <c r="AQ625" s="79">
        <v>0</v>
      </c>
      <c r="AR625" s="79">
        <v>0</v>
      </c>
      <c r="AS625" s="79"/>
      <c r="AT625" s="79"/>
      <c r="AU625" s="79"/>
      <c r="AV625" s="79"/>
      <c r="AW625" s="79"/>
      <c r="AX625" s="79"/>
      <c r="AY625" s="79"/>
      <c r="AZ625" s="79"/>
      <c r="BA625">
        <v>31</v>
      </c>
      <c r="BB625" s="78" t="str">
        <f>REPLACE(INDEX(GroupVertices[Group],MATCH(Edges[[#This Row],[Vertex 1]],GroupVertices[Vertex],0)),1,1,"")</f>
        <v>2</v>
      </c>
      <c r="BC625" s="78" t="str">
        <f>REPLACE(INDEX(GroupVertices[Group],MATCH(Edges[[#This Row],[Vertex 2]],GroupVertices[Vertex],0)),1,1,"")</f>
        <v>1</v>
      </c>
      <c r="BD625" s="48"/>
      <c r="BE625" s="49"/>
      <c r="BF625" s="48"/>
      <c r="BG625" s="49"/>
      <c r="BH625" s="48"/>
      <c r="BI625" s="49"/>
      <c r="BJ625" s="48"/>
      <c r="BK625" s="49"/>
      <c r="BL625" s="48"/>
    </row>
    <row r="626" spans="1:64" ht="15">
      <c r="A626" s="64" t="s">
        <v>277</v>
      </c>
      <c r="B626" s="64" t="s">
        <v>271</v>
      </c>
      <c r="C626" s="65" t="s">
        <v>3198</v>
      </c>
      <c r="D626" s="66">
        <v>10</v>
      </c>
      <c r="E626" s="67" t="s">
        <v>136</v>
      </c>
      <c r="F626" s="68">
        <v>12</v>
      </c>
      <c r="G626" s="65"/>
      <c r="H626" s="69"/>
      <c r="I626" s="70"/>
      <c r="J626" s="70"/>
      <c r="K626" s="34" t="s">
        <v>65</v>
      </c>
      <c r="L626" s="77">
        <v>626</v>
      </c>
      <c r="M626" s="77"/>
      <c r="N626" s="72"/>
      <c r="O626" s="79" t="s">
        <v>339</v>
      </c>
      <c r="P626" s="81">
        <v>43655.50939814815</v>
      </c>
      <c r="Q626" s="79" t="s">
        <v>448</v>
      </c>
      <c r="R626" s="82" t="s">
        <v>565</v>
      </c>
      <c r="S626" s="79" t="s">
        <v>586</v>
      </c>
      <c r="T626" s="79" t="s">
        <v>646</v>
      </c>
      <c r="U626" s="79"/>
      <c r="V626" s="82" t="s">
        <v>808</v>
      </c>
      <c r="W626" s="81">
        <v>43655.50939814815</v>
      </c>
      <c r="X626" s="82" t="s">
        <v>941</v>
      </c>
      <c r="Y626" s="79"/>
      <c r="Z626" s="79"/>
      <c r="AA626" s="85" t="s">
        <v>1150</v>
      </c>
      <c r="AB626" s="79"/>
      <c r="AC626" s="79" t="b">
        <v>0</v>
      </c>
      <c r="AD626" s="79">
        <v>5</v>
      </c>
      <c r="AE626" s="85" t="s">
        <v>1231</v>
      </c>
      <c r="AF626" s="79" t="b">
        <v>0</v>
      </c>
      <c r="AG626" s="79" t="s">
        <v>1237</v>
      </c>
      <c r="AH626" s="79"/>
      <c r="AI626" s="85" t="s">
        <v>1231</v>
      </c>
      <c r="AJ626" s="79" t="b">
        <v>0</v>
      </c>
      <c r="AK626" s="79">
        <v>0</v>
      </c>
      <c r="AL626" s="85" t="s">
        <v>1231</v>
      </c>
      <c r="AM626" s="79" t="s">
        <v>1244</v>
      </c>
      <c r="AN626" s="79" t="b">
        <v>0</v>
      </c>
      <c r="AO626" s="85" t="s">
        <v>1150</v>
      </c>
      <c r="AP626" s="79" t="s">
        <v>176</v>
      </c>
      <c r="AQ626" s="79">
        <v>0</v>
      </c>
      <c r="AR626" s="79">
        <v>0</v>
      </c>
      <c r="AS626" s="79"/>
      <c r="AT626" s="79"/>
      <c r="AU626" s="79"/>
      <c r="AV626" s="79"/>
      <c r="AW626" s="79"/>
      <c r="AX626" s="79"/>
      <c r="AY626" s="79"/>
      <c r="AZ626" s="79"/>
      <c r="BA626">
        <v>31</v>
      </c>
      <c r="BB626" s="78" t="str">
        <f>REPLACE(INDEX(GroupVertices[Group],MATCH(Edges[[#This Row],[Vertex 1]],GroupVertices[Vertex],0)),1,1,"")</f>
        <v>2</v>
      </c>
      <c r="BC626" s="78" t="str">
        <f>REPLACE(INDEX(GroupVertices[Group],MATCH(Edges[[#This Row],[Vertex 2]],GroupVertices[Vertex],0)),1,1,"")</f>
        <v>1</v>
      </c>
      <c r="BD626" s="48"/>
      <c r="BE626" s="49"/>
      <c r="BF626" s="48"/>
      <c r="BG626" s="49"/>
      <c r="BH626" s="48"/>
      <c r="BI626" s="49"/>
      <c r="BJ626" s="48"/>
      <c r="BK626" s="49"/>
      <c r="BL626" s="48"/>
    </row>
    <row r="627" spans="1:64" ht="15">
      <c r="A627" s="64" t="s">
        <v>277</v>
      </c>
      <c r="B627" s="64" t="s">
        <v>271</v>
      </c>
      <c r="C627" s="65" t="s">
        <v>3198</v>
      </c>
      <c r="D627" s="66">
        <v>10</v>
      </c>
      <c r="E627" s="67" t="s">
        <v>136</v>
      </c>
      <c r="F627" s="68">
        <v>12</v>
      </c>
      <c r="G627" s="65"/>
      <c r="H627" s="69"/>
      <c r="I627" s="70"/>
      <c r="J627" s="70"/>
      <c r="K627" s="34" t="s">
        <v>65</v>
      </c>
      <c r="L627" s="77">
        <v>627</v>
      </c>
      <c r="M627" s="77"/>
      <c r="N627" s="72"/>
      <c r="O627" s="79" t="s">
        <v>339</v>
      </c>
      <c r="P627" s="81">
        <v>43656.5018287037</v>
      </c>
      <c r="Q627" s="79" t="s">
        <v>449</v>
      </c>
      <c r="R627" s="82" t="s">
        <v>531</v>
      </c>
      <c r="S627" s="79" t="s">
        <v>586</v>
      </c>
      <c r="T627" s="79" t="s">
        <v>646</v>
      </c>
      <c r="U627" s="79"/>
      <c r="V627" s="82" t="s">
        <v>808</v>
      </c>
      <c r="W627" s="81">
        <v>43656.5018287037</v>
      </c>
      <c r="X627" s="82" t="s">
        <v>942</v>
      </c>
      <c r="Y627" s="79"/>
      <c r="Z627" s="79"/>
      <c r="AA627" s="85" t="s">
        <v>1151</v>
      </c>
      <c r="AB627" s="79"/>
      <c r="AC627" s="79" t="b">
        <v>0</v>
      </c>
      <c r="AD627" s="79">
        <v>8</v>
      </c>
      <c r="AE627" s="85" t="s">
        <v>1231</v>
      </c>
      <c r="AF627" s="79" t="b">
        <v>0</v>
      </c>
      <c r="AG627" s="79" t="s">
        <v>1237</v>
      </c>
      <c r="AH627" s="79"/>
      <c r="AI627" s="85" t="s">
        <v>1231</v>
      </c>
      <c r="AJ627" s="79" t="b">
        <v>0</v>
      </c>
      <c r="AK627" s="79">
        <v>3</v>
      </c>
      <c r="AL627" s="85" t="s">
        <v>1231</v>
      </c>
      <c r="AM627" s="79" t="s">
        <v>1244</v>
      </c>
      <c r="AN627" s="79" t="b">
        <v>0</v>
      </c>
      <c r="AO627" s="85" t="s">
        <v>1151</v>
      </c>
      <c r="AP627" s="79" t="s">
        <v>176</v>
      </c>
      <c r="AQ627" s="79">
        <v>0</v>
      </c>
      <c r="AR627" s="79">
        <v>0</v>
      </c>
      <c r="AS627" s="79"/>
      <c r="AT627" s="79"/>
      <c r="AU627" s="79"/>
      <c r="AV627" s="79"/>
      <c r="AW627" s="79"/>
      <c r="AX627" s="79"/>
      <c r="AY627" s="79"/>
      <c r="AZ627" s="79"/>
      <c r="BA627">
        <v>31</v>
      </c>
      <c r="BB627" s="78" t="str">
        <f>REPLACE(INDEX(GroupVertices[Group],MATCH(Edges[[#This Row],[Vertex 1]],GroupVertices[Vertex],0)),1,1,"")</f>
        <v>2</v>
      </c>
      <c r="BC627" s="78" t="str">
        <f>REPLACE(INDEX(GroupVertices[Group],MATCH(Edges[[#This Row],[Vertex 2]],GroupVertices[Vertex],0)),1,1,"")</f>
        <v>1</v>
      </c>
      <c r="BD627" s="48"/>
      <c r="BE627" s="49"/>
      <c r="BF627" s="48"/>
      <c r="BG627" s="49"/>
      <c r="BH627" s="48"/>
      <c r="BI627" s="49"/>
      <c r="BJ627" s="48"/>
      <c r="BK627" s="49"/>
      <c r="BL627" s="48"/>
    </row>
    <row r="628" spans="1:64" ht="15">
      <c r="A628" s="64" t="s">
        <v>277</v>
      </c>
      <c r="B628" s="64" t="s">
        <v>271</v>
      </c>
      <c r="C628" s="65" t="s">
        <v>3198</v>
      </c>
      <c r="D628" s="66">
        <v>10</v>
      </c>
      <c r="E628" s="67" t="s">
        <v>136</v>
      </c>
      <c r="F628" s="68">
        <v>12</v>
      </c>
      <c r="G628" s="65"/>
      <c r="H628" s="69"/>
      <c r="I628" s="70"/>
      <c r="J628" s="70"/>
      <c r="K628" s="34" t="s">
        <v>65</v>
      </c>
      <c r="L628" s="77">
        <v>628</v>
      </c>
      <c r="M628" s="77"/>
      <c r="N628" s="72"/>
      <c r="O628" s="79" t="s">
        <v>339</v>
      </c>
      <c r="P628" s="81">
        <v>43666.97350694444</v>
      </c>
      <c r="Q628" s="79" t="s">
        <v>450</v>
      </c>
      <c r="R628" s="82" t="s">
        <v>566</v>
      </c>
      <c r="S628" s="79" t="s">
        <v>586</v>
      </c>
      <c r="T628" s="79" t="s">
        <v>646</v>
      </c>
      <c r="U628" s="79"/>
      <c r="V628" s="82" t="s">
        <v>808</v>
      </c>
      <c r="W628" s="81">
        <v>43666.97350694444</v>
      </c>
      <c r="X628" s="82" t="s">
        <v>943</v>
      </c>
      <c r="Y628" s="79"/>
      <c r="Z628" s="79"/>
      <c r="AA628" s="85" t="s">
        <v>1152</v>
      </c>
      <c r="AB628" s="79"/>
      <c r="AC628" s="79" t="b">
        <v>0</v>
      </c>
      <c r="AD628" s="79">
        <v>0</v>
      </c>
      <c r="AE628" s="85" t="s">
        <v>1231</v>
      </c>
      <c r="AF628" s="79" t="b">
        <v>0</v>
      </c>
      <c r="AG628" s="79" t="s">
        <v>1237</v>
      </c>
      <c r="AH628" s="79"/>
      <c r="AI628" s="85" t="s">
        <v>1231</v>
      </c>
      <c r="AJ628" s="79" t="b">
        <v>0</v>
      </c>
      <c r="AK628" s="79">
        <v>0</v>
      </c>
      <c r="AL628" s="85" t="s">
        <v>1231</v>
      </c>
      <c r="AM628" s="79" t="s">
        <v>1244</v>
      </c>
      <c r="AN628" s="79" t="b">
        <v>0</v>
      </c>
      <c r="AO628" s="85" t="s">
        <v>1152</v>
      </c>
      <c r="AP628" s="79" t="s">
        <v>176</v>
      </c>
      <c r="AQ628" s="79">
        <v>0</v>
      </c>
      <c r="AR628" s="79">
        <v>0</v>
      </c>
      <c r="AS628" s="79"/>
      <c r="AT628" s="79"/>
      <c r="AU628" s="79"/>
      <c r="AV628" s="79"/>
      <c r="AW628" s="79"/>
      <c r="AX628" s="79"/>
      <c r="AY628" s="79"/>
      <c r="AZ628" s="79"/>
      <c r="BA628">
        <v>31</v>
      </c>
      <c r="BB628" s="78" t="str">
        <f>REPLACE(INDEX(GroupVertices[Group],MATCH(Edges[[#This Row],[Vertex 1]],GroupVertices[Vertex],0)),1,1,"")</f>
        <v>2</v>
      </c>
      <c r="BC628" s="78" t="str">
        <f>REPLACE(INDEX(GroupVertices[Group],MATCH(Edges[[#This Row],[Vertex 2]],GroupVertices[Vertex],0)),1,1,"")</f>
        <v>1</v>
      </c>
      <c r="BD628" s="48"/>
      <c r="BE628" s="49"/>
      <c r="BF628" s="48"/>
      <c r="BG628" s="49"/>
      <c r="BH628" s="48"/>
      <c r="BI628" s="49"/>
      <c r="BJ628" s="48"/>
      <c r="BK628" s="49"/>
      <c r="BL628" s="48"/>
    </row>
    <row r="629" spans="1:64" ht="15">
      <c r="A629" s="64" t="s">
        <v>277</v>
      </c>
      <c r="B629" s="64" t="s">
        <v>271</v>
      </c>
      <c r="C629" s="65" t="s">
        <v>3198</v>
      </c>
      <c r="D629" s="66">
        <v>10</v>
      </c>
      <c r="E629" s="67" t="s">
        <v>136</v>
      </c>
      <c r="F629" s="68">
        <v>12</v>
      </c>
      <c r="G629" s="65"/>
      <c r="H629" s="69"/>
      <c r="I629" s="70"/>
      <c r="J629" s="70"/>
      <c r="K629" s="34" t="s">
        <v>65</v>
      </c>
      <c r="L629" s="77">
        <v>629</v>
      </c>
      <c r="M629" s="77"/>
      <c r="N629" s="72"/>
      <c r="O629" s="79" t="s">
        <v>339</v>
      </c>
      <c r="P629" s="81">
        <v>43668.01925925926</v>
      </c>
      <c r="Q629" s="79" t="s">
        <v>451</v>
      </c>
      <c r="R629" s="82" t="s">
        <v>535</v>
      </c>
      <c r="S629" s="79" t="s">
        <v>586</v>
      </c>
      <c r="T629" s="79" t="s">
        <v>647</v>
      </c>
      <c r="U629" s="79"/>
      <c r="V629" s="82" t="s">
        <v>808</v>
      </c>
      <c r="W629" s="81">
        <v>43668.01925925926</v>
      </c>
      <c r="X629" s="82" t="s">
        <v>944</v>
      </c>
      <c r="Y629" s="79"/>
      <c r="Z629" s="79"/>
      <c r="AA629" s="85" t="s">
        <v>1153</v>
      </c>
      <c r="AB629" s="79"/>
      <c r="AC629" s="79" t="b">
        <v>0</v>
      </c>
      <c r="AD629" s="79">
        <v>0</v>
      </c>
      <c r="AE629" s="85" t="s">
        <v>1231</v>
      </c>
      <c r="AF629" s="79" t="b">
        <v>0</v>
      </c>
      <c r="AG629" s="79" t="s">
        <v>1237</v>
      </c>
      <c r="AH629" s="79"/>
      <c r="AI629" s="85" t="s">
        <v>1231</v>
      </c>
      <c r="AJ629" s="79" t="b">
        <v>0</v>
      </c>
      <c r="AK629" s="79">
        <v>0</v>
      </c>
      <c r="AL629" s="85" t="s">
        <v>1231</v>
      </c>
      <c r="AM629" s="79" t="s">
        <v>1244</v>
      </c>
      <c r="AN629" s="79" t="b">
        <v>0</v>
      </c>
      <c r="AO629" s="85" t="s">
        <v>1153</v>
      </c>
      <c r="AP629" s="79" t="s">
        <v>176</v>
      </c>
      <c r="AQ629" s="79">
        <v>0</v>
      </c>
      <c r="AR629" s="79">
        <v>0</v>
      </c>
      <c r="AS629" s="79"/>
      <c r="AT629" s="79"/>
      <c r="AU629" s="79"/>
      <c r="AV629" s="79"/>
      <c r="AW629" s="79"/>
      <c r="AX629" s="79"/>
      <c r="AY629" s="79"/>
      <c r="AZ629" s="79"/>
      <c r="BA629">
        <v>31</v>
      </c>
      <c r="BB629" s="78" t="str">
        <f>REPLACE(INDEX(GroupVertices[Group],MATCH(Edges[[#This Row],[Vertex 1]],GroupVertices[Vertex],0)),1,1,"")</f>
        <v>2</v>
      </c>
      <c r="BC629" s="78" t="str">
        <f>REPLACE(INDEX(GroupVertices[Group],MATCH(Edges[[#This Row],[Vertex 2]],GroupVertices[Vertex],0)),1,1,"")</f>
        <v>1</v>
      </c>
      <c r="BD629" s="48"/>
      <c r="BE629" s="49"/>
      <c r="BF629" s="48"/>
      <c r="BG629" s="49"/>
      <c r="BH629" s="48"/>
      <c r="BI629" s="49"/>
      <c r="BJ629" s="48"/>
      <c r="BK629" s="49"/>
      <c r="BL629" s="48"/>
    </row>
    <row r="630" spans="1:64" ht="15">
      <c r="A630" s="64" t="s">
        <v>277</v>
      </c>
      <c r="B630" s="64" t="s">
        <v>271</v>
      </c>
      <c r="C630" s="65" t="s">
        <v>3198</v>
      </c>
      <c r="D630" s="66">
        <v>10</v>
      </c>
      <c r="E630" s="67" t="s">
        <v>136</v>
      </c>
      <c r="F630" s="68">
        <v>12</v>
      </c>
      <c r="G630" s="65"/>
      <c r="H630" s="69"/>
      <c r="I630" s="70"/>
      <c r="J630" s="70"/>
      <c r="K630" s="34" t="s">
        <v>65</v>
      </c>
      <c r="L630" s="77">
        <v>630</v>
      </c>
      <c r="M630" s="77"/>
      <c r="N630" s="72"/>
      <c r="O630" s="79" t="s">
        <v>339</v>
      </c>
      <c r="P630" s="81">
        <v>43669.27875</v>
      </c>
      <c r="Q630" s="79" t="s">
        <v>452</v>
      </c>
      <c r="R630" s="82" t="s">
        <v>539</v>
      </c>
      <c r="S630" s="79" t="s">
        <v>586</v>
      </c>
      <c r="T630" s="79" t="s">
        <v>648</v>
      </c>
      <c r="U630" s="79"/>
      <c r="V630" s="82" t="s">
        <v>808</v>
      </c>
      <c r="W630" s="81">
        <v>43669.27875</v>
      </c>
      <c r="X630" s="82" t="s">
        <v>945</v>
      </c>
      <c r="Y630" s="79"/>
      <c r="Z630" s="79"/>
      <c r="AA630" s="85" t="s">
        <v>1154</v>
      </c>
      <c r="AB630" s="79"/>
      <c r="AC630" s="79" t="b">
        <v>0</v>
      </c>
      <c r="AD630" s="79">
        <v>6</v>
      </c>
      <c r="AE630" s="85" t="s">
        <v>1231</v>
      </c>
      <c r="AF630" s="79" t="b">
        <v>0</v>
      </c>
      <c r="AG630" s="79" t="s">
        <v>1237</v>
      </c>
      <c r="AH630" s="79"/>
      <c r="AI630" s="85" t="s">
        <v>1231</v>
      </c>
      <c r="AJ630" s="79" t="b">
        <v>0</v>
      </c>
      <c r="AK630" s="79">
        <v>1</v>
      </c>
      <c r="AL630" s="85" t="s">
        <v>1231</v>
      </c>
      <c r="AM630" s="79" t="s">
        <v>1244</v>
      </c>
      <c r="AN630" s="79" t="b">
        <v>0</v>
      </c>
      <c r="AO630" s="85" t="s">
        <v>1154</v>
      </c>
      <c r="AP630" s="79" t="s">
        <v>176</v>
      </c>
      <c r="AQ630" s="79">
        <v>0</v>
      </c>
      <c r="AR630" s="79">
        <v>0</v>
      </c>
      <c r="AS630" s="79"/>
      <c r="AT630" s="79"/>
      <c r="AU630" s="79"/>
      <c r="AV630" s="79"/>
      <c r="AW630" s="79"/>
      <c r="AX630" s="79"/>
      <c r="AY630" s="79"/>
      <c r="AZ630" s="79"/>
      <c r="BA630">
        <v>31</v>
      </c>
      <c r="BB630" s="78" t="str">
        <f>REPLACE(INDEX(GroupVertices[Group],MATCH(Edges[[#This Row],[Vertex 1]],GroupVertices[Vertex],0)),1,1,"")</f>
        <v>2</v>
      </c>
      <c r="BC630" s="78" t="str">
        <f>REPLACE(INDEX(GroupVertices[Group],MATCH(Edges[[#This Row],[Vertex 2]],GroupVertices[Vertex],0)),1,1,"")</f>
        <v>1</v>
      </c>
      <c r="BD630" s="48"/>
      <c r="BE630" s="49"/>
      <c r="BF630" s="48"/>
      <c r="BG630" s="49"/>
      <c r="BH630" s="48"/>
      <c r="BI630" s="49"/>
      <c r="BJ630" s="48"/>
      <c r="BK630" s="49"/>
      <c r="BL630" s="48"/>
    </row>
    <row r="631" spans="1:64" ht="15">
      <c r="A631" s="64" t="s">
        <v>277</v>
      </c>
      <c r="B631" s="64" t="s">
        <v>271</v>
      </c>
      <c r="C631" s="65" t="s">
        <v>3198</v>
      </c>
      <c r="D631" s="66">
        <v>10</v>
      </c>
      <c r="E631" s="67" t="s">
        <v>136</v>
      </c>
      <c r="F631" s="68">
        <v>12</v>
      </c>
      <c r="G631" s="65"/>
      <c r="H631" s="69"/>
      <c r="I631" s="70"/>
      <c r="J631" s="70"/>
      <c r="K631" s="34" t="s">
        <v>65</v>
      </c>
      <c r="L631" s="77">
        <v>631</v>
      </c>
      <c r="M631" s="77"/>
      <c r="N631" s="72"/>
      <c r="O631" s="79" t="s">
        <v>339</v>
      </c>
      <c r="P631" s="81">
        <v>43670.48118055556</v>
      </c>
      <c r="Q631" s="79" t="s">
        <v>453</v>
      </c>
      <c r="R631" s="82" t="s">
        <v>540</v>
      </c>
      <c r="S631" s="79" t="s">
        <v>586</v>
      </c>
      <c r="T631" s="79" t="s">
        <v>648</v>
      </c>
      <c r="U631" s="79"/>
      <c r="V631" s="82" t="s">
        <v>808</v>
      </c>
      <c r="W631" s="81">
        <v>43670.48118055556</v>
      </c>
      <c r="X631" s="82" t="s">
        <v>946</v>
      </c>
      <c r="Y631" s="79"/>
      <c r="Z631" s="79"/>
      <c r="AA631" s="85" t="s">
        <v>1155</v>
      </c>
      <c r="AB631" s="79"/>
      <c r="AC631" s="79" t="b">
        <v>0</v>
      </c>
      <c r="AD631" s="79">
        <v>8</v>
      </c>
      <c r="AE631" s="85" t="s">
        <v>1231</v>
      </c>
      <c r="AF631" s="79" t="b">
        <v>0</v>
      </c>
      <c r="AG631" s="79" t="s">
        <v>1237</v>
      </c>
      <c r="AH631" s="79"/>
      <c r="AI631" s="85" t="s">
        <v>1231</v>
      </c>
      <c r="AJ631" s="79" t="b">
        <v>0</v>
      </c>
      <c r="AK631" s="79">
        <v>2</v>
      </c>
      <c r="AL631" s="85" t="s">
        <v>1231</v>
      </c>
      <c r="AM631" s="79" t="s">
        <v>1244</v>
      </c>
      <c r="AN631" s="79" t="b">
        <v>0</v>
      </c>
      <c r="AO631" s="85" t="s">
        <v>1155</v>
      </c>
      <c r="AP631" s="79" t="s">
        <v>176</v>
      </c>
      <c r="AQ631" s="79">
        <v>0</v>
      </c>
      <c r="AR631" s="79">
        <v>0</v>
      </c>
      <c r="AS631" s="79"/>
      <c r="AT631" s="79"/>
      <c r="AU631" s="79"/>
      <c r="AV631" s="79"/>
      <c r="AW631" s="79"/>
      <c r="AX631" s="79"/>
      <c r="AY631" s="79"/>
      <c r="AZ631" s="79"/>
      <c r="BA631">
        <v>31</v>
      </c>
      <c r="BB631" s="78" t="str">
        <f>REPLACE(INDEX(GroupVertices[Group],MATCH(Edges[[#This Row],[Vertex 1]],GroupVertices[Vertex],0)),1,1,"")</f>
        <v>2</v>
      </c>
      <c r="BC631" s="78" t="str">
        <f>REPLACE(INDEX(GroupVertices[Group],MATCH(Edges[[#This Row],[Vertex 2]],GroupVertices[Vertex],0)),1,1,"")</f>
        <v>1</v>
      </c>
      <c r="BD631" s="48"/>
      <c r="BE631" s="49"/>
      <c r="BF631" s="48"/>
      <c r="BG631" s="49"/>
      <c r="BH631" s="48"/>
      <c r="BI631" s="49"/>
      <c r="BJ631" s="48"/>
      <c r="BK631" s="49"/>
      <c r="BL631" s="48"/>
    </row>
    <row r="632" spans="1:64" ht="15">
      <c r="A632" s="64" t="s">
        <v>277</v>
      </c>
      <c r="B632" s="64" t="s">
        <v>271</v>
      </c>
      <c r="C632" s="65" t="s">
        <v>3198</v>
      </c>
      <c r="D632" s="66">
        <v>10</v>
      </c>
      <c r="E632" s="67" t="s">
        <v>136</v>
      </c>
      <c r="F632" s="68">
        <v>12</v>
      </c>
      <c r="G632" s="65"/>
      <c r="H632" s="69"/>
      <c r="I632" s="70"/>
      <c r="J632" s="70"/>
      <c r="K632" s="34" t="s">
        <v>65</v>
      </c>
      <c r="L632" s="77">
        <v>632</v>
      </c>
      <c r="M632" s="77"/>
      <c r="N632" s="72"/>
      <c r="O632" s="79" t="s">
        <v>339</v>
      </c>
      <c r="P632" s="81">
        <v>43671.063206018516</v>
      </c>
      <c r="Q632" s="79" t="s">
        <v>454</v>
      </c>
      <c r="R632" s="82" t="s">
        <v>541</v>
      </c>
      <c r="S632" s="79" t="s">
        <v>586</v>
      </c>
      <c r="T632" s="79" t="s">
        <v>648</v>
      </c>
      <c r="U632" s="79"/>
      <c r="V632" s="82" t="s">
        <v>808</v>
      </c>
      <c r="W632" s="81">
        <v>43671.063206018516</v>
      </c>
      <c r="X632" s="82" t="s">
        <v>947</v>
      </c>
      <c r="Y632" s="79"/>
      <c r="Z632" s="79"/>
      <c r="AA632" s="85" t="s">
        <v>1156</v>
      </c>
      <c r="AB632" s="79"/>
      <c r="AC632" s="79" t="b">
        <v>0</v>
      </c>
      <c r="AD632" s="79">
        <v>1</v>
      </c>
      <c r="AE632" s="85" t="s">
        <v>1231</v>
      </c>
      <c r="AF632" s="79" t="b">
        <v>0</v>
      </c>
      <c r="AG632" s="79" t="s">
        <v>1237</v>
      </c>
      <c r="AH632" s="79"/>
      <c r="AI632" s="85" t="s">
        <v>1231</v>
      </c>
      <c r="AJ632" s="79" t="b">
        <v>0</v>
      </c>
      <c r="AK632" s="79">
        <v>0</v>
      </c>
      <c r="AL632" s="85" t="s">
        <v>1231</v>
      </c>
      <c r="AM632" s="79" t="s">
        <v>1244</v>
      </c>
      <c r="AN632" s="79" t="b">
        <v>0</v>
      </c>
      <c r="AO632" s="85" t="s">
        <v>1156</v>
      </c>
      <c r="AP632" s="79" t="s">
        <v>176</v>
      </c>
      <c r="AQ632" s="79">
        <v>0</v>
      </c>
      <c r="AR632" s="79">
        <v>0</v>
      </c>
      <c r="AS632" s="79"/>
      <c r="AT632" s="79"/>
      <c r="AU632" s="79"/>
      <c r="AV632" s="79"/>
      <c r="AW632" s="79"/>
      <c r="AX632" s="79"/>
      <c r="AY632" s="79"/>
      <c r="AZ632" s="79"/>
      <c r="BA632">
        <v>31</v>
      </c>
      <c r="BB632" s="78" t="str">
        <f>REPLACE(INDEX(GroupVertices[Group],MATCH(Edges[[#This Row],[Vertex 1]],GroupVertices[Vertex],0)),1,1,"")</f>
        <v>2</v>
      </c>
      <c r="BC632" s="78" t="str">
        <f>REPLACE(INDEX(GroupVertices[Group],MATCH(Edges[[#This Row],[Vertex 2]],GroupVertices[Vertex],0)),1,1,"")</f>
        <v>1</v>
      </c>
      <c r="BD632" s="48"/>
      <c r="BE632" s="49"/>
      <c r="BF632" s="48"/>
      <c r="BG632" s="49"/>
      <c r="BH632" s="48"/>
      <c r="BI632" s="49"/>
      <c r="BJ632" s="48"/>
      <c r="BK632" s="49"/>
      <c r="BL632" s="48"/>
    </row>
    <row r="633" spans="1:64" ht="15">
      <c r="A633" s="64" t="s">
        <v>277</v>
      </c>
      <c r="B633" s="64" t="s">
        <v>271</v>
      </c>
      <c r="C633" s="65" t="s">
        <v>3198</v>
      </c>
      <c r="D633" s="66">
        <v>10</v>
      </c>
      <c r="E633" s="67" t="s">
        <v>136</v>
      </c>
      <c r="F633" s="68">
        <v>12</v>
      </c>
      <c r="G633" s="65"/>
      <c r="H633" s="69"/>
      <c r="I633" s="70"/>
      <c r="J633" s="70"/>
      <c r="K633" s="34" t="s">
        <v>65</v>
      </c>
      <c r="L633" s="77">
        <v>633</v>
      </c>
      <c r="M633" s="77"/>
      <c r="N633" s="72"/>
      <c r="O633" s="79" t="s">
        <v>339</v>
      </c>
      <c r="P633" s="81">
        <v>43681.478946759256</v>
      </c>
      <c r="Q633" s="79" t="s">
        <v>455</v>
      </c>
      <c r="R633" s="82" t="s">
        <v>567</v>
      </c>
      <c r="S633" s="79" t="s">
        <v>586</v>
      </c>
      <c r="T633" s="79" t="s">
        <v>647</v>
      </c>
      <c r="U633" s="79"/>
      <c r="V633" s="82" t="s">
        <v>808</v>
      </c>
      <c r="W633" s="81">
        <v>43681.478946759256</v>
      </c>
      <c r="X633" s="82" t="s">
        <v>948</v>
      </c>
      <c r="Y633" s="79"/>
      <c r="Z633" s="79"/>
      <c r="AA633" s="85" t="s">
        <v>1157</v>
      </c>
      <c r="AB633" s="79"/>
      <c r="AC633" s="79" t="b">
        <v>0</v>
      </c>
      <c r="AD633" s="79">
        <v>2</v>
      </c>
      <c r="AE633" s="85" t="s">
        <v>1231</v>
      </c>
      <c r="AF633" s="79" t="b">
        <v>0</v>
      </c>
      <c r="AG633" s="79" t="s">
        <v>1237</v>
      </c>
      <c r="AH633" s="79"/>
      <c r="AI633" s="85" t="s">
        <v>1231</v>
      </c>
      <c r="AJ633" s="79" t="b">
        <v>0</v>
      </c>
      <c r="AK633" s="79">
        <v>0</v>
      </c>
      <c r="AL633" s="85" t="s">
        <v>1231</v>
      </c>
      <c r="AM633" s="79" t="s">
        <v>1244</v>
      </c>
      <c r="AN633" s="79" t="b">
        <v>0</v>
      </c>
      <c r="AO633" s="85" t="s">
        <v>1157</v>
      </c>
      <c r="AP633" s="79" t="s">
        <v>176</v>
      </c>
      <c r="AQ633" s="79">
        <v>0</v>
      </c>
      <c r="AR633" s="79">
        <v>0</v>
      </c>
      <c r="AS633" s="79"/>
      <c r="AT633" s="79"/>
      <c r="AU633" s="79"/>
      <c r="AV633" s="79"/>
      <c r="AW633" s="79"/>
      <c r="AX633" s="79"/>
      <c r="AY633" s="79"/>
      <c r="AZ633" s="79"/>
      <c r="BA633">
        <v>31</v>
      </c>
      <c r="BB633" s="78" t="str">
        <f>REPLACE(INDEX(GroupVertices[Group],MATCH(Edges[[#This Row],[Vertex 1]],GroupVertices[Vertex],0)),1,1,"")</f>
        <v>2</v>
      </c>
      <c r="BC633" s="78" t="str">
        <f>REPLACE(INDEX(GroupVertices[Group],MATCH(Edges[[#This Row],[Vertex 2]],GroupVertices[Vertex],0)),1,1,"")</f>
        <v>1</v>
      </c>
      <c r="BD633" s="48"/>
      <c r="BE633" s="49"/>
      <c r="BF633" s="48"/>
      <c r="BG633" s="49"/>
      <c r="BH633" s="48"/>
      <c r="BI633" s="49"/>
      <c r="BJ633" s="48"/>
      <c r="BK633" s="49"/>
      <c r="BL633" s="48"/>
    </row>
    <row r="634" spans="1:64" ht="15">
      <c r="A634" s="64" t="s">
        <v>277</v>
      </c>
      <c r="B634" s="64" t="s">
        <v>271</v>
      </c>
      <c r="C634" s="65" t="s">
        <v>3198</v>
      </c>
      <c r="D634" s="66">
        <v>10</v>
      </c>
      <c r="E634" s="67" t="s">
        <v>136</v>
      </c>
      <c r="F634" s="68">
        <v>12</v>
      </c>
      <c r="G634" s="65"/>
      <c r="H634" s="69"/>
      <c r="I634" s="70"/>
      <c r="J634" s="70"/>
      <c r="K634" s="34" t="s">
        <v>65</v>
      </c>
      <c r="L634" s="77">
        <v>634</v>
      </c>
      <c r="M634" s="77"/>
      <c r="N634" s="72"/>
      <c r="O634" s="79" t="s">
        <v>339</v>
      </c>
      <c r="P634" s="81">
        <v>43682.540810185186</v>
      </c>
      <c r="Q634" s="79" t="s">
        <v>456</v>
      </c>
      <c r="R634" s="82" t="s">
        <v>568</v>
      </c>
      <c r="S634" s="79" t="s">
        <v>586</v>
      </c>
      <c r="T634" s="79" t="s">
        <v>647</v>
      </c>
      <c r="U634" s="79"/>
      <c r="V634" s="82" t="s">
        <v>808</v>
      </c>
      <c r="W634" s="81">
        <v>43682.540810185186</v>
      </c>
      <c r="X634" s="82" t="s">
        <v>949</v>
      </c>
      <c r="Y634" s="79"/>
      <c r="Z634" s="79"/>
      <c r="AA634" s="85" t="s">
        <v>1158</v>
      </c>
      <c r="AB634" s="79"/>
      <c r="AC634" s="79" t="b">
        <v>0</v>
      </c>
      <c r="AD634" s="79">
        <v>7</v>
      </c>
      <c r="AE634" s="85" t="s">
        <v>1231</v>
      </c>
      <c r="AF634" s="79" t="b">
        <v>0</v>
      </c>
      <c r="AG634" s="79" t="s">
        <v>1237</v>
      </c>
      <c r="AH634" s="79"/>
      <c r="AI634" s="85" t="s">
        <v>1231</v>
      </c>
      <c r="AJ634" s="79" t="b">
        <v>0</v>
      </c>
      <c r="AK634" s="79">
        <v>0</v>
      </c>
      <c r="AL634" s="85" t="s">
        <v>1231</v>
      </c>
      <c r="AM634" s="79" t="s">
        <v>1244</v>
      </c>
      <c r="AN634" s="79" t="b">
        <v>0</v>
      </c>
      <c r="AO634" s="85" t="s">
        <v>1158</v>
      </c>
      <c r="AP634" s="79" t="s">
        <v>176</v>
      </c>
      <c r="AQ634" s="79">
        <v>0</v>
      </c>
      <c r="AR634" s="79">
        <v>0</v>
      </c>
      <c r="AS634" s="79"/>
      <c r="AT634" s="79"/>
      <c r="AU634" s="79"/>
      <c r="AV634" s="79"/>
      <c r="AW634" s="79"/>
      <c r="AX634" s="79"/>
      <c r="AY634" s="79"/>
      <c r="AZ634" s="79"/>
      <c r="BA634">
        <v>31</v>
      </c>
      <c r="BB634" s="78" t="str">
        <f>REPLACE(INDEX(GroupVertices[Group],MATCH(Edges[[#This Row],[Vertex 1]],GroupVertices[Vertex],0)),1,1,"")</f>
        <v>2</v>
      </c>
      <c r="BC634" s="78" t="str">
        <f>REPLACE(INDEX(GroupVertices[Group],MATCH(Edges[[#This Row],[Vertex 2]],GroupVertices[Vertex],0)),1,1,"")</f>
        <v>1</v>
      </c>
      <c r="BD634" s="48"/>
      <c r="BE634" s="49"/>
      <c r="BF634" s="48"/>
      <c r="BG634" s="49"/>
      <c r="BH634" s="48"/>
      <c r="BI634" s="49"/>
      <c r="BJ634" s="48"/>
      <c r="BK634" s="49"/>
      <c r="BL634" s="48"/>
    </row>
    <row r="635" spans="1:64" ht="15">
      <c r="A635" s="64" t="s">
        <v>277</v>
      </c>
      <c r="B635" s="64" t="s">
        <v>271</v>
      </c>
      <c r="C635" s="65" t="s">
        <v>3198</v>
      </c>
      <c r="D635" s="66">
        <v>10</v>
      </c>
      <c r="E635" s="67" t="s">
        <v>136</v>
      </c>
      <c r="F635" s="68">
        <v>12</v>
      </c>
      <c r="G635" s="65"/>
      <c r="H635" s="69"/>
      <c r="I635" s="70"/>
      <c r="J635" s="70"/>
      <c r="K635" s="34" t="s">
        <v>65</v>
      </c>
      <c r="L635" s="77">
        <v>635</v>
      </c>
      <c r="M635" s="77"/>
      <c r="N635" s="72"/>
      <c r="O635" s="79" t="s">
        <v>339</v>
      </c>
      <c r="P635" s="81">
        <v>43684.67045138889</v>
      </c>
      <c r="Q635" s="79" t="s">
        <v>457</v>
      </c>
      <c r="R635" s="82" t="s">
        <v>569</v>
      </c>
      <c r="S635" s="79" t="s">
        <v>586</v>
      </c>
      <c r="T635" s="79" t="s">
        <v>647</v>
      </c>
      <c r="U635" s="79"/>
      <c r="V635" s="82" t="s">
        <v>808</v>
      </c>
      <c r="W635" s="81">
        <v>43684.67045138889</v>
      </c>
      <c r="X635" s="82" t="s">
        <v>950</v>
      </c>
      <c r="Y635" s="79"/>
      <c r="Z635" s="79"/>
      <c r="AA635" s="85" t="s">
        <v>1159</v>
      </c>
      <c r="AB635" s="79"/>
      <c r="AC635" s="79" t="b">
        <v>0</v>
      </c>
      <c r="AD635" s="79">
        <v>4</v>
      </c>
      <c r="AE635" s="85" t="s">
        <v>1231</v>
      </c>
      <c r="AF635" s="79" t="b">
        <v>0</v>
      </c>
      <c r="AG635" s="79" t="s">
        <v>1237</v>
      </c>
      <c r="AH635" s="79"/>
      <c r="AI635" s="85" t="s">
        <v>1231</v>
      </c>
      <c r="AJ635" s="79" t="b">
        <v>0</v>
      </c>
      <c r="AK635" s="79">
        <v>0</v>
      </c>
      <c r="AL635" s="85" t="s">
        <v>1231</v>
      </c>
      <c r="AM635" s="79" t="s">
        <v>1244</v>
      </c>
      <c r="AN635" s="79" t="b">
        <v>0</v>
      </c>
      <c r="AO635" s="85" t="s">
        <v>1159</v>
      </c>
      <c r="AP635" s="79" t="s">
        <v>176</v>
      </c>
      <c r="AQ635" s="79">
        <v>0</v>
      </c>
      <c r="AR635" s="79">
        <v>0</v>
      </c>
      <c r="AS635" s="79"/>
      <c r="AT635" s="79"/>
      <c r="AU635" s="79"/>
      <c r="AV635" s="79"/>
      <c r="AW635" s="79"/>
      <c r="AX635" s="79"/>
      <c r="AY635" s="79"/>
      <c r="AZ635" s="79"/>
      <c r="BA635">
        <v>31</v>
      </c>
      <c r="BB635" s="78" t="str">
        <f>REPLACE(INDEX(GroupVertices[Group],MATCH(Edges[[#This Row],[Vertex 1]],GroupVertices[Vertex],0)),1,1,"")</f>
        <v>2</v>
      </c>
      <c r="BC635" s="78" t="str">
        <f>REPLACE(INDEX(GroupVertices[Group],MATCH(Edges[[#This Row],[Vertex 2]],GroupVertices[Vertex],0)),1,1,"")</f>
        <v>1</v>
      </c>
      <c r="BD635" s="48"/>
      <c r="BE635" s="49"/>
      <c r="BF635" s="48"/>
      <c r="BG635" s="49"/>
      <c r="BH635" s="48"/>
      <c r="BI635" s="49"/>
      <c r="BJ635" s="48"/>
      <c r="BK635" s="49"/>
      <c r="BL635" s="48"/>
    </row>
    <row r="636" spans="1:64" ht="15">
      <c r="A636" s="64" t="s">
        <v>277</v>
      </c>
      <c r="B636" s="64" t="s">
        <v>271</v>
      </c>
      <c r="C636" s="65" t="s">
        <v>3198</v>
      </c>
      <c r="D636" s="66">
        <v>10</v>
      </c>
      <c r="E636" s="67" t="s">
        <v>136</v>
      </c>
      <c r="F636" s="68">
        <v>12</v>
      </c>
      <c r="G636" s="65"/>
      <c r="H636" s="69"/>
      <c r="I636" s="70"/>
      <c r="J636" s="70"/>
      <c r="K636" s="34" t="s">
        <v>65</v>
      </c>
      <c r="L636" s="77">
        <v>636</v>
      </c>
      <c r="M636" s="77"/>
      <c r="N636" s="72"/>
      <c r="O636" s="79" t="s">
        <v>339</v>
      </c>
      <c r="P636" s="81">
        <v>43684.670648148145</v>
      </c>
      <c r="Q636" s="79" t="s">
        <v>458</v>
      </c>
      <c r="R636" s="82" t="s">
        <v>570</v>
      </c>
      <c r="S636" s="79" t="s">
        <v>586</v>
      </c>
      <c r="T636" s="79" t="s">
        <v>647</v>
      </c>
      <c r="U636" s="79"/>
      <c r="V636" s="82" t="s">
        <v>808</v>
      </c>
      <c r="W636" s="81">
        <v>43684.670648148145</v>
      </c>
      <c r="X636" s="82" t="s">
        <v>951</v>
      </c>
      <c r="Y636" s="79"/>
      <c r="Z636" s="79"/>
      <c r="AA636" s="85" t="s">
        <v>1160</v>
      </c>
      <c r="AB636" s="79"/>
      <c r="AC636" s="79" t="b">
        <v>0</v>
      </c>
      <c r="AD636" s="79">
        <v>4</v>
      </c>
      <c r="AE636" s="85" t="s">
        <v>1231</v>
      </c>
      <c r="AF636" s="79" t="b">
        <v>0</v>
      </c>
      <c r="AG636" s="79" t="s">
        <v>1237</v>
      </c>
      <c r="AH636" s="79"/>
      <c r="AI636" s="85" t="s">
        <v>1231</v>
      </c>
      <c r="AJ636" s="79" t="b">
        <v>0</v>
      </c>
      <c r="AK636" s="79">
        <v>0</v>
      </c>
      <c r="AL636" s="85" t="s">
        <v>1231</v>
      </c>
      <c r="AM636" s="79" t="s">
        <v>1244</v>
      </c>
      <c r="AN636" s="79" t="b">
        <v>0</v>
      </c>
      <c r="AO636" s="85" t="s">
        <v>1160</v>
      </c>
      <c r="AP636" s="79" t="s">
        <v>176</v>
      </c>
      <c r="AQ636" s="79">
        <v>0</v>
      </c>
      <c r="AR636" s="79">
        <v>0</v>
      </c>
      <c r="AS636" s="79"/>
      <c r="AT636" s="79"/>
      <c r="AU636" s="79"/>
      <c r="AV636" s="79"/>
      <c r="AW636" s="79"/>
      <c r="AX636" s="79"/>
      <c r="AY636" s="79"/>
      <c r="AZ636" s="79"/>
      <c r="BA636">
        <v>31</v>
      </c>
      <c r="BB636" s="78" t="str">
        <f>REPLACE(INDEX(GroupVertices[Group],MATCH(Edges[[#This Row],[Vertex 1]],GroupVertices[Vertex],0)),1,1,"")</f>
        <v>2</v>
      </c>
      <c r="BC636" s="78" t="str">
        <f>REPLACE(INDEX(GroupVertices[Group],MATCH(Edges[[#This Row],[Vertex 2]],GroupVertices[Vertex],0)),1,1,"")</f>
        <v>1</v>
      </c>
      <c r="BD636" s="48"/>
      <c r="BE636" s="49"/>
      <c r="BF636" s="48"/>
      <c r="BG636" s="49"/>
      <c r="BH636" s="48"/>
      <c r="BI636" s="49"/>
      <c r="BJ636" s="48"/>
      <c r="BK636" s="49"/>
      <c r="BL636"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6"/>
    <dataValidation allowBlank="1" showErrorMessage="1" sqref="N2:N6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6"/>
    <dataValidation allowBlank="1" showInputMessage="1" promptTitle="Edge Color" prompt="To select an optional edge color, right-click and select Select Color on the right-click menu." sqref="C3:C636"/>
    <dataValidation allowBlank="1" showInputMessage="1" promptTitle="Edge Width" prompt="Enter an optional edge width between 1 and 10." errorTitle="Invalid Edge Width" error="The optional edge width must be a whole number between 1 and 10." sqref="D3:D636"/>
    <dataValidation allowBlank="1" showInputMessage="1" promptTitle="Edge Opacity" prompt="Enter an optional edge opacity between 0 (transparent) and 100 (opaque)." errorTitle="Invalid Edge Opacity" error="The optional edge opacity must be a whole number between 0 and 10." sqref="F3:F6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6">
      <formula1>ValidEdgeVisibilities</formula1>
    </dataValidation>
    <dataValidation allowBlank="1" showInputMessage="1" showErrorMessage="1" promptTitle="Vertex 1 Name" prompt="Enter the name of the edge's first vertex." sqref="A3:A636"/>
    <dataValidation allowBlank="1" showInputMessage="1" showErrorMessage="1" promptTitle="Vertex 2 Name" prompt="Enter the name of the edge's second vertex." sqref="B3:B636"/>
    <dataValidation allowBlank="1" showInputMessage="1" showErrorMessage="1" promptTitle="Edge Label" prompt="Enter an optional edge label." errorTitle="Invalid Edge Visibility" error="You have entered an unrecognized edge visibility.  Try selecting from the drop-down list instead." sqref="H3:H6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6"/>
  </dataValidations>
  <hyperlinks>
    <hyperlink ref="R7" r:id="rId1" display="https://nodexlgraphgallery.org/Pages/Graph.aspx?graphID=199769"/>
    <hyperlink ref="R8" r:id="rId2" display="https://nodexlgraphgallery.org/Pages/Graph.aspx?graphID=199769"/>
    <hyperlink ref="R9" r:id="rId3" display="https://nodexlgraphgallery.org/Pages/Graph.aspx?graphID=199769"/>
    <hyperlink ref="R10" r:id="rId4" display="https://nodexlgraphgallery.org/Pages/Graph.aspx?graphID=199769"/>
    <hyperlink ref="R11" r:id="rId5" display="https://nodexlgraphgallery.org/Pages/Graph.aspx?graphID=199769"/>
    <hyperlink ref="R12" r:id="rId6" display="https://nodexlgraphgallery.org/Pages/Graph.aspx?graphID=199769"/>
    <hyperlink ref="R13" r:id="rId7" display="https://nodexlgraphgallery.org/Pages/Graph.aspx?graphID=199769"/>
    <hyperlink ref="R26" r:id="rId8" display="https://www.facebook.com/575157440/posts/10156038148922441/"/>
    <hyperlink ref="R53" r:id="rId9" display="http://www.nationalexchangeclub.org/convention/"/>
    <hyperlink ref="R55" r:id="rId10" display="http://www.nationalexchangeclub.org/convention/"/>
    <hyperlink ref="R61" r:id="rId11" display="https://www.laureloutlook.com/content/exchange-healing-field?utm_content=bufferf91e9&amp;utm_medium=social&amp;utm_source=twitter.com&amp;utm_campaign=buffer"/>
    <hyperlink ref="R73" r:id="rId12" display="https://twitter.com/exchangeclub/status/1145788523867508741"/>
    <hyperlink ref="R75" r:id="rId13" display="https://nodexlgraphgallery.org/Pages/Graph.aspx?graphID=198760"/>
    <hyperlink ref="R76" r:id="rId14" display="https://nodexlgraphgallery.org/Pages/Graph.aspx?graphID=198760"/>
    <hyperlink ref="R77" r:id="rId15" display="https://nodexlgraphgallery.org/Pages/Graph.aspx?graphID=198760"/>
    <hyperlink ref="R78" r:id="rId16" display="https://nodexlgraphgallery.org/Pages/Graph.aspx?graphID=198760"/>
    <hyperlink ref="R79" r:id="rId17" display="https://nodexlgraphgallery.org/Pages/Graph.aspx?graphID=198760"/>
    <hyperlink ref="R80" r:id="rId18" display="https://nodexlgraphgallery.org/Pages/Graph.aspx?graphID=198760"/>
    <hyperlink ref="R81" r:id="rId19" display="https://nodexlgraphgallery.org/Pages/Graph.aspx?graphID=201252"/>
    <hyperlink ref="R82" r:id="rId20" display="https://nodexlgraphgallery.org/Pages/Graph.aspx?graphID=201252"/>
    <hyperlink ref="R83" r:id="rId21" display="https://nodexlgraphgallery.org/Pages/Graph.aspx?graphID=201252"/>
    <hyperlink ref="R84" r:id="rId22" display="https://nodexlgraphgallery.org/Pages/Graph.aspx?graphID=201252"/>
    <hyperlink ref="R85" r:id="rId23" display="https://nodexlgraphgallery.org/Pages/Graph.aspx?graphID=201252"/>
    <hyperlink ref="R86" r:id="rId24" display="https://nodexlgraphgallery.org/Pages/Graph.aspx?graphID=201252"/>
    <hyperlink ref="R87" r:id="rId25" display="https://nodexlgraphgallery.org/Pages/Graph.aspx?graphID=202613"/>
    <hyperlink ref="R88" r:id="rId26" display="https://nodexlgraphgallery.org/Pages/Graph.aspx?graphID=202613"/>
    <hyperlink ref="R89" r:id="rId27" display="https://nodexlgraphgallery.org/Pages/Graph.aspx?graphID=202613"/>
    <hyperlink ref="R90" r:id="rId28" display="https://nodexlgraphgallery.org/Pages/Graph.aspx?graphID=202613"/>
    <hyperlink ref="R91" r:id="rId29" display="https://nodexlgraphgallery.org/Pages/Graph.aspx?graphID=202613"/>
    <hyperlink ref="R92" r:id="rId30" display="https://nodexlgraphgallery.org/Pages/Graph.aspx?graphID=202613"/>
    <hyperlink ref="R93" r:id="rId31" display="https://nodexlgraphgallery.org/Pages/Graph.aspx?graphID=202613"/>
    <hyperlink ref="R96" r:id="rId32" display="https://understandingcompassion.com/articles/ashton-kutcher-has-rescued-over-6000-victims-from-sex-trafficking/?fbclid=IwAR0LTRtZBGSfjqYjoCHOQh3g9tFZOKvH1pfuXUMvdFjyg2XTwAFvihfeQIM"/>
    <hyperlink ref="R98" r:id="rId33" display="https://twitter.com/exchangeclub/status/1148274826093780995"/>
    <hyperlink ref="R99" r:id="rId34" display="https://understandingcompassion.com/articles/ashton-kutcher-has-rescued-over-6000-victims-from-sex-trafficking/?fbclid=IwAR0LTRtZBGSfjqYjoCHOQh3g9tFZOKvH1pfuXUMvdFjyg2XTwAFvihfeQIM"/>
    <hyperlink ref="R106" r:id="rId35" display="https://twitter.com/exchangeclub/status/1152603324476211202"/>
    <hyperlink ref="R110" r:id="rId36" display="https://nodexlgraphgallery.org/Pages/Graph.aspx?graphID=204694"/>
    <hyperlink ref="R111" r:id="rId37" display="https://nodexlgraphgallery.org/Pages/Graph.aspx?graphID=204694"/>
    <hyperlink ref="R112" r:id="rId38" display="https://nodexlgraphgallery.org/Pages/Graph.aspx?graphID=204694"/>
    <hyperlink ref="R113" r:id="rId39" display="https://nodexlgraphgallery.org/Pages/Graph.aspx?graphID=204694"/>
    <hyperlink ref="R114" r:id="rId40" display="https://nodexlgraphgallery.org/Pages/Graph.aspx?graphID=204694"/>
    <hyperlink ref="R115" r:id="rId41" display="https://nodexlgraphgallery.org/Pages/Graph.aspx?graphID=204694"/>
    <hyperlink ref="R116" r:id="rId42" display="https://nodexlgraphgallery.org/Pages/Graph.aspx?graphID=204694"/>
    <hyperlink ref="R118" r:id="rId43" display="https://www.goshennews.com/news/fair-faces-exchange-club-member-enjoys-raising-money-at-the/article_6527868d-26a0-5483-a400-6f4fc4d370d6.html"/>
    <hyperlink ref="R120" r:id="rId44" display="https://issuu.com/dublincityschools/docs/irish_magazine_summer_2019"/>
    <hyperlink ref="R122" r:id="rId45" display="https://issuu.com/dublincityschools/docs/irish_magazine_summer_2019"/>
    <hyperlink ref="R124" r:id="rId46" display="https://issuu.com/dublincityschools/docs/irish_magazine_summer_2019"/>
    <hyperlink ref="R127" r:id="rId47" display="https://issuu.com/dublincityschools/docs/irish_magazine_summer_2019"/>
    <hyperlink ref="R129" r:id="rId48" display="https://issuu.com/dublincityschools/docs/irish_magazine_summer_2019"/>
    <hyperlink ref="R134" r:id="rId49" display="https://issuu.com/dublincityschools/docs/irish_magazine_summer_2019"/>
    <hyperlink ref="R137" r:id="rId50" display="https://issuu.com/dublincityschools/docs/irish_magazine_summer_2019"/>
    <hyperlink ref="R147" r:id="rId51" display="https://issuu.com/dublincityschools/docs/irish_magazine_summer_2019"/>
    <hyperlink ref="R149" r:id="rId52" display="https://issuu.com/dublincityschools/docs/irish_magazine_summer_2019"/>
    <hyperlink ref="R151" r:id="rId53" display="https://issuu.com/dublincityschools/docs/irish_magazine_summer_2019"/>
    <hyperlink ref="R157" r:id="rId54" display="https://issuu.com/dublincityschools/docs/irish_magazine_summer_2019"/>
    <hyperlink ref="R162" r:id="rId55" display="https://issuu.com/dublincityschools/docs/irish_magazine_summer_2019"/>
    <hyperlink ref="R188" r:id="rId56" display="http://tomb.romeexchangeclub.com/"/>
    <hyperlink ref="R190" r:id="rId57" display="http://tomb.romeexchangeclub.com/"/>
    <hyperlink ref="R191" r:id="rId58" display="http://tomb.romeexchangeclub.com/"/>
    <hyperlink ref="R192" r:id="rId59" display="http://tomb.romeexchangeclub.com/"/>
    <hyperlink ref="R196" r:id="rId60" display="https://nodexlgraphgallery.org/Pages/Graph.aspx?graphID=202613"/>
    <hyperlink ref="R197" r:id="rId61" display="https://nodexlgraphgallery.org/Pages/Graph.aspx?graphID=202613"/>
    <hyperlink ref="R198" r:id="rId62" display="https://nodexlgraphgallery.org/Pages/Graph.aspx?graphID=202613"/>
    <hyperlink ref="R199" r:id="rId63" display="https://nodexlgraphgallery.org/Pages/Graph.aspx?graphID=202613"/>
    <hyperlink ref="R200" r:id="rId64" display="https://nodexlgraphgallery.org/Pages/Graph.aspx?graphID=202613"/>
    <hyperlink ref="R201" r:id="rId65" display="https://nodexlgraphgallery.org/Pages/Graph.aspx?graphID=202613"/>
    <hyperlink ref="R202" r:id="rId66" display="https://nodexlgraphgallery.org/Pages/Graph.aspx?graphID=202613"/>
    <hyperlink ref="R203" r:id="rId67" display="https://nodexlgraphgallery.org/Pages/Graph.aspx?graphID=204694"/>
    <hyperlink ref="R204" r:id="rId68" display="https://nodexlgraphgallery.org/Pages/Graph.aspx?graphID=204694"/>
    <hyperlink ref="R205" r:id="rId69" display="https://nodexlgraphgallery.org/Pages/Graph.aspx?graphID=204694"/>
    <hyperlink ref="R206" r:id="rId70" display="https://nodexlgraphgallery.org/Pages/Graph.aspx?graphID=204694"/>
    <hyperlink ref="R207" r:id="rId71" display="https://nodexlgraphgallery.org/Pages/Graph.aspx?graphID=204694"/>
    <hyperlink ref="R208" r:id="rId72" display="https://nodexlgraphgallery.org/Pages/Graph.aspx?graphID=204694"/>
    <hyperlink ref="R209" r:id="rId73" display="https://nodexlgraphgallery.org/Pages/Graph.aspx?graphID=204694"/>
    <hyperlink ref="R210" r:id="rId74" display="https://nodexlgraphgallery.org/Pages/Graph.aspx?graphID=204791"/>
    <hyperlink ref="R211" r:id="rId75" display="https://nodexlgraphgallery.org/Pages/Graph.aspx?graphID=204791"/>
    <hyperlink ref="R212" r:id="rId76" display="https://nodexlgraphgallery.org/Pages/Graph.aspx?graphID=204791"/>
    <hyperlink ref="R213" r:id="rId77" display="https://nodexlgraphgallery.org/Pages/Graph.aspx?graphID=204791"/>
    <hyperlink ref="R214" r:id="rId78" display="https://nodexlgraphgallery.org/Pages/Graph.aspx?graphID=204791"/>
    <hyperlink ref="R215" r:id="rId79" display="https://nodexlgraphgallery.org/Pages/Graph.aspx?graphID=204791"/>
    <hyperlink ref="R216" r:id="rId80" display="https://nodexlgraphgallery.org/Pages/Graph.aspx?graphID=204791"/>
    <hyperlink ref="R217" r:id="rId81" display="https://nodexlgraphgallery.org/Pages/Graph.aspx?graphID=204913"/>
    <hyperlink ref="R218" r:id="rId82" display="https://nodexlgraphgallery.org/Pages/Graph.aspx?graphID=204913"/>
    <hyperlink ref="R219" r:id="rId83" display="https://nodexlgraphgallery.org/Pages/Graph.aspx?graphID=204913"/>
    <hyperlink ref="R220" r:id="rId84" display="https://nodexlgraphgallery.org/Pages/Graph.aspx?graphID=204913"/>
    <hyperlink ref="R221" r:id="rId85" display="https://nodexlgraphgallery.org/Pages/Graph.aspx?graphID=204913"/>
    <hyperlink ref="R222" r:id="rId86" display="https://nodexlgraphgallery.org/Pages/Graph.aspx?graphID=204913"/>
    <hyperlink ref="R223" r:id="rId87" display="https://nodexlgraphgallery.org/Pages/Graph.aspx?graphID=204913"/>
    <hyperlink ref="R224" r:id="rId88" display="https://nodexlgraphgallery.org/Pages/Graph.aspx?graphID=205019"/>
    <hyperlink ref="R225" r:id="rId89" display="https://nodexlgraphgallery.org/Pages/Graph.aspx?graphID=205019"/>
    <hyperlink ref="R226" r:id="rId90" display="https://nodexlgraphgallery.org/Pages/Graph.aspx?graphID=205019"/>
    <hyperlink ref="R227" r:id="rId91" display="https://nodexlgraphgallery.org/Pages/Graph.aspx?graphID=205019"/>
    <hyperlink ref="R228" r:id="rId92" display="https://nodexlgraphgallery.org/Pages/Graph.aspx?graphID=205019"/>
    <hyperlink ref="R229" r:id="rId93" display="https://nodexlgraphgallery.org/Pages/Graph.aspx?graphID=205019"/>
    <hyperlink ref="R230" r:id="rId94" display="https://nodexlgraphgallery.org/Pages/Graph.aspx?graphID=205019"/>
    <hyperlink ref="R231" r:id="rId95" display="https://www.instagram.com/p/B0v-T4qALPX/?igshid=ml7wmirh85oq"/>
    <hyperlink ref="R233" r:id="rId96" display="http://www.northwestgeorgianews.com/rome/news/local/national-exchange-ceo-in-rome-to-install-leaders-of-rome/article_0e05f854-9439-11e9-b06c-4b6aa1a10b6b.html"/>
    <hyperlink ref="R234" r:id="rId97" display="https://twitter.com/VisitNorfolkVA/status/1142119805643886594"/>
    <hyperlink ref="R256" r:id="rId98" display="https://twitter.com/exchangeclub/status/1150401312045096960"/>
    <hyperlink ref="R259" r:id="rId99" display="https://twitter.com/exchangeclub/status/1150401312045096960"/>
    <hyperlink ref="R269" r:id="rId100" display="https://myemail.constantcontact.com/subject.html?soid=1102534231567&amp;aid=HtJFg089bYg"/>
    <hyperlink ref="R273" r:id="rId101" display="https://myemail.constantcontact.com/subject.html?soid=1102534231567&amp;aid=CFAAycNLB38"/>
    <hyperlink ref="R275" r:id="rId102" display="https://nodexlgraphgallery.org/Pages/Graph.aspx?graphID=198760"/>
    <hyperlink ref="R276" r:id="rId103" display="https://nodexlgraphgallery.org/Pages/Graph.aspx?graphID=198835"/>
    <hyperlink ref="R277" r:id="rId104" display="https://nodexlgraphgallery.org/Pages/Graph.aspx?graphID=198950"/>
    <hyperlink ref="R278" r:id="rId105" display="https://nodexlgraphgallery.org/Pages/Graph.aspx?graphID=199578"/>
    <hyperlink ref="R279" r:id="rId106" display="https://nodexlgraphgallery.org/Pages/Graph.aspx?graphID=199712"/>
    <hyperlink ref="R280" r:id="rId107" display="https://nodexlgraphgallery.org/Pages/Graph.aspx?graphID=199769"/>
    <hyperlink ref="R281" r:id="rId108" display="https://nodexlgraphgallery.org/Pages/Graph.aspx?graphID=199912"/>
    <hyperlink ref="R282" r:id="rId109" display="https://nodexlgraphgallery.org/Pages/Graph.aspx?graphID=200146"/>
    <hyperlink ref="R283" r:id="rId110" display="https://nodexlgraphgallery.org/Pages/Graph.aspx?graphID=200233"/>
    <hyperlink ref="R284" r:id="rId111" display="https://nodexlgraphgallery.org/Pages/Graph.aspx?graphID=200341"/>
    <hyperlink ref="R285" r:id="rId112" display="https://nodexlgraphgallery.org/Pages/Graph.aspx?graphID=200870"/>
    <hyperlink ref="R286" r:id="rId113" display="https://nodexlgraphgallery.org/Pages/Graph.aspx?graphID=201011"/>
    <hyperlink ref="R287" r:id="rId114" display="https://nodexlgraphgallery.org/Pages/Graph.aspx?graphID=201106"/>
    <hyperlink ref="R288" r:id="rId115" display="https://nodexlgraphgallery.org/Pages/Graph.aspx?graphID=201252"/>
    <hyperlink ref="R289" r:id="rId116" display="https://nodexlgraphgallery.org/Pages/Graph.aspx?graphID=198760"/>
    <hyperlink ref="R290" r:id="rId117" display="https://nodexlgraphgallery.org/Pages/Graph.aspx?graphID=198835"/>
    <hyperlink ref="R291" r:id="rId118" display="https://nodexlgraphgallery.org/Pages/Graph.aspx?graphID=198950"/>
    <hyperlink ref="R292" r:id="rId119" display="https://nodexlgraphgallery.org/Pages/Graph.aspx?graphID=199578"/>
    <hyperlink ref="R293" r:id="rId120" display="https://nodexlgraphgallery.org/Pages/Graph.aspx?graphID=199712"/>
    <hyperlink ref="R294" r:id="rId121" display="https://nodexlgraphgallery.org/Pages/Graph.aspx?graphID=199769"/>
    <hyperlink ref="R295" r:id="rId122" display="https://nodexlgraphgallery.org/Pages/Graph.aspx?graphID=199912"/>
    <hyperlink ref="R296" r:id="rId123" display="https://nodexlgraphgallery.org/Pages/Graph.aspx?graphID=200146"/>
    <hyperlink ref="R297" r:id="rId124" display="https://nodexlgraphgallery.org/Pages/Graph.aspx?graphID=200233"/>
    <hyperlink ref="R298" r:id="rId125" display="https://nodexlgraphgallery.org/Pages/Graph.aspx?graphID=200341"/>
    <hyperlink ref="R299" r:id="rId126" display="https://nodexlgraphgallery.org/Pages/Graph.aspx?graphID=200870"/>
    <hyperlink ref="R300" r:id="rId127" display="https://nodexlgraphgallery.org/Pages/Graph.aspx?graphID=201011"/>
    <hyperlink ref="R301" r:id="rId128" display="https://nodexlgraphgallery.org/Pages/Graph.aspx?graphID=201106"/>
    <hyperlink ref="R302" r:id="rId129" display="https://nodexlgraphgallery.org/Pages/Graph.aspx?graphID=201252"/>
    <hyperlink ref="R303" r:id="rId130" display="https://nodexlgraphgallery.org/Pages/Graph.aspx?graphID=201449"/>
    <hyperlink ref="R304" r:id="rId131" display="https://nodexlgraphgallery.org/Pages/Graph.aspx?graphID=201540"/>
    <hyperlink ref="R305" r:id="rId132" display="https://nodexlgraphgallery.org/Pages/Graph.aspx?graphID=201681"/>
    <hyperlink ref="R306" r:id="rId133" display="https://nodexlgraphgallery.org/Pages/Graph.aspx?graphID=201880"/>
    <hyperlink ref="R309" r:id="rId134" display="https://nodexlgraphgallery.org/Pages/Graph.aspx?graphID=198760"/>
    <hyperlink ref="R310" r:id="rId135" display="https://nodexlgraphgallery.org/Pages/Graph.aspx?graphID=198835"/>
    <hyperlink ref="R311" r:id="rId136" display="https://nodexlgraphgallery.org/Pages/Graph.aspx?graphID=198950"/>
    <hyperlink ref="R312" r:id="rId137" display="https://nodexlgraphgallery.org/Pages/Graph.aspx?graphID=199578"/>
    <hyperlink ref="R313" r:id="rId138" display="https://nodexlgraphgallery.org/Pages/Graph.aspx?graphID=199712"/>
    <hyperlink ref="R314" r:id="rId139" display="https://nodexlgraphgallery.org/Pages/Graph.aspx?graphID=199769"/>
    <hyperlink ref="R315" r:id="rId140" display="https://nodexlgraphgallery.org/Pages/Graph.aspx?graphID=199912"/>
    <hyperlink ref="R316" r:id="rId141" display="https://nodexlgraphgallery.org/Pages/Graph.aspx?graphID=200146"/>
    <hyperlink ref="R317" r:id="rId142" display="https://nodexlgraphgallery.org/Pages/Graph.aspx?graphID=200233"/>
    <hyperlink ref="R318" r:id="rId143" display="https://nodexlgraphgallery.org/Pages/Graph.aspx?graphID=200341"/>
    <hyperlink ref="R319" r:id="rId144" display="https://nodexlgraphgallery.org/Pages/Graph.aspx?graphID=200870"/>
    <hyperlink ref="R320" r:id="rId145" display="https://nodexlgraphgallery.org/Pages/Graph.aspx?graphID=201011"/>
    <hyperlink ref="R321" r:id="rId146" display="https://nodexlgraphgallery.org/Pages/Graph.aspx?graphID=201106"/>
    <hyperlink ref="R322" r:id="rId147" display="https://nodexlgraphgallery.org/Pages/Graph.aspx?graphID=201252"/>
    <hyperlink ref="R323" r:id="rId148" display="https://nodexlgraphgallery.org/Pages/Graph.aspx?graphID=201449"/>
    <hyperlink ref="R324" r:id="rId149" display="https://nodexlgraphgallery.org/Pages/Graph.aspx?graphID=201540"/>
    <hyperlink ref="R325" r:id="rId150" display="https://nodexlgraphgallery.org/Pages/Graph.aspx?graphID=201681"/>
    <hyperlink ref="R326" r:id="rId151" display="https://nodexlgraphgallery.org/Pages/Graph.aspx?graphID=201880"/>
    <hyperlink ref="R328" r:id="rId152" display="https://nodexlgraphgallery.org/Pages/Graph.aspx?graphID=202290"/>
    <hyperlink ref="R329" r:id="rId153" display="https://nodexlgraphgallery.org/Pages/Graph.aspx?graphID=202378"/>
    <hyperlink ref="R330" r:id="rId154" display="https://nodexlgraphgallery.org/Pages/Graph.aspx?graphID=202488"/>
    <hyperlink ref="R331" r:id="rId155" display="https://nodexlgraphgallery.org/Pages/Graph.aspx?graphID=202613"/>
    <hyperlink ref="R332" r:id="rId156" display="https://nodexlgraphgallery.org/Pages/Graph.aspx?graphID=203451"/>
    <hyperlink ref="R333" r:id="rId157" display="https://nodexlgraphgallery.org/Pages/Graph.aspx?graphID=204694"/>
    <hyperlink ref="R334" r:id="rId158" display="https://nodexlgraphgallery.org/Pages/Graph.aspx?graphID=204791"/>
    <hyperlink ref="R335" r:id="rId159" display="https://nodexlgraphgallery.org/Pages/Graph.aspx?graphID=204913"/>
    <hyperlink ref="R336" r:id="rId160" display="https://nodexlgraphgallery.org/Pages/Graph.aspx?graphID=205019"/>
    <hyperlink ref="R337" r:id="rId161" display="https://nodexlgraphgallery.org/Pages/Graph.aspx?graphID=198760"/>
    <hyperlink ref="R338" r:id="rId162" display="https://nodexlgraphgallery.org/Pages/Graph.aspx?graphID=198835"/>
    <hyperlink ref="R339" r:id="rId163" display="https://nodexlgraphgallery.org/Pages/Graph.aspx?graphID=198950"/>
    <hyperlink ref="R340" r:id="rId164" display="https://nodexlgraphgallery.org/Pages/Graph.aspx?graphID=199578"/>
    <hyperlink ref="R341" r:id="rId165" display="https://nodexlgraphgallery.org/Pages/Graph.aspx?graphID=199712"/>
    <hyperlink ref="R342" r:id="rId166" display="https://nodexlgraphgallery.org/Pages/Graph.aspx?graphID=199769"/>
    <hyperlink ref="R343" r:id="rId167" display="https://nodexlgraphgallery.org/Pages/Graph.aspx?graphID=199912"/>
    <hyperlink ref="R344" r:id="rId168" display="https://nodexlgraphgallery.org/Pages/Graph.aspx?graphID=200146"/>
    <hyperlink ref="R345" r:id="rId169" display="https://nodexlgraphgallery.org/Pages/Graph.aspx?graphID=200233"/>
    <hyperlink ref="R346" r:id="rId170" display="https://nodexlgraphgallery.org/Pages/Graph.aspx?graphID=200341"/>
    <hyperlink ref="R347" r:id="rId171" display="https://nodexlgraphgallery.org/Pages/Graph.aspx?graphID=202290"/>
    <hyperlink ref="R348" r:id="rId172" display="https://nodexlgraphgallery.org/Pages/Graph.aspx?graphID=202378"/>
    <hyperlink ref="R349" r:id="rId173" display="https://nodexlgraphgallery.org/Pages/Graph.aspx?graphID=202488"/>
    <hyperlink ref="R350" r:id="rId174" display="https://nodexlgraphgallery.org/Pages/Graph.aspx?graphID=202613"/>
    <hyperlink ref="R351" r:id="rId175" display="https://nodexlgraphgallery.org/Pages/Graph.aspx?graphID=203451"/>
    <hyperlink ref="R352" r:id="rId176" display="https://nodexlgraphgallery.org/Pages/Graph.aspx?graphID=204694"/>
    <hyperlink ref="R353" r:id="rId177" display="https://nodexlgraphgallery.org/Pages/Graph.aspx?graphID=204791"/>
    <hyperlink ref="R354" r:id="rId178" display="https://nodexlgraphgallery.org/Pages/Graph.aspx?graphID=204913"/>
    <hyperlink ref="R355" r:id="rId179" display="https://nodexlgraphgallery.org/Pages/Graph.aspx?graphID=205019"/>
    <hyperlink ref="R356" r:id="rId180" display="https://nodexlgraphgallery.org/Pages/Graph.aspx?graphID=205617"/>
    <hyperlink ref="R357" r:id="rId181" display="https://nodexlgraphgallery.org/Pages/Graph.aspx?graphID=205702"/>
    <hyperlink ref="R358" r:id="rId182" display="https://nodexlgraphgallery.org/Pages/Graph.aspx?graphID=205828"/>
    <hyperlink ref="R359" r:id="rId183" display="https://nodexlgraphgallery.org/Pages/Graph.aspx?graphID=205968"/>
    <hyperlink ref="R361" r:id="rId184" display="https://nodexlgraphgallery.org/Pages/Graph.aspx?graphID=205617"/>
    <hyperlink ref="R362" r:id="rId185" display="https://nodexlgraphgallery.org/Pages/Graph.aspx?graphID=205702"/>
    <hyperlink ref="R363" r:id="rId186" display="https://nodexlgraphgallery.org/Pages/Graph.aspx?graphID=205828"/>
    <hyperlink ref="R364" r:id="rId187" display="https://nodexlgraphgallery.org/Pages/Graph.aspx?graphID=205968"/>
    <hyperlink ref="R365" r:id="rId188" display="https://nodexlgraphgallery.org/Pages/Graph.aspx?graphID=198760"/>
    <hyperlink ref="R366" r:id="rId189" display="https://nodexlgraphgallery.org/Pages/Graph.aspx?graphID=198835"/>
    <hyperlink ref="R367" r:id="rId190" display="https://nodexlgraphgallery.org/Pages/Graph.aspx?graphID=198950"/>
    <hyperlink ref="R368" r:id="rId191" display="https://nodexlgraphgallery.org/Pages/Graph.aspx?graphID=199578"/>
    <hyperlink ref="R369" r:id="rId192" display="https://nodexlgraphgallery.org/Pages/Graph.aspx?graphID=199712"/>
    <hyperlink ref="R370" r:id="rId193" display="https://nodexlgraphgallery.org/Pages/Graph.aspx?graphID=199769"/>
    <hyperlink ref="R371" r:id="rId194" display="https://nodexlgraphgallery.org/Pages/Graph.aspx?graphID=199912"/>
    <hyperlink ref="R372" r:id="rId195" display="https://nodexlgraphgallery.org/Pages/Graph.aspx?graphID=200146"/>
    <hyperlink ref="R373" r:id="rId196" display="https://nodexlgraphgallery.org/Pages/Graph.aspx?graphID=200233"/>
    <hyperlink ref="R374" r:id="rId197" display="https://nodexlgraphgallery.org/Pages/Graph.aspx?graphID=200341"/>
    <hyperlink ref="R375" r:id="rId198" display="https://nodexlgraphgallery.org/Pages/Graph.aspx?graphID=200870"/>
    <hyperlink ref="R376" r:id="rId199" display="https://nodexlgraphgallery.org/Pages/Graph.aspx?graphID=201011"/>
    <hyperlink ref="R377" r:id="rId200" display="https://nodexlgraphgallery.org/Pages/Graph.aspx?graphID=201106"/>
    <hyperlink ref="R378" r:id="rId201" display="https://nodexlgraphgallery.org/Pages/Graph.aspx?graphID=201252"/>
    <hyperlink ref="R379" r:id="rId202" display="https://nodexlgraphgallery.org/Pages/Graph.aspx?graphID=201449"/>
    <hyperlink ref="R380" r:id="rId203" display="https://nodexlgraphgallery.org/Pages/Graph.aspx?graphID=201540"/>
    <hyperlink ref="R381" r:id="rId204" display="https://nodexlgraphgallery.org/Pages/Graph.aspx?graphID=201681"/>
    <hyperlink ref="R382" r:id="rId205" display="https://nodexlgraphgallery.org/Pages/Graph.aspx?graphID=201880"/>
    <hyperlink ref="R383" r:id="rId206" display="https://nodexlgraphgallery.org/Pages/Graph.aspx?graphID=202290"/>
    <hyperlink ref="R384" r:id="rId207" display="https://nodexlgraphgallery.org/Pages/Graph.aspx?graphID=202378"/>
    <hyperlink ref="R385" r:id="rId208" display="https://nodexlgraphgallery.org/Pages/Graph.aspx?graphID=202488"/>
    <hyperlink ref="R386" r:id="rId209" display="https://nodexlgraphgallery.org/Pages/Graph.aspx?graphID=202613"/>
    <hyperlink ref="R387" r:id="rId210" display="https://nodexlgraphgallery.org/Pages/Graph.aspx?graphID=203451"/>
    <hyperlink ref="R388" r:id="rId211" display="https://nodexlgraphgallery.org/Pages/Graph.aspx?graphID=204694"/>
    <hyperlink ref="R389" r:id="rId212" display="https://nodexlgraphgallery.org/Pages/Graph.aspx?graphID=204791"/>
    <hyperlink ref="R390" r:id="rId213" display="https://nodexlgraphgallery.org/Pages/Graph.aspx?graphID=204913"/>
    <hyperlink ref="R391" r:id="rId214" display="https://nodexlgraphgallery.org/Pages/Graph.aspx?graphID=205019"/>
    <hyperlink ref="R392" r:id="rId215" display="https://nodexlgraphgallery.org/Pages/Graph.aspx?graphID=205617"/>
    <hyperlink ref="R393" r:id="rId216" display="https://nodexlgraphgallery.org/Pages/Graph.aspx?graphID=205702"/>
    <hyperlink ref="R394" r:id="rId217" display="https://nodexlgraphgallery.org/Pages/Graph.aspx?graphID=205828"/>
    <hyperlink ref="R395" r:id="rId218" display="https://nodexlgraphgallery.org/Pages/Graph.aspx?graphID=205968"/>
    <hyperlink ref="R396" r:id="rId219" display="https://nodexlgraphgallery.org/Pages/Graph.aspx?graphID=198760"/>
    <hyperlink ref="R397" r:id="rId220" display="https://nodexlgraphgallery.org/Pages/Graph.aspx?graphID=198835"/>
    <hyperlink ref="R398" r:id="rId221" display="https://nodexlgraphgallery.org/Pages/Graph.aspx?graphID=198950"/>
    <hyperlink ref="R399" r:id="rId222" display="https://nodexlgraphgallery.org/Pages/Graph.aspx?graphID=199578"/>
    <hyperlink ref="R400" r:id="rId223" display="https://nodexlgraphgallery.org/Pages/Graph.aspx?graphID=199712"/>
    <hyperlink ref="R401" r:id="rId224" display="https://nodexlgraphgallery.org/Pages/Graph.aspx?graphID=199769"/>
    <hyperlink ref="R402" r:id="rId225" display="https://nodexlgraphgallery.org/Pages/Graph.aspx?graphID=199912"/>
    <hyperlink ref="R403" r:id="rId226" display="https://nodexlgraphgallery.org/Pages/Graph.aspx?graphID=200146"/>
    <hyperlink ref="R404" r:id="rId227" display="https://nodexlgraphgallery.org/Pages/Graph.aspx?graphID=200233"/>
    <hyperlink ref="R405" r:id="rId228" display="https://nodexlgraphgallery.org/Pages/Graph.aspx?graphID=200341"/>
    <hyperlink ref="R406" r:id="rId229" display="https://nodexlgraphgallery.org/Pages/Graph.aspx?graphID=200870"/>
    <hyperlink ref="R407" r:id="rId230" display="https://nodexlgraphgallery.org/Pages/Graph.aspx?graphID=201011"/>
    <hyperlink ref="R408" r:id="rId231" display="https://nodexlgraphgallery.org/Pages/Graph.aspx?graphID=201106"/>
    <hyperlink ref="R409" r:id="rId232" display="https://nodexlgraphgallery.org/Pages/Graph.aspx?graphID=201252"/>
    <hyperlink ref="R410" r:id="rId233" display="https://nodexlgraphgallery.org/Pages/Graph.aspx?graphID=201449"/>
    <hyperlink ref="R411" r:id="rId234" display="https://nodexlgraphgallery.org/Pages/Graph.aspx?graphID=201540"/>
    <hyperlink ref="R412" r:id="rId235" display="https://nodexlgraphgallery.org/Pages/Graph.aspx?graphID=201681"/>
    <hyperlink ref="R413" r:id="rId236" display="https://nodexlgraphgallery.org/Pages/Graph.aspx?graphID=201880"/>
    <hyperlink ref="R414" r:id="rId237" display="https://nodexlgraphgallery.org/Pages/Graph.aspx?graphID=202290"/>
    <hyperlink ref="R415" r:id="rId238" display="https://nodexlgraphgallery.org/Pages/Graph.aspx?graphID=202378"/>
    <hyperlink ref="R416" r:id="rId239" display="https://nodexlgraphgallery.org/Pages/Graph.aspx?graphID=202488"/>
    <hyperlink ref="R417" r:id="rId240" display="https://nodexlgraphgallery.org/Pages/Graph.aspx?graphID=202613"/>
    <hyperlink ref="R418" r:id="rId241" display="https://nodexlgraphgallery.org/Pages/Graph.aspx?graphID=203451"/>
    <hyperlink ref="R419" r:id="rId242" display="https://nodexlgraphgallery.org/Pages/Graph.aspx?graphID=204694"/>
    <hyperlink ref="R420" r:id="rId243" display="https://nodexlgraphgallery.org/Pages/Graph.aspx?graphID=204791"/>
    <hyperlink ref="R421" r:id="rId244" display="https://nodexlgraphgallery.org/Pages/Graph.aspx?graphID=204913"/>
    <hyperlink ref="R422" r:id="rId245" display="https://nodexlgraphgallery.org/Pages/Graph.aspx?graphID=205019"/>
    <hyperlink ref="R423" r:id="rId246" display="https://nodexlgraphgallery.org/Pages/Graph.aspx?graphID=205617"/>
    <hyperlink ref="R424" r:id="rId247" display="https://nodexlgraphgallery.org/Pages/Graph.aspx?graphID=205702"/>
    <hyperlink ref="R425" r:id="rId248" display="https://nodexlgraphgallery.org/Pages/Graph.aspx?graphID=205828"/>
    <hyperlink ref="R426" r:id="rId249" display="https://nodexlgraphgallery.org/Pages/Graph.aspx?graphID=205968"/>
    <hyperlink ref="R434" r:id="rId250" display="https://www.instagram.com/p/Bz6inNql8fA/?igshid=1lxpg96a2ld6i"/>
    <hyperlink ref="R442" r:id="rId251" display="https://nodexlgraphgallery.org/Pages/Graph.aspx?graphID=198760"/>
    <hyperlink ref="R443" r:id="rId252" display="https://nodexlgraphgallery.org/Pages/Graph.aspx?graphID=198835"/>
    <hyperlink ref="R444" r:id="rId253" display="https://nodexlgraphgallery.org/Pages/Graph.aspx?graphID=198950"/>
    <hyperlink ref="R445" r:id="rId254" display="https://nodexlgraphgallery.org/Pages/Graph.aspx?graphID=199578"/>
    <hyperlink ref="R446" r:id="rId255" display="https://nodexlgraphgallery.org/Pages/Graph.aspx?graphID=199712"/>
    <hyperlink ref="R447" r:id="rId256" display="https://nodexlgraphgallery.org/Pages/Graph.aspx?graphID=199769"/>
    <hyperlink ref="R448" r:id="rId257" display="https://nodexlgraphgallery.org/Pages/Graph.aspx?graphID=199912"/>
    <hyperlink ref="R449" r:id="rId258" display="https://nodexlgraphgallery.org/Pages/Graph.aspx?graphID=200146"/>
    <hyperlink ref="R450" r:id="rId259" display="https://nodexlgraphgallery.org/Pages/Graph.aspx?graphID=200233"/>
    <hyperlink ref="R451" r:id="rId260" display="https://nodexlgraphgallery.org/Pages/Graph.aspx?graphID=200341"/>
    <hyperlink ref="R452" r:id="rId261" display="https://nodexlgraphgallery.org/Pages/Graph.aspx?graphID=200870"/>
    <hyperlink ref="R453" r:id="rId262" display="https://nodexlgraphgallery.org/Pages/Graph.aspx?graphID=201011"/>
    <hyperlink ref="R454" r:id="rId263" display="https://nodexlgraphgallery.org/Pages/Graph.aspx?graphID=201106"/>
    <hyperlink ref="R455" r:id="rId264" display="https://nodexlgraphgallery.org/Pages/Graph.aspx?graphID=201252"/>
    <hyperlink ref="R456" r:id="rId265" display="https://nodexlgraphgallery.org/Pages/Graph.aspx?graphID=201449"/>
    <hyperlink ref="R457" r:id="rId266" display="https://nodexlgraphgallery.org/Pages/Graph.aspx?graphID=201540"/>
    <hyperlink ref="R458" r:id="rId267" display="https://nodexlgraphgallery.org/Pages/Graph.aspx?graphID=201681"/>
    <hyperlink ref="R459" r:id="rId268" display="https://nodexlgraphgallery.org/Pages/Graph.aspx?graphID=201880"/>
    <hyperlink ref="R460" r:id="rId269" display="https://nodexlgraphgallery.org/Pages/Graph.aspx?graphID=202290"/>
    <hyperlink ref="R461" r:id="rId270" display="https://nodexlgraphgallery.org/Pages/Graph.aspx?graphID=202378"/>
    <hyperlink ref="R462" r:id="rId271" display="https://nodexlgraphgallery.org/Pages/Graph.aspx?graphID=202488"/>
    <hyperlink ref="R463" r:id="rId272" display="https://nodexlgraphgallery.org/Pages/Graph.aspx?graphID=202613"/>
    <hyperlink ref="R464" r:id="rId273" display="https://nodexlgraphgallery.org/Pages/Graph.aspx?graphID=203451"/>
    <hyperlink ref="R465" r:id="rId274" display="https://nodexlgraphgallery.org/Pages/Graph.aspx?graphID=204694"/>
    <hyperlink ref="R466" r:id="rId275" display="https://nodexlgraphgallery.org/Pages/Graph.aspx?graphID=204791"/>
    <hyperlink ref="R467" r:id="rId276" display="https://nodexlgraphgallery.org/Pages/Graph.aspx?graphID=204913"/>
    <hyperlink ref="R468" r:id="rId277" display="https://nodexlgraphgallery.org/Pages/Graph.aspx?graphID=205019"/>
    <hyperlink ref="R469" r:id="rId278" display="https://nodexlgraphgallery.org/Pages/Graph.aspx?graphID=205617"/>
    <hyperlink ref="R470" r:id="rId279" display="https://nodexlgraphgallery.org/Pages/Graph.aspx?graphID=205702"/>
    <hyperlink ref="R471" r:id="rId280" display="https://nodexlgraphgallery.org/Pages/Graph.aspx?graphID=205828"/>
    <hyperlink ref="R472" r:id="rId281" display="https://nodexlgraphgallery.org/Pages/Graph.aspx?graphID=205968"/>
    <hyperlink ref="R474" r:id="rId282" display="https://nodexlgraphgallery.org/Pages/Graph.aspx?graphID=200870"/>
    <hyperlink ref="R475" r:id="rId283" display="https://nodexlgraphgallery.org/Pages/Graph.aspx?graphID=201011"/>
    <hyperlink ref="R476" r:id="rId284" display="https://nodexlgraphgallery.org/Pages/Graph.aspx?graphID=201106"/>
    <hyperlink ref="R477" r:id="rId285" display="https://nodexlgraphgallery.org/Pages/Graph.aspx?graphID=201252"/>
    <hyperlink ref="R478" r:id="rId286" display="https://nodexlgraphgallery.org/Pages/Graph.aspx?graphID=201449"/>
    <hyperlink ref="R479" r:id="rId287" display="https://nodexlgraphgallery.org/Pages/Graph.aspx?graphID=201540"/>
    <hyperlink ref="R480" r:id="rId288" display="https://nodexlgraphgallery.org/Pages/Graph.aspx?graphID=201681"/>
    <hyperlink ref="R481" r:id="rId289" display="https://nodexlgraphgallery.org/Pages/Graph.aspx?graphID=201880"/>
    <hyperlink ref="R482" r:id="rId290" display="https://nodexlgraphgallery.org/Pages/Graph.aspx?graphID=202290"/>
    <hyperlink ref="R483" r:id="rId291" display="https://nodexlgraphgallery.org/Pages/Graph.aspx?graphID=202378"/>
    <hyperlink ref="R484" r:id="rId292" display="https://nodexlgraphgallery.org/Pages/Graph.aspx?graphID=202488"/>
    <hyperlink ref="R485" r:id="rId293" display="https://nodexlgraphgallery.org/Pages/Graph.aspx?graphID=202613"/>
    <hyperlink ref="R486" r:id="rId294" display="https://nodexlgraphgallery.org/Pages/Graph.aspx?graphID=203451"/>
    <hyperlink ref="R487" r:id="rId295" display="https://nodexlgraphgallery.org/Pages/Graph.aspx?graphID=204694"/>
    <hyperlink ref="R488" r:id="rId296" display="https://nodexlgraphgallery.org/Pages/Graph.aspx?graphID=204791"/>
    <hyperlink ref="R489" r:id="rId297" display="https://nodexlgraphgallery.org/Pages/Graph.aspx?graphID=204913"/>
    <hyperlink ref="R490" r:id="rId298" display="https://nodexlgraphgallery.org/Pages/Graph.aspx?graphID=205019"/>
    <hyperlink ref="R491" r:id="rId299" display="https://nodexlgraphgallery.org/Pages/Graph.aspx?graphID=205617"/>
    <hyperlink ref="R492" r:id="rId300" display="https://nodexlgraphgallery.org/Pages/Graph.aspx?graphID=205702"/>
    <hyperlink ref="R493" r:id="rId301" display="https://nodexlgraphgallery.org/Pages/Graph.aspx?graphID=205828"/>
    <hyperlink ref="R494" r:id="rId302" display="https://nodexlgraphgallery.org/Pages/Graph.aspx?graphID=205968"/>
    <hyperlink ref="R497" r:id="rId303" display="http://tomb.romeexchangeclub.com/"/>
    <hyperlink ref="R498" r:id="rId304" display="https://nodexlgraphgallery.org/Pages/Graph.aspx?graphID=201449"/>
    <hyperlink ref="R499" r:id="rId305" display="https://nodexlgraphgallery.org/Pages/Graph.aspx?graphID=201540"/>
    <hyperlink ref="R500" r:id="rId306" display="https://nodexlgraphgallery.org/Pages/Graph.aspx?graphID=201681"/>
    <hyperlink ref="R501" r:id="rId307" display="https://nodexlgraphgallery.org/Pages/Graph.aspx?graphID=201880"/>
    <hyperlink ref="R502" r:id="rId308" display="https://nodexlgraphgallery.org/Pages/Graph.aspx?graphID=202290"/>
    <hyperlink ref="R503" r:id="rId309" display="https://nodexlgraphgallery.org/Pages/Graph.aspx?graphID=202378"/>
    <hyperlink ref="R504" r:id="rId310" display="https://nodexlgraphgallery.org/Pages/Graph.aspx?graphID=202488"/>
    <hyperlink ref="R505" r:id="rId311" display="https://nodexlgraphgallery.org/Pages/Graph.aspx?graphID=202613"/>
    <hyperlink ref="R506" r:id="rId312" display="https://nodexlgraphgallery.org/Pages/Graph.aspx?graphID=203451"/>
    <hyperlink ref="R507" r:id="rId313" display="https://nodexlgraphgallery.org/Pages/Graph.aspx?graphID=204694"/>
    <hyperlink ref="R508" r:id="rId314" display="https://nodexlgraphgallery.org/Pages/Graph.aspx?graphID=204791"/>
    <hyperlink ref="R509" r:id="rId315" display="https://nodexlgraphgallery.org/Pages/Graph.aspx?graphID=204913"/>
    <hyperlink ref="R510" r:id="rId316" display="https://nodexlgraphgallery.org/Pages/Graph.aspx?graphID=205019"/>
    <hyperlink ref="R511" r:id="rId317" display="https://nodexlgraphgallery.org/Pages/Graph.aspx?graphID=205617"/>
    <hyperlink ref="R512" r:id="rId318" display="https://nodexlgraphgallery.org/Pages/Graph.aspx?graphID=205702"/>
    <hyperlink ref="R513" r:id="rId319" display="https://nodexlgraphgallery.org/Pages/Graph.aspx?graphID=205828"/>
    <hyperlink ref="R514" r:id="rId320" display="https://nodexlgraphgallery.org/Pages/Graph.aspx?graphID=205968"/>
    <hyperlink ref="R515" r:id="rId321" display="https://issuu.com/dublincityschools/docs/irish_magazine_summer_2019"/>
    <hyperlink ref="R518" r:id="rId322" display="https://nodexlgraphgallery.org/Pages/Graph.aspx?graphID=198760"/>
    <hyperlink ref="R519" r:id="rId323" display="https://nodexlgraphgallery.org/Pages/Graph.aspx?graphID=198835"/>
    <hyperlink ref="R520" r:id="rId324" display="https://nodexlgraphgallery.org/Pages/Graph.aspx?graphID=198950"/>
    <hyperlink ref="R521" r:id="rId325" display="https://nodexlgraphgallery.org/Pages/Graph.aspx?graphID=199578"/>
    <hyperlink ref="R522" r:id="rId326" display="https://nodexlgraphgallery.org/Pages/Graph.aspx?graphID=199712"/>
    <hyperlink ref="R523" r:id="rId327" display="https://nodexlgraphgallery.org/Pages/Graph.aspx?graphID=199769"/>
    <hyperlink ref="R524" r:id="rId328" display="https://nodexlgraphgallery.org/Pages/Graph.aspx?graphID=199912"/>
    <hyperlink ref="R525" r:id="rId329" display="https://nodexlgraphgallery.org/Pages/Graph.aspx?graphID=200146"/>
    <hyperlink ref="R526" r:id="rId330" display="https://nodexlgraphgallery.org/Pages/Graph.aspx?graphID=200233"/>
    <hyperlink ref="R527" r:id="rId331" display="https://nodexlgraphgallery.org/Pages/Graph.aspx?graphID=200341"/>
    <hyperlink ref="R528" r:id="rId332" display="https://nodexlgraphgallery.org/Pages/Graph.aspx?graphID=200870"/>
    <hyperlink ref="R529" r:id="rId333" display="https://nodexlgraphgallery.org/Pages/Graph.aspx?graphID=201011"/>
    <hyperlink ref="R530" r:id="rId334" display="https://nodexlgraphgallery.org/Pages/Graph.aspx?graphID=201106"/>
    <hyperlink ref="R531" r:id="rId335" display="https://nodexlgraphgallery.org/Pages/Graph.aspx?graphID=201252"/>
    <hyperlink ref="R532" r:id="rId336" display="https://nodexlgraphgallery.org/Pages/Graph.aspx?graphID=201449"/>
    <hyperlink ref="R533" r:id="rId337" display="https://nodexlgraphgallery.org/Pages/Graph.aspx?graphID=201540"/>
    <hyperlink ref="R534" r:id="rId338" display="https://nodexlgraphgallery.org/Pages/Graph.aspx?graphID=201681"/>
    <hyperlink ref="R535" r:id="rId339" display="https://nodexlgraphgallery.org/Pages/Graph.aspx?graphID=201880"/>
    <hyperlink ref="R536" r:id="rId340" display="https://nodexlgraphgallery.org/Pages/Graph.aspx?graphID=202290"/>
    <hyperlink ref="R537" r:id="rId341" display="https://nodexlgraphgallery.org/Pages/Graph.aspx?graphID=202378"/>
    <hyperlink ref="R538" r:id="rId342" display="https://nodexlgraphgallery.org/Pages/Graph.aspx?graphID=202488"/>
    <hyperlink ref="R539" r:id="rId343" display="https://nodexlgraphgallery.org/Pages/Graph.aspx?graphID=202613"/>
    <hyperlink ref="R540" r:id="rId344" display="https://nodexlgraphgallery.org/Pages/Graph.aspx?graphID=203451"/>
    <hyperlink ref="R541" r:id="rId345" display="https://nodexlgraphgallery.org/Pages/Graph.aspx?graphID=204694"/>
    <hyperlink ref="R542" r:id="rId346" display="https://nodexlgraphgallery.org/Pages/Graph.aspx?graphID=204791"/>
    <hyperlink ref="R543" r:id="rId347" display="https://nodexlgraphgallery.org/Pages/Graph.aspx?graphID=204913"/>
    <hyperlink ref="R544" r:id="rId348" display="https://nodexlgraphgallery.org/Pages/Graph.aspx?graphID=205019"/>
    <hyperlink ref="R545" r:id="rId349" display="https://nodexlgraphgallery.org/Pages/Graph.aspx?graphID=205617"/>
    <hyperlink ref="R546" r:id="rId350" display="https://nodexlgraphgallery.org/Pages/Graph.aspx?graphID=205702"/>
    <hyperlink ref="R547" r:id="rId351" display="https://nodexlgraphgallery.org/Pages/Graph.aspx?graphID=205828"/>
    <hyperlink ref="R548" r:id="rId352" display="https://nodexlgraphgallery.org/Pages/Graph.aspx?graphID=205968"/>
    <hyperlink ref="R549" r:id="rId353" display="https://www.infoplease.com/when-and-how-display-us-flag"/>
    <hyperlink ref="R552" r:id="rId354" display="https://www.denverpost.com/2019/06/06/d-day-anniversary-photos/?fbclid=IwAR2DurBWkmxKzpJOgEl75VYTWYBXv3a6izSynvqTTAsrUdBwz_txMMzFRxU"/>
    <hyperlink ref="R555" r:id="rId355" display="https://www.marriott.com/event-reservations/reservation-link.mi?id=1548174634531&amp;key=GRP&amp;app=resvlink"/>
    <hyperlink ref="R556" r:id="rId356" display="https://www.marriott.com/event-reservations/reservation-link.mi?id=1548174634531&amp;key=GRP&amp;app=resvlink"/>
    <hyperlink ref="R559" r:id="rId357" display="https://smile.amazon.com/ch/34-6571404"/>
    <hyperlink ref="R561" r:id="rId358" display="https://www.mydigitalpublication.com/publication/?i=593351&amp;p=&amp;pn="/>
    <hyperlink ref="R564" r:id="rId359" display="https://www.milb.com/norfolk"/>
    <hyperlink ref="R566" r:id="rId360" display="https://nationaldaycalendar.com/days-2/national-american-eagle-day-june-20/"/>
    <hyperlink ref="R571" r:id="rId361" display="https://myemail.constantcontact.com/subject.html?soid=1102534231567&amp;aid=HtJFg089bYg"/>
    <hyperlink ref="R573" r:id="rId362" display="https://www.nationalexchangeclub.org/convention/"/>
    <hyperlink ref="R576" r:id="rId363" display="https://kidskonnect.com/holidays-seasons/fourth-july/"/>
    <hyperlink ref="R581" r:id="rId364" display="https://www.visitnorfolk.com/eat-drink/"/>
    <hyperlink ref="R601" r:id="rId365" display="https://www.surveymonkey.com/r/2019ExchangeConvention"/>
    <hyperlink ref="R603" r:id="rId366" display="https://myemail.constantcontact.com/subject.html?soid=1102534231567&amp;aid=CFAAycNLB38"/>
    <hyperlink ref="R606" r:id="rId367" display="https://nodexlgraphgallery.org/Pages/Graph.aspx?graphID=198760"/>
    <hyperlink ref="R607" r:id="rId368" display="https://nodexlgraphgallery.org/Pages/Graph.aspx?graphID=198835"/>
    <hyperlink ref="R608" r:id="rId369" display="https://nodexlgraphgallery.org/Pages/Graph.aspx?graphID=198950"/>
    <hyperlink ref="R609" r:id="rId370" display="https://nodexlgraphgallery.org/Pages/Graph.aspx?graphID=199578"/>
    <hyperlink ref="R610" r:id="rId371" display="https://nodexlgraphgallery.org/Pages/Graph.aspx?graphID=199712"/>
    <hyperlink ref="R611" r:id="rId372" display="https://nodexlgraphgallery.org/Pages/Graph.aspx?graphID=199769"/>
    <hyperlink ref="R612" r:id="rId373" display="https://nodexlgraphgallery.org/Pages/Graph.aspx?graphID=199912"/>
    <hyperlink ref="R613" r:id="rId374" display="https://nodexlgraphgallery.org/Pages/Graph.aspx?graphID=200146"/>
    <hyperlink ref="R614" r:id="rId375" display="https://nodexlgraphgallery.org/Pages/Graph.aspx?graphID=200233"/>
    <hyperlink ref="R615" r:id="rId376" display="https://nodexlgraphgallery.org/Pages/Graph.aspx?graphID=200341"/>
    <hyperlink ref="R616" r:id="rId377" display="https://nodexlgraphgallery.org/Pages/Graph.aspx?graphID=200870"/>
    <hyperlink ref="R617" r:id="rId378" display="https://nodexlgraphgallery.org/Pages/Graph.aspx?graphID=201011"/>
    <hyperlink ref="R618" r:id="rId379" display="https://nodexlgraphgallery.org/Pages/Graph.aspx?graphID=201106"/>
    <hyperlink ref="R619" r:id="rId380" display="https://nodexlgraphgallery.org/Pages/Graph.aspx?graphID=201252"/>
    <hyperlink ref="R620" r:id="rId381" display="https://nodexlgraphgallery.org/Pages/Graph.aspx?graphID=201449"/>
    <hyperlink ref="R621" r:id="rId382" display="https://nodexlgraphgallery.org/Pages/Graph.aspx?graphID=201540"/>
    <hyperlink ref="R622" r:id="rId383" display="https://nodexlgraphgallery.org/Pages/Graph.aspx?graphID=201681"/>
    <hyperlink ref="R623" r:id="rId384" display="https://nodexlgraphgallery.org/Pages/Graph.aspx?graphID=201880"/>
    <hyperlink ref="R624" r:id="rId385" display="https://nodexlgraphgallery.org/Pages/Graph.aspx?graphID=202290"/>
    <hyperlink ref="R625" r:id="rId386" display="https://nodexlgraphgallery.org/Pages/Graph.aspx?graphID=202378"/>
    <hyperlink ref="R626" r:id="rId387" display="https://nodexlgraphgallery.org/Pages/Graph.aspx?graphID=202488"/>
    <hyperlink ref="R627" r:id="rId388" display="https://nodexlgraphgallery.org/Pages/Graph.aspx?graphID=202613"/>
    <hyperlink ref="R628" r:id="rId389" display="https://nodexlgraphgallery.org/Pages/Graph.aspx?graphID=203451"/>
    <hyperlink ref="R629" r:id="rId390" display="https://nodexlgraphgallery.org/Pages/Graph.aspx?graphID=204694"/>
    <hyperlink ref="R630" r:id="rId391" display="https://nodexlgraphgallery.org/Pages/Graph.aspx?graphID=204791"/>
    <hyperlink ref="R631" r:id="rId392" display="https://nodexlgraphgallery.org/Pages/Graph.aspx?graphID=204913"/>
    <hyperlink ref="R632" r:id="rId393" display="https://nodexlgraphgallery.org/Pages/Graph.aspx?graphID=205019"/>
    <hyperlink ref="R633" r:id="rId394" display="https://nodexlgraphgallery.org/Pages/Graph.aspx?graphID=205617"/>
    <hyperlink ref="R634" r:id="rId395" display="https://nodexlgraphgallery.org/Pages/Graph.aspx?graphID=205702"/>
    <hyperlink ref="R635" r:id="rId396" display="https://nodexlgraphgallery.org/Pages/Graph.aspx?graphID=205828"/>
    <hyperlink ref="R636" r:id="rId397" display="https://nodexlgraphgallery.org/Pages/Graph.aspx?graphID=205968"/>
    <hyperlink ref="U3" r:id="rId398" display="https://pbs.twimg.com/media/D8O_3qeXoAA8enM.jpg"/>
    <hyperlink ref="U4" r:id="rId399" display="https://pbs.twimg.com/media/D8QihFvWwAAlefq.jpg"/>
    <hyperlink ref="U5" r:id="rId400" display="https://pbs.twimg.com/media/D8QihFvWwAAlefq.jpg"/>
    <hyperlink ref="U14" r:id="rId401" display="https://pbs.twimg.com/media/D9CP9UzXYAEt_9o.jpg"/>
    <hyperlink ref="U20" r:id="rId402" display="https://pbs.twimg.com/media/D9IPky6X4AAohwU.jpg"/>
    <hyperlink ref="U25" r:id="rId403" display="https://pbs.twimg.com/media/D9HK_DlW4AAVaXC.jpg"/>
    <hyperlink ref="U29" r:id="rId404" display="https://pbs.twimg.com/media/D83qudSXkAAhDLw.jpg"/>
    <hyperlink ref="U32" r:id="rId405" display="https://pbs.twimg.com/media/D9XNY7tVAAA5Tg6.jpg"/>
    <hyperlink ref="U33" r:id="rId406" display="https://pbs.twimg.com/media/D9XNY7tVAAA5Tg6.jpg"/>
    <hyperlink ref="U34" r:id="rId407" display="https://pbs.twimg.com/media/D9XNY7tVAAA5Tg6.jpg"/>
    <hyperlink ref="U35" r:id="rId408" display="https://pbs.twimg.com/media/D9XNY7tVAAA5Tg6.jpg"/>
    <hyperlink ref="U36" r:id="rId409" display="https://pbs.twimg.com/media/D9XNY7tVAAA5Tg6.jpg"/>
    <hyperlink ref="U37" r:id="rId410" display="https://pbs.twimg.com/media/D9XNY7tVAAA5Tg6.jpg"/>
    <hyperlink ref="U45" r:id="rId411" display="https://pbs.twimg.com/media/D9isP_UXYAE7utt.jpg"/>
    <hyperlink ref="U47" r:id="rId412" display="https://pbs.twimg.com/media/D9XNY7tVAAA5Tg6.jpg"/>
    <hyperlink ref="U49" r:id="rId413" display="https://pbs.twimg.com/media/D9XNY7tVAAA5Tg6.jpg"/>
    <hyperlink ref="U51" r:id="rId414" display="https://pbs.twimg.com/media/D9XNY7tVAAA5Tg6.jpg"/>
    <hyperlink ref="U53" r:id="rId415" display="https://pbs.twimg.com/media/D9me-xUX4AAR5dc.jpg"/>
    <hyperlink ref="U55" r:id="rId416" display="https://pbs.twimg.com/media/D9me-xUX4AAR5dc.jpg"/>
    <hyperlink ref="U61" r:id="rId417" display="https://pbs.twimg.com/media/D-Paof4WsAADMPH.jpg"/>
    <hyperlink ref="U67" r:id="rId418" display="https://pbs.twimg.com/ext_tw_video_thumb/1146631611930284033/pu/img/qtO0N9P5dRs9Iwae.jpg"/>
    <hyperlink ref="U69" r:id="rId419" display="https://pbs.twimg.com/ext_tw_video_thumb/1146631611930284033/pu/img/qtO0N9P5dRs9Iwae.jpg"/>
    <hyperlink ref="U94" r:id="rId420" display="https://pbs.twimg.com/media/D9uT8QYUIAAeHSu.jpg"/>
    <hyperlink ref="U97" r:id="rId421" display="https://pbs.twimg.com/media/D-UXbmgVAAgmTKx.jpg"/>
    <hyperlink ref="U100" r:id="rId422" display="https://pbs.twimg.com/media/D_rNQUBXsAAkvIz.jpg"/>
    <hyperlink ref="U120" r:id="rId423" display="https://pbs.twimg.com/media/D9dle9ZWkAE-Ccd.jpg"/>
    <hyperlink ref="U121" r:id="rId424" display="https://pbs.twimg.com/tweet_video_thumb/EALI6fFXUAEkO8i.jpg"/>
    <hyperlink ref="U122" r:id="rId425" display="https://pbs.twimg.com/media/D9dle9ZWkAE-Ccd.jpg"/>
    <hyperlink ref="U123" r:id="rId426" display="https://pbs.twimg.com/tweet_video_thumb/EALNnT-WwAAfIkR.jpg"/>
    <hyperlink ref="U124" r:id="rId427" display="https://pbs.twimg.com/media/D9dle9ZWkAE-Ccd.jpg"/>
    <hyperlink ref="U125" r:id="rId428" display="https://pbs.twimg.com/tweet_video_thumb/EALI6fFXUAEkO8i.jpg"/>
    <hyperlink ref="U126" r:id="rId429" display="https://pbs.twimg.com/tweet_video_thumb/EALNnT-WwAAfIkR.jpg"/>
    <hyperlink ref="U127" r:id="rId430" display="https://pbs.twimg.com/media/D9dle9ZWkAE-Ccd.jpg"/>
    <hyperlink ref="U128" r:id="rId431" display="https://pbs.twimg.com/tweet_video_thumb/EALNnT-WwAAfIkR.jpg"/>
    <hyperlink ref="U129" r:id="rId432" display="https://pbs.twimg.com/media/D9dle9ZWkAE-Ccd.jpg"/>
    <hyperlink ref="U130" r:id="rId433" display="https://pbs.twimg.com/tweet_video_thumb/EALI6fFXUAEkO8i.jpg"/>
    <hyperlink ref="U131" r:id="rId434" display="https://pbs.twimg.com/tweet_video_thumb/EALNnT-WwAAfIkR.jpg"/>
    <hyperlink ref="U132" r:id="rId435" display="https://pbs.twimg.com/tweet_video_thumb/EALI6fFXUAEkO8i.jpg"/>
    <hyperlink ref="U133" r:id="rId436" display="https://pbs.twimg.com/tweet_video_thumb/EALNnT-WwAAfIkR.jpg"/>
    <hyperlink ref="U134" r:id="rId437" display="https://pbs.twimg.com/media/D9dle9ZWkAE-Ccd.jpg"/>
    <hyperlink ref="U135" r:id="rId438" display="https://pbs.twimg.com/tweet_video_thumb/EALI6fFXUAEkO8i.jpg"/>
    <hyperlink ref="U136" r:id="rId439" display="https://pbs.twimg.com/tweet_video_thumb/EALNnT-WwAAfIkR.jpg"/>
    <hyperlink ref="U137" r:id="rId440" display="https://pbs.twimg.com/media/D9dle9ZWkAE-Ccd.jpg"/>
    <hyperlink ref="U138" r:id="rId441" display="https://pbs.twimg.com/tweet_video_thumb/EALNnT-WwAAfIkR.jpg"/>
    <hyperlink ref="U147" r:id="rId442" display="https://pbs.twimg.com/media/D9dle9ZWkAE-Ccd.jpg"/>
    <hyperlink ref="U149" r:id="rId443" display="https://pbs.twimg.com/media/D9dle9ZWkAE-Ccd.jpg"/>
    <hyperlink ref="U151" r:id="rId444" display="https://pbs.twimg.com/media/D9dle9ZWkAE-Ccd.jpg"/>
    <hyperlink ref="U153" r:id="rId445" display="https://pbs.twimg.com/tweet_video_thumb/EALI6fFXUAEkO8i.jpg"/>
    <hyperlink ref="U154" r:id="rId446" display="https://pbs.twimg.com/tweet_video_thumb/EALNnT-WwAAfIkR.jpg"/>
    <hyperlink ref="U157" r:id="rId447" display="https://pbs.twimg.com/media/D9dle9ZWkAE-Ccd.jpg"/>
    <hyperlink ref="U158" r:id="rId448" display="https://pbs.twimg.com/tweet_video_thumb/EALI6fFXUAEkO8i.jpg"/>
    <hyperlink ref="U159" r:id="rId449" display="https://pbs.twimg.com/tweet_video_thumb/EALNnT-WwAAfIkR.jpg"/>
    <hyperlink ref="U162" r:id="rId450" display="https://pbs.twimg.com/media/D9dle9ZWkAE-Ccd.jpg"/>
    <hyperlink ref="U163" r:id="rId451" display="https://pbs.twimg.com/tweet_video_thumb/EALI6fFXUAEkO8i.jpg"/>
    <hyperlink ref="U164" r:id="rId452" display="https://pbs.twimg.com/tweet_video_thumb/EALNnT-WwAAfIkR.jpg"/>
    <hyperlink ref="U171" r:id="rId453" display="https://pbs.twimg.com/media/EAPIMzyWwAUkOF9.jpg"/>
    <hyperlink ref="U172" r:id="rId454" display="https://pbs.twimg.com/media/EAPIMzyWwAUkOF9.jpg"/>
    <hyperlink ref="U178" r:id="rId455" display="https://pbs.twimg.com/media/EAP-5DDU4AElNJ7.jpg"/>
    <hyperlink ref="U180" r:id="rId456" display="https://pbs.twimg.com/media/D-LhmeXW4AEC3HB.jpg"/>
    <hyperlink ref="U181" r:id="rId457" display="https://pbs.twimg.com/media/D-LhmeXW4AEC3HB.jpg"/>
    <hyperlink ref="U182" r:id="rId458" display="https://pbs.twimg.com/media/D-LhmeXW4AEC3HB.jpg"/>
    <hyperlink ref="U183" r:id="rId459" display="https://pbs.twimg.com/media/D-LhmeXW4AEC3HB.jpg"/>
    <hyperlink ref="U184" r:id="rId460" display="https://pbs.twimg.com/media/D-LhmeXW4AEC3HB.jpg"/>
    <hyperlink ref="U185" r:id="rId461" display="https://pbs.twimg.com/media/D-LhmeXW4AEC3HB.jpg"/>
    <hyperlink ref="U186" r:id="rId462" display="https://pbs.twimg.com/media/D-LhmeXW4AEC3HB.jpg"/>
    <hyperlink ref="U187" r:id="rId463" display="https://pbs.twimg.com/media/D-LhmeXW4AEC3HB.jpg"/>
    <hyperlink ref="U188" r:id="rId464" display="https://pbs.twimg.com/media/EAR1IzvU0AAX5za.jpg"/>
    <hyperlink ref="U189" r:id="rId465" display="https://pbs.twimg.com/media/D-LhmeXW4AEC3HB.jpg"/>
    <hyperlink ref="U190" r:id="rId466" display="https://pbs.twimg.com/media/EAR1IzvU0AAX5za.jpg"/>
    <hyperlink ref="U191" r:id="rId467" display="https://pbs.twimg.com/media/EAR1IzvU0AAX5za.jpg"/>
    <hyperlink ref="U192" r:id="rId468" display="https://pbs.twimg.com/media/EAR1IzvU0AAX5za.jpg"/>
    <hyperlink ref="U195" r:id="rId469" display="https://pbs.twimg.com/media/EAV39OuXoAAJKW6.jpg"/>
    <hyperlink ref="U235" r:id="rId470" display="https://pbs.twimg.com/media/EBDYDm4WwAA-UNu.jpg"/>
    <hyperlink ref="U236" r:id="rId471" display="https://pbs.twimg.com/ext_tw_video_thumb/1147207884356431873/pu/img/4Nygw-yLPus7vwJL.jpg"/>
    <hyperlink ref="U237" r:id="rId472" display="https://pbs.twimg.com/tweet_video_thumb/D-wXD0KXkAADeVo.jpg"/>
    <hyperlink ref="U238" r:id="rId473" display="https://pbs.twimg.com/ext_tw_video_thumb/1147207884356431873/pu/img/4Nygw-yLPus7vwJL.jpg"/>
    <hyperlink ref="U239" r:id="rId474" display="https://pbs.twimg.com/tweet_video_thumb/D-wXD0KXkAADeVo.jpg"/>
    <hyperlink ref="U240" r:id="rId475" display="https://pbs.twimg.com/ext_tw_video_thumb/1147207884356431873/pu/img/4Nygw-yLPus7vwJL.jpg"/>
    <hyperlink ref="U243" r:id="rId476" display="https://pbs.twimg.com/tweet_video_thumb/D-wXD0KXkAADeVo.jpg"/>
    <hyperlink ref="U244" r:id="rId477" display="https://pbs.twimg.com/ext_tw_video_thumb/1147207884356431873/pu/img/4Nygw-yLPus7vwJL.jpg"/>
    <hyperlink ref="U245" r:id="rId478" display="https://pbs.twimg.com/tweet_video_thumb/D-wXD0KXkAADeVo.jpg"/>
    <hyperlink ref="U246" r:id="rId479" display="https://pbs.twimg.com/ext_tw_video_thumb/1147207884356431873/pu/img/4Nygw-yLPus7vwJL.jpg"/>
    <hyperlink ref="U247" r:id="rId480" display="https://pbs.twimg.com/tweet_video_thumb/D-wXD0KXkAADeVo.jpg"/>
    <hyperlink ref="U248" r:id="rId481" display="https://pbs.twimg.com/ext_tw_video_thumb/1147207884356431873/pu/img/4Nygw-yLPus7vwJL.jpg"/>
    <hyperlink ref="U249" r:id="rId482" display="https://pbs.twimg.com/tweet_video_thumb/D-wXD0KXkAADeVo.jpg"/>
    <hyperlink ref="U250" r:id="rId483" display="https://pbs.twimg.com/ext_tw_video_thumb/1147207884356431873/pu/img/4Nygw-yLPus7vwJL.jpg"/>
    <hyperlink ref="U251" r:id="rId484" display="https://pbs.twimg.com/tweet_video_thumb/D-wXD0KXkAADeVo.jpg"/>
    <hyperlink ref="U252" r:id="rId485" display="https://pbs.twimg.com/tweet_video_thumb/D-wXD0KXkAADeVo.jpg"/>
    <hyperlink ref="U253" r:id="rId486" display="https://pbs.twimg.com/tweet_video_thumb/D-wXD0KXkAADeVo.jpg"/>
    <hyperlink ref="U257" r:id="rId487" display="https://pbs.twimg.com/media/D_xAl-VX4AAGKVu.jpg"/>
    <hyperlink ref="U261" r:id="rId488" display="https://pbs.twimg.com/ext_tw_video_thumb/1147207884356431873/pu/img/4Nygw-yLPus7vwJL.jpg"/>
    <hyperlink ref="U269" r:id="rId489" display="https://pbs.twimg.com/media/D-KxZ1YXkAEIE2l.jpg"/>
    <hyperlink ref="U360" r:id="rId490" display="https://pbs.twimg.com/media/EAPIMzyWwAUkOF9.jpg"/>
    <hyperlink ref="U432" r:id="rId491" display="https://pbs.twimg.com/ext_tw_video_thumb/1147207884356431873/pu/img/4Nygw-yLPus7vwJL.jpg"/>
    <hyperlink ref="U436" r:id="rId492" display="https://pbs.twimg.com/media/D_xAl-VX4AAGKVu.jpg"/>
    <hyperlink ref="U437" r:id="rId493" display="https://pbs.twimg.com/media/D_x67CEXUAgoQh9.jpg"/>
    <hyperlink ref="U438" r:id="rId494" display="https://pbs.twimg.com/media/D_4T95GXYAEALbZ.jpg"/>
    <hyperlink ref="U473" r:id="rId495" display="https://pbs.twimg.com/media/D9XNY7tVAAA5Tg6.jpg"/>
    <hyperlink ref="U495" r:id="rId496" display="https://pbs.twimg.com/media/D-LhmeXW4AEC3HB.jpg"/>
    <hyperlink ref="U497" r:id="rId497" display="https://pbs.twimg.com/media/EAR1IzvU0AAX5za.jpg"/>
    <hyperlink ref="U515" r:id="rId498" display="https://pbs.twimg.com/media/D9dle9ZWkAE-Ccd.jpg"/>
    <hyperlink ref="U516" r:id="rId499" display="https://pbs.twimg.com/tweet_video_thumb/EALI6fFXUAEkO8i.jpg"/>
    <hyperlink ref="U517" r:id="rId500" display="https://pbs.twimg.com/tweet_video_thumb/EALNnT-WwAAfIkR.jpg"/>
    <hyperlink ref="U549" r:id="rId501" display="https://pbs.twimg.com/media/D7-nS39XoAIqaIz.jpg"/>
    <hyperlink ref="U550" r:id="rId502" display="https://pbs.twimg.com/media/D8Ol9_hXsAAsNsi.jpg"/>
    <hyperlink ref="U551" r:id="rId503" display="https://pbs.twimg.com/media/D8UlHgbUIAAj1GC.jpg"/>
    <hyperlink ref="U552" r:id="rId504" display="https://pbs.twimg.com/media/D8ZWBO5X4AAY1aT.jpg"/>
    <hyperlink ref="U553" r:id="rId505" display="https://pbs.twimg.com/media/D8iomX5XUAAtKkz.jpg"/>
    <hyperlink ref="U555" r:id="rId506" display="https://pbs.twimg.com/tweet_video_thumb/D8uPGcCXUAAs3oY.jpg"/>
    <hyperlink ref="U559" r:id="rId507" display="https://pbs.twimg.com/media/D843zjcWkAAg7ue.png"/>
    <hyperlink ref="U562" r:id="rId508" display="https://pbs.twimg.com/media/D9CP9UzXYAEt_9o.jpg"/>
    <hyperlink ref="U563" r:id="rId509" display="https://pbs.twimg.com/media/D9JMRt_W4AAeklY.jpg"/>
    <hyperlink ref="U564" r:id="rId510" display="https://pbs.twimg.com/media/D9SI_IyXsAA2Epz.jpg"/>
    <hyperlink ref="U565" r:id="rId511" display="https://pbs.twimg.com/media/D9cAOu_X4AAadF3.png"/>
    <hyperlink ref="U566" r:id="rId512" display="https://pbs.twimg.com/media/D9gdge9WkAEzr0g.jpg"/>
    <hyperlink ref="U567" r:id="rId513" display="https://pbs.twimg.com/media/D9l7O-JW4AI5SwI.jpg"/>
    <hyperlink ref="U568" r:id="rId514" display="https://pbs.twimg.com/media/D-FVNBSXkAA8SC0.png"/>
    <hyperlink ref="U569" r:id="rId515" display="https://pbs.twimg.com/media/D-GH_0ZWwAUaT1g.jpg"/>
    <hyperlink ref="U571" r:id="rId516" display="https://pbs.twimg.com/media/D-KxZ1YXkAEIE2l.jpg"/>
    <hyperlink ref="U572" r:id="rId517" display="https://pbs.twimg.com/media/D-O2kE_XoAEGiLy.png"/>
    <hyperlink ref="U574" r:id="rId518" display="https://pbs.twimg.com/media/D-ehYt6UYAMVKBp.png"/>
    <hyperlink ref="U575" r:id="rId519" display="https://pbs.twimg.com/media/D-jYHoFW4AAxQmq.png"/>
    <hyperlink ref="U576" r:id="rId520" display="https://pbs.twimg.com/media/D-obEUSW4AAyKjo.jpg"/>
    <hyperlink ref="U577" r:id="rId521" display="https://pbs.twimg.com/media/D-twye2XsAA2CRZ.jpg"/>
    <hyperlink ref="U578" r:id="rId522" display="https://pbs.twimg.com/media/D-yvY5OXYAAxidi.png"/>
    <hyperlink ref="U579" r:id="rId523" display="https://pbs.twimg.com/media/D-99pC_XoAEVXLb.png"/>
    <hyperlink ref="U580" r:id="rId524" display="https://pbs.twimg.com/media/D_XAev_XYAE8vzv.png"/>
    <hyperlink ref="U582" r:id="rId525" display="https://pbs.twimg.com/media/D_rNQUBXsAAkvIz.jpg"/>
    <hyperlink ref="U583" r:id="rId526" display="https://pbs.twimg.com/media/D_wkhtAXkAASVKh.jpg"/>
    <hyperlink ref="U584" r:id="rId527" display="https://pbs.twimg.com/media/D_wyxzXX4AIV-o4.jpg"/>
    <hyperlink ref="U586" r:id="rId528" display="https://pbs.twimg.com/media/D_xVvfBWsAEkb40.jpg"/>
    <hyperlink ref="U587" r:id="rId529" display="https://pbs.twimg.com/media/D_xlDT-XsAANhkI.jpg"/>
    <hyperlink ref="U589" r:id="rId530" display="https://pbs.twimg.com/media/D_yJdloXUAIrOR3.jpg"/>
    <hyperlink ref="U590" r:id="rId531" display="https://pbs.twimg.com/media/D_1neklXUAAmaUf.jpg"/>
    <hyperlink ref="U591" r:id="rId532" display="https://pbs.twimg.com/media/D_2fU2QWwAAkaio.jpg"/>
    <hyperlink ref="U592" r:id="rId533" display="https://pbs.twimg.com/media/D_20WohXUAAmkFd.jpg"/>
    <hyperlink ref="U593" r:id="rId534" display="https://pbs.twimg.com/media/D_25a44XoAMZKyy.png"/>
    <hyperlink ref="U594" r:id="rId535" display="https://pbs.twimg.com/media/D_61av3WkAEWpTG.jpg"/>
    <hyperlink ref="U595" r:id="rId536" display="https://pbs.twimg.com/media/D_7eKb4XsAA1T9k.jpg"/>
    <hyperlink ref="U596" r:id="rId537" display="https://pbs.twimg.com/media/D_7enY2W4AAQWsP.jpg"/>
    <hyperlink ref="U597" r:id="rId538" display="https://pbs.twimg.com/media/D_7fTS_X4AMoyIx.jpg"/>
    <hyperlink ref="U598" r:id="rId539" display="https://pbs.twimg.com/media/D_80N9uXoAAL4c4.png"/>
    <hyperlink ref="U599" r:id="rId540" display="https://pbs.twimg.com/media/D_9uH33XsAAt5IQ.jpg"/>
    <hyperlink ref="U600" r:id="rId541" display="https://pbs.twimg.com/media/D_94MmIXYAEkiah.png"/>
    <hyperlink ref="U601" r:id="rId542" display="https://pbs.twimg.com/media/EAAS6yHXYAEtgU0.png"/>
    <hyperlink ref="U602" r:id="rId543" display="https://pbs.twimg.com/media/EAzmPCeXYAMEgEL.jpg"/>
    <hyperlink ref="U603" r:id="rId544" display="https://pbs.twimg.com/media/EA6LRfzXYAQKSaP.jpg"/>
    <hyperlink ref="U604" r:id="rId545" display="https://pbs.twimg.com/media/EA94CMdWkAAhUhP.jpg"/>
    <hyperlink ref="U605" r:id="rId546" display="https://pbs.twimg.com/media/EBNoSNEW4AMdp38.png"/>
    <hyperlink ref="V3" r:id="rId547" display="https://pbs.twimg.com/media/D8O_3qeXoAA8enM.jpg"/>
    <hyperlink ref="V4" r:id="rId548" display="https://pbs.twimg.com/media/D8QihFvWwAAlefq.jpg"/>
    <hyperlink ref="V5" r:id="rId549" display="https://pbs.twimg.com/media/D8QihFvWwAAlefq.jpg"/>
    <hyperlink ref="V6" r:id="rId550" display="http://pbs.twimg.com/profile_images/1124632511697641477/7dcs3mHM_normal.jpg"/>
    <hyperlink ref="V7" r:id="rId551" display="http://pbs.twimg.com/profile_images/3579926654/ffb7b6f3d4ba727aa317e5ca113b47e4_normal.jpeg"/>
    <hyperlink ref="V8" r:id="rId552" display="http://pbs.twimg.com/profile_images/3579926654/ffb7b6f3d4ba727aa317e5ca113b47e4_normal.jpeg"/>
    <hyperlink ref="V9" r:id="rId553" display="http://pbs.twimg.com/profile_images/3579926654/ffb7b6f3d4ba727aa317e5ca113b47e4_normal.jpeg"/>
    <hyperlink ref="V10" r:id="rId554" display="http://pbs.twimg.com/profile_images/3579926654/ffb7b6f3d4ba727aa317e5ca113b47e4_normal.jpeg"/>
    <hyperlink ref="V11" r:id="rId555" display="http://pbs.twimg.com/profile_images/3579926654/ffb7b6f3d4ba727aa317e5ca113b47e4_normal.jpeg"/>
    <hyperlink ref="V12" r:id="rId556" display="http://pbs.twimg.com/profile_images/3579926654/ffb7b6f3d4ba727aa317e5ca113b47e4_normal.jpeg"/>
    <hyperlink ref="V13" r:id="rId557" display="http://pbs.twimg.com/profile_images/3579926654/ffb7b6f3d4ba727aa317e5ca113b47e4_normal.jpeg"/>
    <hyperlink ref="V14" r:id="rId558" display="https://pbs.twimg.com/media/D9CP9UzXYAEt_9o.jpg"/>
    <hyperlink ref="V15" r:id="rId559" display="http://pbs.twimg.com/profile_images/1063520390213980160/jemR7wnL_normal.jpg"/>
    <hyperlink ref="V16" r:id="rId560" display="http://pbs.twimg.com/profile_images/1063520390213980160/jemR7wnL_normal.jpg"/>
    <hyperlink ref="V17" r:id="rId561" display="http://pbs.twimg.com/profile_images/1125232162557648897/XT7YlIaq_normal.jpg"/>
    <hyperlink ref="V18" r:id="rId562" display="http://pbs.twimg.com/profile_images/1125232162557648897/XT7YlIaq_normal.jpg"/>
    <hyperlink ref="V19" r:id="rId563" display="http://pbs.twimg.com/profile_images/1124713248211783680/dISvFwue_normal.png"/>
    <hyperlink ref="V20" r:id="rId564" display="https://pbs.twimg.com/media/D9IPky6X4AAohwU.jpg"/>
    <hyperlink ref="V21" r:id="rId565" display="http://pbs.twimg.com/profile_images/1100104202142040064/C53Rgela_normal.jpg"/>
    <hyperlink ref="V22" r:id="rId566" display="http://pbs.twimg.com/profile_images/1100104202142040064/C53Rgela_normal.jpg"/>
    <hyperlink ref="V23" r:id="rId567" display="http://pbs.twimg.com/profile_images/671414633039663104/s7_tJpsv_normal.jpg"/>
    <hyperlink ref="V24" r:id="rId568" display="http://pbs.twimg.com/profile_images/671414633039663104/s7_tJpsv_normal.jpg"/>
    <hyperlink ref="V25" r:id="rId569" display="https://pbs.twimg.com/media/D9HK_DlW4AAVaXC.jpg"/>
    <hyperlink ref="V26" r:id="rId570" display="http://pbs.twimg.com/profile_images/989121000511074304/fQjAGH1Y_normal.jpg"/>
    <hyperlink ref="V27" r:id="rId571" display="http://pbs.twimg.com/profile_images/1039301601834532864/bV69TMKi_normal.jpg"/>
    <hyperlink ref="V28" r:id="rId572" display="http://pbs.twimg.com/profile_images/1039301601834532864/bV69TMKi_normal.jpg"/>
    <hyperlink ref="V29" r:id="rId573" display="https://pbs.twimg.com/media/D83qudSXkAAhDLw.jpg"/>
    <hyperlink ref="V30" r:id="rId574" display="http://pbs.twimg.com/profile_images/1152718222212382724/SPtspBU-_normal.png"/>
    <hyperlink ref="V31" r:id="rId575" display="http://pbs.twimg.com/profile_images/1152718222212382724/SPtspBU-_normal.png"/>
    <hyperlink ref="V32" r:id="rId576" display="https://pbs.twimg.com/media/D9XNY7tVAAA5Tg6.jpg"/>
    <hyperlink ref="V33" r:id="rId577" display="https://pbs.twimg.com/media/D9XNY7tVAAA5Tg6.jpg"/>
    <hyperlink ref="V34" r:id="rId578" display="https://pbs.twimg.com/media/D9XNY7tVAAA5Tg6.jpg"/>
    <hyperlink ref="V35" r:id="rId579" display="https://pbs.twimg.com/media/D9XNY7tVAAA5Tg6.jpg"/>
    <hyperlink ref="V36" r:id="rId580" display="https://pbs.twimg.com/media/D9XNY7tVAAA5Tg6.jpg"/>
    <hyperlink ref="V37" r:id="rId581" display="https://pbs.twimg.com/media/D9XNY7tVAAA5Tg6.jpg"/>
    <hyperlink ref="V38" r:id="rId582" display="http://pbs.twimg.com/profile_images/1140625223395545098/_nHZDwPz_normal.jpg"/>
    <hyperlink ref="V39" r:id="rId583" display="http://pbs.twimg.com/profile_images/1140625223395545098/_nHZDwPz_normal.jpg"/>
    <hyperlink ref="V40" r:id="rId584" display="http://pbs.twimg.com/profile_images/1140625223395545098/_nHZDwPz_normal.jpg"/>
    <hyperlink ref="V41" r:id="rId585" display="http://pbs.twimg.com/profile_images/1140625223395545098/_nHZDwPz_normal.jpg"/>
    <hyperlink ref="V42" r:id="rId586" display="http://pbs.twimg.com/profile_images/1140625223395545098/_nHZDwPz_normal.jpg"/>
    <hyperlink ref="V43" r:id="rId587" display="http://pbs.twimg.com/profile_images/494468897069084672/iwXXaKlR_normal.jpeg"/>
    <hyperlink ref="V44" r:id="rId588" display="http://abs.twimg.com/sticky/default_profile_images/default_profile_normal.png"/>
    <hyperlink ref="V45" r:id="rId589" display="https://pbs.twimg.com/media/D9isP_UXYAE7utt.jpg"/>
    <hyperlink ref="V46" r:id="rId590" display="http://pbs.twimg.com/profile_images/1117873857698729984/V99GkLgK_normal.png"/>
    <hyperlink ref="V47" r:id="rId591" display="https://pbs.twimg.com/media/D9XNY7tVAAA5Tg6.jpg"/>
    <hyperlink ref="V48" r:id="rId592" display="http://pbs.twimg.com/profile_images/1117873857698729984/V99GkLgK_normal.png"/>
    <hyperlink ref="V49" r:id="rId593" display="https://pbs.twimg.com/media/D9XNY7tVAAA5Tg6.jpg"/>
    <hyperlink ref="V50" r:id="rId594" display="http://pbs.twimg.com/profile_images/1117873857698729984/V99GkLgK_normal.png"/>
    <hyperlink ref="V51" r:id="rId595" display="https://pbs.twimg.com/media/D9XNY7tVAAA5Tg6.jpg"/>
    <hyperlink ref="V52" r:id="rId596" display="http://pbs.twimg.com/profile_images/1117873857698729984/V99GkLgK_normal.png"/>
    <hyperlink ref="V53" r:id="rId597" display="https://pbs.twimg.com/media/D9me-xUX4AAR5dc.jpg"/>
    <hyperlink ref="V54" r:id="rId598" display="http://pbs.twimg.com/profile_images/1137927202971013122/FiBv7YL2_normal.jpg"/>
    <hyperlink ref="V55" r:id="rId599" display="https://pbs.twimg.com/media/D9me-xUX4AAR5dc.jpg"/>
    <hyperlink ref="V56" r:id="rId600" display="http://pbs.twimg.com/profile_images/1137927202971013122/FiBv7YL2_normal.jpg"/>
    <hyperlink ref="V57" r:id="rId601" display="http://pbs.twimg.com/profile_images/1137927202971013122/FiBv7YL2_normal.jpg"/>
    <hyperlink ref="V58" r:id="rId602" display="http://pbs.twimg.com/profile_images/1137179703159083008/1sAB4rGy_normal.jpg"/>
    <hyperlink ref="V59" r:id="rId603" display="http://pbs.twimg.com/profile_images/1140286638167171073/TblxsbBs_normal.jpg"/>
    <hyperlink ref="V60" r:id="rId604" display="http://pbs.twimg.com/profile_images/740013140700729344/T-h63ufO_normal.jpg"/>
    <hyperlink ref="V61" r:id="rId605" display="https://pbs.twimg.com/media/D-Paof4WsAADMPH.jpg"/>
    <hyperlink ref="V62" r:id="rId606" display="http://pbs.twimg.com/profile_images/1092111194205241344/27XQAzgc_normal.jpg"/>
    <hyperlink ref="V63" r:id="rId607" display="http://pbs.twimg.com/profile_images/1092111194205241344/27XQAzgc_normal.jpg"/>
    <hyperlink ref="V64" r:id="rId608" display="http://pbs.twimg.com/profile_images/1103785776448487424/m4ufsPdP_normal.jpg"/>
    <hyperlink ref="V65" r:id="rId609" display="http://pbs.twimg.com/profile_images/1103785776448487424/m4ufsPdP_normal.jpg"/>
    <hyperlink ref="V66" r:id="rId610" display="http://pbs.twimg.com/profile_images/1103785776448487424/m4ufsPdP_normal.jpg"/>
    <hyperlink ref="V67" r:id="rId611" display="https://pbs.twimg.com/ext_tw_video_thumb/1146631611930284033/pu/img/qtO0N9P5dRs9Iwae.jpg"/>
    <hyperlink ref="V68" r:id="rId612" display="http://pbs.twimg.com/profile_images/480813054708690944/pke-Vfft_normal.jpeg"/>
    <hyperlink ref="V69" r:id="rId613" display="https://pbs.twimg.com/ext_tw_video_thumb/1146631611930284033/pu/img/qtO0N9P5dRs9Iwae.jpg"/>
    <hyperlink ref="V70" r:id="rId614" display="http://pbs.twimg.com/profile_images/480813054708690944/pke-Vfft_normal.jpeg"/>
    <hyperlink ref="V71" r:id="rId615" display="http://pbs.twimg.com/profile_images/480813054708690944/pke-Vfft_normal.jpeg"/>
    <hyperlink ref="V72" r:id="rId616" display="http://abs.twimg.com/sticky/default_profile_images/default_profile_normal.png"/>
    <hyperlink ref="V73" r:id="rId617" display="http://abs.twimg.com/sticky/default_profile_images/default_profile_normal.png"/>
    <hyperlink ref="V74" r:id="rId618" display="http://pbs.twimg.com/profile_images/1156234581298896902/IJi0oUuB_normal.jpg"/>
    <hyperlink ref="V75" r:id="rId619" display="http://pbs.twimg.com/profile_images/1136525117285179392/4LBIES5Y_normal.png"/>
    <hyperlink ref="V76" r:id="rId620" display="http://pbs.twimg.com/profile_images/1136525117285179392/4LBIES5Y_normal.png"/>
    <hyperlink ref="V77" r:id="rId621" display="http://pbs.twimg.com/profile_images/1136525117285179392/4LBIES5Y_normal.png"/>
    <hyperlink ref="V78" r:id="rId622" display="http://pbs.twimg.com/profile_images/1136525117285179392/4LBIES5Y_normal.png"/>
    <hyperlink ref="V79" r:id="rId623" display="http://pbs.twimg.com/profile_images/1136525117285179392/4LBIES5Y_normal.png"/>
    <hyperlink ref="V80" r:id="rId624" display="http://pbs.twimg.com/profile_images/1136525117285179392/4LBIES5Y_normal.png"/>
    <hyperlink ref="V81" r:id="rId625" display="http://pbs.twimg.com/profile_images/1136525117285179392/4LBIES5Y_normal.png"/>
    <hyperlink ref="V82" r:id="rId626" display="http://pbs.twimg.com/profile_images/1136525117285179392/4LBIES5Y_normal.png"/>
    <hyperlink ref="V83" r:id="rId627" display="http://pbs.twimg.com/profile_images/1136525117285179392/4LBIES5Y_normal.png"/>
    <hyperlink ref="V84" r:id="rId628" display="http://pbs.twimg.com/profile_images/1136525117285179392/4LBIES5Y_normal.png"/>
    <hyperlink ref="V85" r:id="rId629" display="http://pbs.twimg.com/profile_images/1136525117285179392/4LBIES5Y_normal.png"/>
    <hyperlink ref="V86" r:id="rId630" display="http://pbs.twimg.com/profile_images/1136525117285179392/4LBIES5Y_normal.png"/>
    <hyperlink ref="V87" r:id="rId631" display="http://pbs.twimg.com/profile_images/1136525117285179392/4LBIES5Y_normal.png"/>
    <hyperlink ref="V88" r:id="rId632" display="http://pbs.twimg.com/profile_images/1136525117285179392/4LBIES5Y_normal.png"/>
    <hyperlink ref="V89" r:id="rId633" display="http://pbs.twimg.com/profile_images/1136525117285179392/4LBIES5Y_normal.png"/>
    <hyperlink ref="V90" r:id="rId634" display="http://pbs.twimg.com/profile_images/1136525117285179392/4LBIES5Y_normal.png"/>
    <hyperlink ref="V91" r:id="rId635" display="http://pbs.twimg.com/profile_images/1136525117285179392/4LBIES5Y_normal.png"/>
    <hyperlink ref="V92" r:id="rId636" display="http://pbs.twimg.com/profile_images/1136525117285179392/4LBIES5Y_normal.png"/>
    <hyperlink ref="V93" r:id="rId637" display="http://pbs.twimg.com/profile_images/1136525117285179392/4LBIES5Y_normal.png"/>
    <hyperlink ref="V94" r:id="rId638" display="https://pbs.twimg.com/media/D9uT8QYUIAAeHSu.jpg"/>
    <hyperlink ref="V95" r:id="rId639" display="http://pbs.twimg.com/profile_images/1140310394160013314/MYfpsgW3_normal.jpg"/>
    <hyperlink ref="V96" r:id="rId640" display="http://pbs.twimg.com/profile_images/946432096540622848/AH_ET-Rh_normal.jpg"/>
    <hyperlink ref="V97" r:id="rId641" display="https://pbs.twimg.com/media/D-UXbmgVAAgmTKx.jpg"/>
    <hyperlink ref="V98" r:id="rId642" display="http://pbs.twimg.com/profile_images/946432096540622848/AH_ET-Rh_normal.jpg"/>
    <hyperlink ref="V99" r:id="rId643" display="http://pbs.twimg.com/profile_images/946432096540622848/AH_ET-Rh_normal.jpg"/>
    <hyperlink ref="V100" r:id="rId644" display="https://pbs.twimg.com/media/D_rNQUBXsAAkvIz.jpg"/>
    <hyperlink ref="V101" r:id="rId645" display="http://pbs.twimg.com/profile_images/1057619127379079170/d55sg4t0_normal.jpg"/>
    <hyperlink ref="V102" r:id="rId646" display="http://pbs.twimg.com/profile_images/1057619127379079170/d55sg4t0_normal.jpg"/>
    <hyperlink ref="V103" r:id="rId647" display="http://pbs.twimg.com/profile_images/1125796261238640640/C0BtzcoL_normal.jpg"/>
    <hyperlink ref="V104" r:id="rId648" display="http://pbs.twimg.com/profile_images/1125796261238640640/C0BtzcoL_normal.jpg"/>
    <hyperlink ref="V105" r:id="rId649" display="http://pbs.twimg.com/profile_images/1125796261238640640/C0BtzcoL_normal.jpg"/>
    <hyperlink ref="V106" r:id="rId650" display="http://pbs.twimg.com/profile_images/758459016116789249/yLt7dtvI_normal.jpg"/>
    <hyperlink ref="V107" r:id="rId651" display="http://pbs.twimg.com/profile_images/1151720745304821760/T2RPTE3D_normal.jpg"/>
    <hyperlink ref="V108" r:id="rId652" display="http://pbs.twimg.com/profile_images/570658932726861824/MSzOYUtx_normal.jpeg"/>
    <hyperlink ref="V109" r:id="rId653" display="http://pbs.twimg.com/profile_images/570658932726861824/MSzOYUtx_normal.jpeg"/>
    <hyperlink ref="V110" r:id="rId654" display="http://pbs.twimg.com/profile_images/1129333828911284226/h5buLdsA_normal.jpg"/>
    <hyperlink ref="V111" r:id="rId655" display="http://pbs.twimg.com/profile_images/1129333828911284226/h5buLdsA_normal.jpg"/>
    <hyperlink ref="V112" r:id="rId656" display="http://pbs.twimg.com/profile_images/1129333828911284226/h5buLdsA_normal.jpg"/>
    <hyperlink ref="V113" r:id="rId657" display="http://pbs.twimg.com/profile_images/1129333828911284226/h5buLdsA_normal.jpg"/>
    <hyperlink ref="V114" r:id="rId658" display="http://pbs.twimg.com/profile_images/1129333828911284226/h5buLdsA_normal.jpg"/>
    <hyperlink ref="V115" r:id="rId659" display="http://pbs.twimg.com/profile_images/1129333828911284226/h5buLdsA_normal.jpg"/>
    <hyperlink ref="V116" r:id="rId660" display="http://pbs.twimg.com/profile_images/1129333828911284226/h5buLdsA_normal.jpg"/>
    <hyperlink ref="V117" r:id="rId661" display="http://pbs.twimg.com/profile_images/716292527419219968/Q554O46T_normal.jpg"/>
    <hyperlink ref="V118" r:id="rId662" display="http://pbs.twimg.com/profile_images/1267818762/Goshen_News_facebook_banner_normal.jpg"/>
    <hyperlink ref="V119" r:id="rId663" display="http://pbs.twimg.com/profile_images/461695276290703360/R2qw67CZ_normal.jpeg"/>
    <hyperlink ref="V120" r:id="rId664" display="https://pbs.twimg.com/media/D9dle9ZWkAE-Ccd.jpg"/>
    <hyperlink ref="V121" r:id="rId665" display="https://pbs.twimg.com/tweet_video_thumb/EALI6fFXUAEkO8i.jpg"/>
    <hyperlink ref="V122" r:id="rId666" display="https://pbs.twimg.com/media/D9dle9ZWkAE-Ccd.jpg"/>
    <hyperlink ref="V123" r:id="rId667" display="https://pbs.twimg.com/tweet_video_thumb/EALNnT-WwAAfIkR.jpg"/>
    <hyperlink ref="V124" r:id="rId668" display="https://pbs.twimg.com/media/D9dle9ZWkAE-Ccd.jpg"/>
    <hyperlink ref="V125" r:id="rId669" display="https://pbs.twimg.com/tweet_video_thumb/EALI6fFXUAEkO8i.jpg"/>
    <hyperlink ref="V126" r:id="rId670" display="https://pbs.twimg.com/tweet_video_thumb/EALNnT-WwAAfIkR.jpg"/>
    <hyperlink ref="V127" r:id="rId671" display="https://pbs.twimg.com/media/D9dle9ZWkAE-Ccd.jpg"/>
    <hyperlink ref="V128" r:id="rId672" display="https://pbs.twimg.com/tweet_video_thumb/EALNnT-WwAAfIkR.jpg"/>
    <hyperlink ref="V129" r:id="rId673" display="https://pbs.twimg.com/media/D9dle9ZWkAE-Ccd.jpg"/>
    <hyperlink ref="V130" r:id="rId674" display="https://pbs.twimg.com/tweet_video_thumb/EALI6fFXUAEkO8i.jpg"/>
    <hyperlink ref="V131" r:id="rId675" display="https://pbs.twimg.com/tweet_video_thumb/EALNnT-WwAAfIkR.jpg"/>
    <hyperlink ref="V132" r:id="rId676" display="https://pbs.twimg.com/tweet_video_thumb/EALI6fFXUAEkO8i.jpg"/>
    <hyperlink ref="V133" r:id="rId677" display="https://pbs.twimg.com/tweet_video_thumb/EALNnT-WwAAfIkR.jpg"/>
    <hyperlink ref="V134" r:id="rId678" display="https://pbs.twimg.com/media/D9dle9ZWkAE-Ccd.jpg"/>
    <hyperlink ref="V135" r:id="rId679" display="https://pbs.twimg.com/tweet_video_thumb/EALI6fFXUAEkO8i.jpg"/>
    <hyperlink ref="V136" r:id="rId680" display="https://pbs.twimg.com/tweet_video_thumb/EALNnT-WwAAfIkR.jpg"/>
    <hyperlink ref="V137" r:id="rId681" display="https://pbs.twimg.com/media/D9dle9ZWkAE-Ccd.jpg"/>
    <hyperlink ref="V138" r:id="rId682" display="https://pbs.twimg.com/tweet_video_thumb/EALNnT-WwAAfIkR.jpg"/>
    <hyperlink ref="V139" r:id="rId683" display="http://pbs.twimg.com/profile_images/857688465986727937/X8Daqn1E_normal.jpg"/>
    <hyperlink ref="V140" r:id="rId684" display="http://pbs.twimg.com/profile_images/857688465986727937/X8Daqn1E_normal.jpg"/>
    <hyperlink ref="V141" r:id="rId685" display="http://pbs.twimg.com/profile_images/857688465986727937/X8Daqn1E_normal.jpg"/>
    <hyperlink ref="V142" r:id="rId686" display="http://pbs.twimg.com/profile_images/857688465986727937/X8Daqn1E_normal.jpg"/>
    <hyperlink ref="V143" r:id="rId687" display="http://pbs.twimg.com/profile_images/857688465986727937/X8Daqn1E_normal.jpg"/>
    <hyperlink ref="V144" r:id="rId688" display="http://pbs.twimg.com/profile_images/857688465986727937/X8Daqn1E_normal.jpg"/>
    <hyperlink ref="V145" r:id="rId689" display="http://pbs.twimg.com/profile_images/857688465986727937/X8Daqn1E_normal.jpg"/>
    <hyperlink ref="V146" r:id="rId690" display="http://pbs.twimg.com/profile_images/857688465986727937/X8Daqn1E_normal.jpg"/>
    <hyperlink ref="V147" r:id="rId691" display="https://pbs.twimg.com/media/D9dle9ZWkAE-Ccd.jpg"/>
    <hyperlink ref="V148" r:id="rId692" display="http://pbs.twimg.com/profile_images/1091929514287026177/PNrYmF75_normal.jpg"/>
    <hyperlink ref="V149" r:id="rId693" display="https://pbs.twimg.com/media/D9dle9ZWkAE-Ccd.jpg"/>
    <hyperlink ref="V150" r:id="rId694" display="http://pbs.twimg.com/profile_images/1091929514287026177/PNrYmF75_normal.jpg"/>
    <hyperlink ref="V151" r:id="rId695" display="https://pbs.twimg.com/media/D9dle9ZWkAE-Ccd.jpg"/>
    <hyperlink ref="V152" r:id="rId696" display="http://pbs.twimg.com/profile_images/1091929514287026177/PNrYmF75_normal.jpg"/>
    <hyperlink ref="V153" r:id="rId697" display="https://pbs.twimg.com/tweet_video_thumb/EALI6fFXUAEkO8i.jpg"/>
    <hyperlink ref="V154" r:id="rId698" display="https://pbs.twimg.com/tweet_video_thumb/EALNnT-WwAAfIkR.jpg"/>
    <hyperlink ref="V155" r:id="rId699" display="http://pbs.twimg.com/profile_images/1091929514287026177/PNrYmF75_normal.jpg"/>
    <hyperlink ref="V156" r:id="rId700" display="http://pbs.twimg.com/profile_images/1091929514287026177/PNrYmF75_normal.jpg"/>
    <hyperlink ref="V157" r:id="rId701" display="https://pbs.twimg.com/media/D9dle9ZWkAE-Ccd.jpg"/>
    <hyperlink ref="V158" r:id="rId702" display="https://pbs.twimg.com/tweet_video_thumb/EALI6fFXUAEkO8i.jpg"/>
    <hyperlink ref="V159" r:id="rId703" display="https://pbs.twimg.com/tweet_video_thumb/EALNnT-WwAAfIkR.jpg"/>
    <hyperlink ref="V160" r:id="rId704" display="http://pbs.twimg.com/profile_images/1091929514287026177/PNrYmF75_normal.jpg"/>
    <hyperlink ref="V161" r:id="rId705" display="http://pbs.twimg.com/profile_images/1091929514287026177/PNrYmF75_normal.jpg"/>
    <hyperlink ref="V162" r:id="rId706" display="https://pbs.twimg.com/media/D9dle9ZWkAE-Ccd.jpg"/>
    <hyperlink ref="V163" r:id="rId707" display="https://pbs.twimg.com/tweet_video_thumb/EALI6fFXUAEkO8i.jpg"/>
    <hyperlink ref="V164" r:id="rId708" display="https://pbs.twimg.com/tweet_video_thumb/EALNnT-WwAAfIkR.jpg"/>
    <hyperlink ref="V165" r:id="rId709" display="http://pbs.twimg.com/profile_images/1091929514287026177/PNrYmF75_normal.jpg"/>
    <hyperlink ref="V166" r:id="rId710" display="http://pbs.twimg.com/profile_images/1091929514287026177/PNrYmF75_normal.jpg"/>
    <hyperlink ref="V167" r:id="rId711" display="http://pbs.twimg.com/profile_images/1091929514287026177/PNrYmF75_normal.jpg"/>
    <hyperlink ref="V168" r:id="rId712" display="http://pbs.twimg.com/profile_images/1091929514287026177/PNrYmF75_normal.jpg"/>
    <hyperlink ref="V169" r:id="rId713" display="http://pbs.twimg.com/profile_images/1091929514287026177/PNrYmF75_normal.jpg"/>
    <hyperlink ref="V170" r:id="rId714" display="http://pbs.twimg.com/profile_images/1091929514287026177/PNrYmF75_normal.jpg"/>
    <hyperlink ref="V171" r:id="rId715" display="https://pbs.twimg.com/media/EAPIMzyWwAUkOF9.jpg"/>
    <hyperlink ref="V172" r:id="rId716" display="https://pbs.twimg.com/media/EAPIMzyWwAUkOF9.jpg"/>
    <hyperlink ref="V173" r:id="rId717" display="http://pbs.twimg.com/profile_images/1086329261059948544/1rifR15g_normal.jpg"/>
    <hyperlink ref="V174" r:id="rId718" display="http://pbs.twimg.com/profile_images/1086329261059948544/1rifR15g_normal.jpg"/>
    <hyperlink ref="V175" r:id="rId719" display="http://pbs.twimg.com/profile_images/760086441003220992/yGVcfdRh_normal.jpg"/>
    <hyperlink ref="V176" r:id="rId720" display="http://pbs.twimg.com/profile_images/760086441003220992/yGVcfdRh_normal.jpg"/>
    <hyperlink ref="V177" r:id="rId721" display="http://pbs.twimg.com/profile_images/1011262662422999040/IFVysNpl_normal.jpg"/>
    <hyperlink ref="V178" r:id="rId722" display="https://pbs.twimg.com/media/EAP-5DDU4AElNJ7.jpg"/>
    <hyperlink ref="V179" r:id="rId723" display="http://pbs.twimg.com/profile_images/804783283280216065/kfIY-XXG_normal.jpg"/>
    <hyperlink ref="V180" r:id="rId724" display="https://pbs.twimg.com/media/D-LhmeXW4AEC3HB.jpg"/>
    <hyperlink ref="V181" r:id="rId725" display="https://pbs.twimg.com/media/D-LhmeXW4AEC3HB.jpg"/>
    <hyperlink ref="V182" r:id="rId726" display="https://pbs.twimg.com/media/D-LhmeXW4AEC3HB.jpg"/>
    <hyperlink ref="V183" r:id="rId727" display="https://pbs.twimg.com/media/D-LhmeXW4AEC3HB.jpg"/>
    <hyperlink ref="V184" r:id="rId728" display="https://pbs.twimg.com/media/D-LhmeXW4AEC3HB.jpg"/>
    <hyperlink ref="V185" r:id="rId729" display="https://pbs.twimg.com/media/D-LhmeXW4AEC3HB.jpg"/>
    <hyperlink ref="V186" r:id="rId730" display="https://pbs.twimg.com/media/D-LhmeXW4AEC3HB.jpg"/>
    <hyperlink ref="V187" r:id="rId731" display="https://pbs.twimg.com/media/D-LhmeXW4AEC3HB.jpg"/>
    <hyperlink ref="V188" r:id="rId732" display="https://pbs.twimg.com/media/EAR1IzvU0AAX5za.jpg"/>
    <hyperlink ref="V189" r:id="rId733" display="https://pbs.twimg.com/media/D-LhmeXW4AEC3HB.jpg"/>
    <hyperlink ref="V190" r:id="rId734" display="https://pbs.twimg.com/media/EAR1IzvU0AAX5za.jpg"/>
    <hyperlink ref="V191" r:id="rId735" display="https://pbs.twimg.com/media/EAR1IzvU0AAX5za.jpg"/>
    <hyperlink ref="V192" r:id="rId736" display="https://pbs.twimg.com/media/EAR1IzvU0AAX5za.jpg"/>
    <hyperlink ref="V193" r:id="rId737" display="http://pbs.twimg.com/profile_images/751439787630981120/UhJueH5p_normal.jpg"/>
    <hyperlink ref="V194" r:id="rId738" display="http://pbs.twimg.com/profile_images/751439787630981120/UhJueH5p_normal.jpg"/>
    <hyperlink ref="V195" r:id="rId739" display="https://pbs.twimg.com/media/EAV39OuXoAAJKW6.jpg"/>
    <hyperlink ref="V196" r:id="rId740" display="http://pbs.twimg.com/profile_images/1137012768303931392/_YNnZ4rm_normal.jpg"/>
    <hyperlink ref="V197" r:id="rId741" display="http://pbs.twimg.com/profile_images/1137012768303931392/_YNnZ4rm_normal.jpg"/>
    <hyperlink ref="V198" r:id="rId742" display="http://pbs.twimg.com/profile_images/1137012768303931392/_YNnZ4rm_normal.jpg"/>
    <hyperlink ref="V199" r:id="rId743" display="http://pbs.twimg.com/profile_images/1137012768303931392/_YNnZ4rm_normal.jpg"/>
    <hyperlink ref="V200" r:id="rId744" display="http://pbs.twimg.com/profile_images/1137012768303931392/_YNnZ4rm_normal.jpg"/>
    <hyperlink ref="V201" r:id="rId745" display="http://pbs.twimg.com/profile_images/1137012768303931392/_YNnZ4rm_normal.jpg"/>
    <hyperlink ref="V202" r:id="rId746" display="http://pbs.twimg.com/profile_images/1137012768303931392/_YNnZ4rm_normal.jpg"/>
    <hyperlink ref="V203" r:id="rId747" display="http://pbs.twimg.com/profile_images/1137012768303931392/_YNnZ4rm_normal.jpg"/>
    <hyperlink ref="V204" r:id="rId748" display="http://pbs.twimg.com/profile_images/1137012768303931392/_YNnZ4rm_normal.jpg"/>
    <hyperlink ref="V205" r:id="rId749" display="http://pbs.twimg.com/profile_images/1137012768303931392/_YNnZ4rm_normal.jpg"/>
    <hyperlink ref="V206" r:id="rId750" display="http://pbs.twimg.com/profile_images/1137012768303931392/_YNnZ4rm_normal.jpg"/>
    <hyperlink ref="V207" r:id="rId751" display="http://pbs.twimg.com/profile_images/1137012768303931392/_YNnZ4rm_normal.jpg"/>
    <hyperlink ref="V208" r:id="rId752" display="http://pbs.twimg.com/profile_images/1137012768303931392/_YNnZ4rm_normal.jpg"/>
    <hyperlink ref="V209" r:id="rId753" display="http://pbs.twimg.com/profile_images/1137012768303931392/_YNnZ4rm_normal.jpg"/>
    <hyperlink ref="V210" r:id="rId754" display="http://pbs.twimg.com/profile_images/1137012768303931392/_YNnZ4rm_normal.jpg"/>
    <hyperlink ref="V211" r:id="rId755" display="http://pbs.twimg.com/profile_images/1137012768303931392/_YNnZ4rm_normal.jpg"/>
    <hyperlink ref="V212" r:id="rId756" display="http://pbs.twimg.com/profile_images/1137012768303931392/_YNnZ4rm_normal.jpg"/>
    <hyperlink ref="V213" r:id="rId757" display="http://pbs.twimg.com/profile_images/1137012768303931392/_YNnZ4rm_normal.jpg"/>
    <hyperlink ref="V214" r:id="rId758" display="http://pbs.twimg.com/profile_images/1137012768303931392/_YNnZ4rm_normal.jpg"/>
    <hyperlink ref="V215" r:id="rId759" display="http://pbs.twimg.com/profile_images/1137012768303931392/_YNnZ4rm_normal.jpg"/>
    <hyperlink ref="V216" r:id="rId760" display="http://pbs.twimg.com/profile_images/1137012768303931392/_YNnZ4rm_normal.jpg"/>
    <hyperlink ref="V217" r:id="rId761" display="http://pbs.twimg.com/profile_images/1137012768303931392/_YNnZ4rm_normal.jpg"/>
    <hyperlink ref="V218" r:id="rId762" display="http://pbs.twimg.com/profile_images/1137012768303931392/_YNnZ4rm_normal.jpg"/>
    <hyperlink ref="V219" r:id="rId763" display="http://pbs.twimg.com/profile_images/1137012768303931392/_YNnZ4rm_normal.jpg"/>
    <hyperlink ref="V220" r:id="rId764" display="http://pbs.twimg.com/profile_images/1137012768303931392/_YNnZ4rm_normal.jpg"/>
    <hyperlink ref="V221" r:id="rId765" display="http://pbs.twimg.com/profile_images/1137012768303931392/_YNnZ4rm_normal.jpg"/>
    <hyperlink ref="V222" r:id="rId766" display="http://pbs.twimg.com/profile_images/1137012768303931392/_YNnZ4rm_normal.jpg"/>
    <hyperlink ref="V223" r:id="rId767" display="http://pbs.twimg.com/profile_images/1137012768303931392/_YNnZ4rm_normal.jpg"/>
    <hyperlink ref="V224" r:id="rId768" display="http://pbs.twimg.com/profile_images/1137012768303931392/_YNnZ4rm_normal.jpg"/>
    <hyperlink ref="V225" r:id="rId769" display="http://pbs.twimg.com/profile_images/1137012768303931392/_YNnZ4rm_normal.jpg"/>
    <hyperlink ref="V226" r:id="rId770" display="http://pbs.twimg.com/profile_images/1137012768303931392/_YNnZ4rm_normal.jpg"/>
    <hyperlink ref="V227" r:id="rId771" display="http://pbs.twimg.com/profile_images/1137012768303931392/_YNnZ4rm_normal.jpg"/>
    <hyperlink ref="V228" r:id="rId772" display="http://pbs.twimg.com/profile_images/1137012768303931392/_YNnZ4rm_normal.jpg"/>
    <hyperlink ref="V229" r:id="rId773" display="http://pbs.twimg.com/profile_images/1137012768303931392/_YNnZ4rm_normal.jpg"/>
    <hyperlink ref="V230" r:id="rId774" display="http://pbs.twimg.com/profile_images/1137012768303931392/_YNnZ4rm_normal.jpg"/>
    <hyperlink ref="V231" r:id="rId775" display="http://pbs.twimg.com/profile_images/1079862132781535234/99wa9Nlp_normal.jpg"/>
    <hyperlink ref="V232" r:id="rId776" display="http://pbs.twimg.com/profile_images/570658932726861824/MSzOYUtx_normal.jpeg"/>
    <hyperlink ref="V233" r:id="rId777" display="http://pbs.twimg.com/profile_images/1123576928001306627/7zA4OAug_normal.png"/>
    <hyperlink ref="V234" r:id="rId778" display="http://pbs.twimg.com/profile_images/1123576928001306627/7zA4OAug_normal.png"/>
    <hyperlink ref="V235" r:id="rId779" display="https://pbs.twimg.com/media/EBDYDm4WwAA-UNu.jpg"/>
    <hyperlink ref="V236" r:id="rId780" display="https://pbs.twimg.com/ext_tw_video_thumb/1147207884356431873/pu/img/4Nygw-yLPus7vwJL.jpg"/>
    <hyperlink ref="V237" r:id="rId781" display="https://pbs.twimg.com/tweet_video_thumb/D-wXD0KXkAADeVo.jpg"/>
    <hyperlink ref="V238" r:id="rId782" display="https://pbs.twimg.com/ext_tw_video_thumb/1147207884356431873/pu/img/4Nygw-yLPus7vwJL.jpg"/>
    <hyperlink ref="V239" r:id="rId783" display="https://pbs.twimg.com/tweet_video_thumb/D-wXD0KXkAADeVo.jpg"/>
    <hyperlink ref="V240" r:id="rId784" display="https://pbs.twimg.com/ext_tw_video_thumb/1147207884356431873/pu/img/4Nygw-yLPus7vwJL.jpg"/>
    <hyperlink ref="V241" r:id="rId785" display="http://pbs.twimg.com/profile_images/941327403707654146/Um9mZn4X_normal.jpg"/>
    <hyperlink ref="V242" r:id="rId786" display="http://pbs.twimg.com/profile_images/941327403707654146/Um9mZn4X_normal.jpg"/>
    <hyperlink ref="V243" r:id="rId787" display="https://pbs.twimg.com/tweet_video_thumb/D-wXD0KXkAADeVo.jpg"/>
    <hyperlink ref="V244" r:id="rId788" display="https://pbs.twimg.com/ext_tw_video_thumb/1147207884356431873/pu/img/4Nygw-yLPus7vwJL.jpg"/>
    <hyperlink ref="V245" r:id="rId789" display="https://pbs.twimg.com/tweet_video_thumb/D-wXD0KXkAADeVo.jpg"/>
    <hyperlink ref="V246" r:id="rId790" display="https://pbs.twimg.com/ext_tw_video_thumb/1147207884356431873/pu/img/4Nygw-yLPus7vwJL.jpg"/>
    <hyperlink ref="V247" r:id="rId791" display="https://pbs.twimg.com/tweet_video_thumb/D-wXD0KXkAADeVo.jpg"/>
    <hyperlink ref="V248" r:id="rId792" display="https://pbs.twimg.com/ext_tw_video_thumb/1147207884356431873/pu/img/4Nygw-yLPus7vwJL.jpg"/>
    <hyperlink ref="V249" r:id="rId793" display="https://pbs.twimg.com/tweet_video_thumb/D-wXD0KXkAADeVo.jpg"/>
    <hyperlink ref="V250" r:id="rId794" display="https://pbs.twimg.com/ext_tw_video_thumb/1147207884356431873/pu/img/4Nygw-yLPus7vwJL.jpg"/>
    <hyperlink ref="V251" r:id="rId795" display="https://pbs.twimg.com/tweet_video_thumb/D-wXD0KXkAADeVo.jpg"/>
    <hyperlink ref="V252" r:id="rId796" display="https://pbs.twimg.com/tweet_video_thumb/D-wXD0KXkAADeVo.jpg"/>
    <hyperlink ref="V253" r:id="rId797" display="https://pbs.twimg.com/tweet_video_thumb/D-wXD0KXkAADeVo.jpg"/>
    <hyperlink ref="V254" r:id="rId798" display="http://pbs.twimg.com/profile_images/378800000580987070/db9078700d95a65749e683e090706d47_normal.jpeg"/>
    <hyperlink ref="V255" r:id="rId799" display="http://pbs.twimg.com/profile_images/378800000580987070/db9078700d95a65749e683e090706d47_normal.jpeg"/>
    <hyperlink ref="V256" r:id="rId800" display="http://pbs.twimg.com/profile_images/570658932726861824/MSzOYUtx_normal.jpeg"/>
    <hyperlink ref="V257" r:id="rId801" display="https://pbs.twimg.com/media/D_xAl-VX4AAGKVu.jpg"/>
    <hyperlink ref="V258" r:id="rId802" display="http://pbs.twimg.com/profile_images/1106532626532319232/BiRESKrF_normal.jpg"/>
    <hyperlink ref="V259" r:id="rId803" display="http://pbs.twimg.com/profile_images/1106532626532319232/BiRESKrF_normal.jpg"/>
    <hyperlink ref="V260" r:id="rId804" display="http://pbs.twimg.com/profile_images/1106532626532319232/BiRESKrF_normal.jpg"/>
    <hyperlink ref="V261" r:id="rId805" display="https://pbs.twimg.com/ext_tw_video_thumb/1147207884356431873/pu/img/4Nygw-yLPus7vwJL.jpg"/>
    <hyperlink ref="V262" r:id="rId806" display="http://pbs.twimg.com/profile_images/859094363015663617/WFhz0keD_normal.jpg"/>
    <hyperlink ref="V263" r:id="rId807" display="http://pbs.twimg.com/profile_images/859094363015663617/WFhz0keD_normal.jpg"/>
    <hyperlink ref="V264" r:id="rId808" display="http://pbs.twimg.com/profile_images/859094363015663617/WFhz0keD_normal.jpg"/>
    <hyperlink ref="V265" r:id="rId809" display="http://pbs.twimg.com/profile_images/859094363015663617/WFhz0keD_normal.jpg"/>
    <hyperlink ref="V266" r:id="rId810" display="http://pbs.twimg.com/profile_images/859094363015663617/WFhz0keD_normal.jpg"/>
    <hyperlink ref="V267" r:id="rId811" display="http://pbs.twimg.com/profile_images/859094363015663617/WFhz0keD_normal.jpg"/>
    <hyperlink ref="V268" r:id="rId812" display="http://pbs.twimg.com/profile_images/859094363015663617/WFhz0keD_normal.jpg"/>
    <hyperlink ref="V269" r:id="rId813" display="https://pbs.twimg.com/media/D-KxZ1YXkAEIE2l.jpg"/>
    <hyperlink ref="V270" r:id="rId814" display="http://pbs.twimg.com/profile_images/859094363015663617/WFhz0keD_normal.jpg"/>
    <hyperlink ref="V271" r:id="rId815" display="http://pbs.twimg.com/profile_images/859094363015663617/WFhz0keD_normal.jpg"/>
    <hyperlink ref="V272" r:id="rId816" display="http://pbs.twimg.com/profile_images/859094363015663617/WFhz0keD_normal.jpg"/>
    <hyperlink ref="V273" r:id="rId817" display="http://pbs.twimg.com/profile_images/859094363015663617/WFhz0keD_normal.jpg"/>
    <hyperlink ref="V274" r:id="rId818" display="http://pbs.twimg.com/profile_images/889305169787277314/bOTcq8rx_normal.jpg"/>
    <hyperlink ref="V275" r:id="rId819" display="http://pbs.twimg.com/profile_images/993645134372798469/pAZy1Q6j_normal.jpg"/>
    <hyperlink ref="V276" r:id="rId820" display="http://pbs.twimg.com/profile_images/993645134372798469/pAZy1Q6j_normal.jpg"/>
    <hyperlink ref="V277" r:id="rId821" display="http://pbs.twimg.com/profile_images/993645134372798469/pAZy1Q6j_normal.jpg"/>
    <hyperlink ref="V278" r:id="rId822" display="http://pbs.twimg.com/profile_images/993645134372798469/pAZy1Q6j_normal.jpg"/>
    <hyperlink ref="V279" r:id="rId823" display="http://pbs.twimg.com/profile_images/993645134372798469/pAZy1Q6j_normal.jpg"/>
    <hyperlink ref="V280" r:id="rId824" display="http://pbs.twimg.com/profile_images/993645134372798469/pAZy1Q6j_normal.jpg"/>
    <hyperlink ref="V281" r:id="rId825" display="http://pbs.twimg.com/profile_images/993645134372798469/pAZy1Q6j_normal.jpg"/>
    <hyperlink ref="V282" r:id="rId826" display="http://pbs.twimg.com/profile_images/993645134372798469/pAZy1Q6j_normal.jpg"/>
    <hyperlink ref="V283" r:id="rId827" display="http://pbs.twimg.com/profile_images/993645134372798469/pAZy1Q6j_normal.jpg"/>
    <hyperlink ref="V284" r:id="rId828" display="http://pbs.twimg.com/profile_images/993645134372798469/pAZy1Q6j_normal.jpg"/>
    <hyperlink ref="V285" r:id="rId829" display="http://pbs.twimg.com/profile_images/993645134372798469/pAZy1Q6j_normal.jpg"/>
    <hyperlink ref="V286" r:id="rId830" display="http://pbs.twimg.com/profile_images/993645134372798469/pAZy1Q6j_normal.jpg"/>
    <hyperlink ref="V287" r:id="rId831" display="http://pbs.twimg.com/profile_images/993645134372798469/pAZy1Q6j_normal.jpg"/>
    <hyperlink ref="V288" r:id="rId832" display="http://pbs.twimg.com/profile_images/993645134372798469/pAZy1Q6j_normal.jpg"/>
    <hyperlink ref="V289" r:id="rId833" display="http://pbs.twimg.com/profile_images/993645134372798469/pAZy1Q6j_normal.jpg"/>
    <hyperlink ref="V290" r:id="rId834" display="http://pbs.twimg.com/profile_images/993645134372798469/pAZy1Q6j_normal.jpg"/>
    <hyperlink ref="V291" r:id="rId835" display="http://pbs.twimg.com/profile_images/993645134372798469/pAZy1Q6j_normal.jpg"/>
    <hyperlink ref="V292" r:id="rId836" display="http://pbs.twimg.com/profile_images/993645134372798469/pAZy1Q6j_normal.jpg"/>
    <hyperlink ref="V293" r:id="rId837" display="http://pbs.twimg.com/profile_images/993645134372798469/pAZy1Q6j_normal.jpg"/>
    <hyperlink ref="V294" r:id="rId838" display="http://pbs.twimg.com/profile_images/993645134372798469/pAZy1Q6j_normal.jpg"/>
    <hyperlink ref="V295" r:id="rId839" display="http://pbs.twimg.com/profile_images/993645134372798469/pAZy1Q6j_normal.jpg"/>
    <hyperlink ref="V296" r:id="rId840" display="http://pbs.twimg.com/profile_images/993645134372798469/pAZy1Q6j_normal.jpg"/>
    <hyperlink ref="V297" r:id="rId841" display="http://pbs.twimg.com/profile_images/993645134372798469/pAZy1Q6j_normal.jpg"/>
    <hyperlink ref="V298" r:id="rId842" display="http://pbs.twimg.com/profile_images/993645134372798469/pAZy1Q6j_normal.jpg"/>
    <hyperlink ref="V299" r:id="rId843" display="http://pbs.twimg.com/profile_images/993645134372798469/pAZy1Q6j_normal.jpg"/>
    <hyperlink ref="V300" r:id="rId844" display="http://pbs.twimg.com/profile_images/993645134372798469/pAZy1Q6j_normal.jpg"/>
    <hyperlink ref="V301" r:id="rId845" display="http://pbs.twimg.com/profile_images/993645134372798469/pAZy1Q6j_normal.jpg"/>
    <hyperlink ref="V302" r:id="rId846" display="http://pbs.twimg.com/profile_images/993645134372798469/pAZy1Q6j_normal.jpg"/>
    <hyperlink ref="V303" r:id="rId847" display="http://pbs.twimg.com/profile_images/993645134372798469/pAZy1Q6j_normal.jpg"/>
    <hyperlink ref="V304" r:id="rId848" display="http://pbs.twimg.com/profile_images/993645134372798469/pAZy1Q6j_normal.jpg"/>
    <hyperlink ref="V305" r:id="rId849" display="http://pbs.twimg.com/profile_images/993645134372798469/pAZy1Q6j_normal.jpg"/>
    <hyperlink ref="V306" r:id="rId850" display="http://pbs.twimg.com/profile_images/993645134372798469/pAZy1Q6j_normal.jpg"/>
    <hyperlink ref="V307" r:id="rId851" display="http://pbs.twimg.com/profile_images/570658932726861824/MSzOYUtx_normal.jpeg"/>
    <hyperlink ref="V308" r:id="rId852" display="http://pbs.twimg.com/profile_images/570658932726861824/MSzOYUtx_normal.jpeg"/>
    <hyperlink ref="V309" r:id="rId853" display="http://pbs.twimg.com/profile_images/993645134372798469/pAZy1Q6j_normal.jpg"/>
    <hyperlink ref="V310" r:id="rId854" display="http://pbs.twimg.com/profile_images/993645134372798469/pAZy1Q6j_normal.jpg"/>
    <hyperlink ref="V311" r:id="rId855" display="http://pbs.twimg.com/profile_images/993645134372798469/pAZy1Q6j_normal.jpg"/>
    <hyperlink ref="V312" r:id="rId856" display="http://pbs.twimg.com/profile_images/993645134372798469/pAZy1Q6j_normal.jpg"/>
    <hyperlink ref="V313" r:id="rId857" display="http://pbs.twimg.com/profile_images/993645134372798469/pAZy1Q6j_normal.jpg"/>
    <hyperlink ref="V314" r:id="rId858" display="http://pbs.twimg.com/profile_images/993645134372798469/pAZy1Q6j_normal.jpg"/>
    <hyperlink ref="V315" r:id="rId859" display="http://pbs.twimg.com/profile_images/993645134372798469/pAZy1Q6j_normal.jpg"/>
    <hyperlink ref="V316" r:id="rId860" display="http://pbs.twimg.com/profile_images/993645134372798469/pAZy1Q6j_normal.jpg"/>
    <hyperlink ref="V317" r:id="rId861" display="http://pbs.twimg.com/profile_images/993645134372798469/pAZy1Q6j_normal.jpg"/>
    <hyperlink ref="V318" r:id="rId862" display="http://pbs.twimg.com/profile_images/993645134372798469/pAZy1Q6j_normal.jpg"/>
    <hyperlink ref="V319" r:id="rId863" display="http://pbs.twimg.com/profile_images/993645134372798469/pAZy1Q6j_normal.jpg"/>
    <hyperlink ref="V320" r:id="rId864" display="http://pbs.twimg.com/profile_images/993645134372798469/pAZy1Q6j_normal.jpg"/>
    <hyperlink ref="V321" r:id="rId865" display="http://pbs.twimg.com/profile_images/993645134372798469/pAZy1Q6j_normal.jpg"/>
    <hyperlink ref="V322" r:id="rId866" display="http://pbs.twimg.com/profile_images/993645134372798469/pAZy1Q6j_normal.jpg"/>
    <hyperlink ref="V323" r:id="rId867" display="http://pbs.twimg.com/profile_images/993645134372798469/pAZy1Q6j_normal.jpg"/>
    <hyperlink ref="V324" r:id="rId868" display="http://pbs.twimg.com/profile_images/993645134372798469/pAZy1Q6j_normal.jpg"/>
    <hyperlink ref="V325" r:id="rId869" display="http://pbs.twimg.com/profile_images/993645134372798469/pAZy1Q6j_normal.jpg"/>
    <hyperlink ref="V326" r:id="rId870" display="http://pbs.twimg.com/profile_images/993645134372798469/pAZy1Q6j_normal.jpg"/>
    <hyperlink ref="V327" r:id="rId871" display="http://pbs.twimg.com/profile_images/461582286970843136/Hb5GbLpr_normal.jpeg"/>
    <hyperlink ref="V328" r:id="rId872" display="http://pbs.twimg.com/profile_images/993645134372798469/pAZy1Q6j_normal.jpg"/>
    <hyperlink ref="V329" r:id="rId873" display="http://pbs.twimg.com/profile_images/993645134372798469/pAZy1Q6j_normal.jpg"/>
    <hyperlink ref="V330" r:id="rId874" display="http://pbs.twimg.com/profile_images/993645134372798469/pAZy1Q6j_normal.jpg"/>
    <hyperlink ref="V331" r:id="rId875" display="http://pbs.twimg.com/profile_images/993645134372798469/pAZy1Q6j_normal.jpg"/>
    <hyperlink ref="V332" r:id="rId876" display="http://pbs.twimg.com/profile_images/993645134372798469/pAZy1Q6j_normal.jpg"/>
    <hyperlink ref="V333" r:id="rId877" display="http://pbs.twimg.com/profile_images/993645134372798469/pAZy1Q6j_normal.jpg"/>
    <hyperlink ref="V334" r:id="rId878" display="http://pbs.twimg.com/profile_images/993645134372798469/pAZy1Q6j_normal.jpg"/>
    <hyperlink ref="V335" r:id="rId879" display="http://pbs.twimg.com/profile_images/993645134372798469/pAZy1Q6j_normal.jpg"/>
    <hyperlink ref="V336" r:id="rId880" display="http://pbs.twimg.com/profile_images/993645134372798469/pAZy1Q6j_normal.jpg"/>
    <hyperlink ref="V337" r:id="rId881" display="http://pbs.twimg.com/profile_images/993645134372798469/pAZy1Q6j_normal.jpg"/>
    <hyperlink ref="V338" r:id="rId882" display="http://pbs.twimg.com/profile_images/993645134372798469/pAZy1Q6j_normal.jpg"/>
    <hyperlink ref="V339" r:id="rId883" display="http://pbs.twimg.com/profile_images/993645134372798469/pAZy1Q6j_normal.jpg"/>
    <hyperlink ref="V340" r:id="rId884" display="http://pbs.twimg.com/profile_images/993645134372798469/pAZy1Q6j_normal.jpg"/>
    <hyperlink ref="V341" r:id="rId885" display="http://pbs.twimg.com/profile_images/993645134372798469/pAZy1Q6j_normal.jpg"/>
    <hyperlink ref="V342" r:id="rId886" display="http://pbs.twimg.com/profile_images/993645134372798469/pAZy1Q6j_normal.jpg"/>
    <hyperlink ref="V343" r:id="rId887" display="http://pbs.twimg.com/profile_images/993645134372798469/pAZy1Q6j_normal.jpg"/>
    <hyperlink ref="V344" r:id="rId888" display="http://pbs.twimg.com/profile_images/993645134372798469/pAZy1Q6j_normal.jpg"/>
    <hyperlink ref="V345" r:id="rId889" display="http://pbs.twimg.com/profile_images/993645134372798469/pAZy1Q6j_normal.jpg"/>
    <hyperlink ref="V346" r:id="rId890" display="http://pbs.twimg.com/profile_images/993645134372798469/pAZy1Q6j_normal.jpg"/>
    <hyperlink ref="V347" r:id="rId891" display="http://pbs.twimg.com/profile_images/993645134372798469/pAZy1Q6j_normal.jpg"/>
    <hyperlink ref="V348" r:id="rId892" display="http://pbs.twimg.com/profile_images/993645134372798469/pAZy1Q6j_normal.jpg"/>
    <hyperlink ref="V349" r:id="rId893" display="http://pbs.twimg.com/profile_images/993645134372798469/pAZy1Q6j_normal.jpg"/>
    <hyperlink ref="V350" r:id="rId894" display="http://pbs.twimg.com/profile_images/993645134372798469/pAZy1Q6j_normal.jpg"/>
    <hyperlink ref="V351" r:id="rId895" display="http://pbs.twimg.com/profile_images/993645134372798469/pAZy1Q6j_normal.jpg"/>
    <hyperlink ref="V352" r:id="rId896" display="http://pbs.twimg.com/profile_images/993645134372798469/pAZy1Q6j_normal.jpg"/>
    <hyperlink ref="V353" r:id="rId897" display="http://pbs.twimg.com/profile_images/993645134372798469/pAZy1Q6j_normal.jpg"/>
    <hyperlink ref="V354" r:id="rId898" display="http://pbs.twimg.com/profile_images/993645134372798469/pAZy1Q6j_normal.jpg"/>
    <hyperlink ref="V355" r:id="rId899" display="http://pbs.twimg.com/profile_images/993645134372798469/pAZy1Q6j_normal.jpg"/>
    <hyperlink ref="V356" r:id="rId900" display="http://pbs.twimg.com/profile_images/993645134372798469/pAZy1Q6j_normal.jpg"/>
    <hyperlink ref="V357" r:id="rId901" display="http://pbs.twimg.com/profile_images/993645134372798469/pAZy1Q6j_normal.jpg"/>
    <hyperlink ref="V358" r:id="rId902" display="http://pbs.twimg.com/profile_images/993645134372798469/pAZy1Q6j_normal.jpg"/>
    <hyperlink ref="V359" r:id="rId903" display="http://pbs.twimg.com/profile_images/993645134372798469/pAZy1Q6j_normal.jpg"/>
    <hyperlink ref="V360" r:id="rId904" display="https://pbs.twimg.com/media/EAPIMzyWwAUkOF9.jpg"/>
    <hyperlink ref="V361" r:id="rId905" display="http://pbs.twimg.com/profile_images/993645134372798469/pAZy1Q6j_normal.jpg"/>
    <hyperlink ref="V362" r:id="rId906" display="http://pbs.twimg.com/profile_images/993645134372798469/pAZy1Q6j_normal.jpg"/>
    <hyperlink ref="V363" r:id="rId907" display="http://pbs.twimg.com/profile_images/993645134372798469/pAZy1Q6j_normal.jpg"/>
    <hyperlink ref="V364" r:id="rId908" display="http://pbs.twimg.com/profile_images/993645134372798469/pAZy1Q6j_normal.jpg"/>
    <hyperlink ref="V365" r:id="rId909" display="http://pbs.twimg.com/profile_images/993645134372798469/pAZy1Q6j_normal.jpg"/>
    <hyperlink ref="V366" r:id="rId910" display="http://pbs.twimg.com/profile_images/993645134372798469/pAZy1Q6j_normal.jpg"/>
    <hyperlink ref="V367" r:id="rId911" display="http://pbs.twimg.com/profile_images/993645134372798469/pAZy1Q6j_normal.jpg"/>
    <hyperlink ref="V368" r:id="rId912" display="http://pbs.twimg.com/profile_images/993645134372798469/pAZy1Q6j_normal.jpg"/>
    <hyperlink ref="V369" r:id="rId913" display="http://pbs.twimg.com/profile_images/993645134372798469/pAZy1Q6j_normal.jpg"/>
    <hyperlink ref="V370" r:id="rId914" display="http://pbs.twimg.com/profile_images/993645134372798469/pAZy1Q6j_normal.jpg"/>
    <hyperlink ref="V371" r:id="rId915" display="http://pbs.twimg.com/profile_images/993645134372798469/pAZy1Q6j_normal.jpg"/>
    <hyperlink ref="V372" r:id="rId916" display="http://pbs.twimg.com/profile_images/993645134372798469/pAZy1Q6j_normal.jpg"/>
    <hyperlink ref="V373" r:id="rId917" display="http://pbs.twimg.com/profile_images/993645134372798469/pAZy1Q6j_normal.jpg"/>
    <hyperlink ref="V374" r:id="rId918" display="http://pbs.twimg.com/profile_images/993645134372798469/pAZy1Q6j_normal.jpg"/>
    <hyperlink ref="V375" r:id="rId919" display="http://pbs.twimg.com/profile_images/993645134372798469/pAZy1Q6j_normal.jpg"/>
    <hyperlink ref="V376" r:id="rId920" display="http://pbs.twimg.com/profile_images/993645134372798469/pAZy1Q6j_normal.jpg"/>
    <hyperlink ref="V377" r:id="rId921" display="http://pbs.twimg.com/profile_images/993645134372798469/pAZy1Q6j_normal.jpg"/>
    <hyperlink ref="V378" r:id="rId922" display="http://pbs.twimg.com/profile_images/993645134372798469/pAZy1Q6j_normal.jpg"/>
    <hyperlink ref="V379" r:id="rId923" display="http://pbs.twimg.com/profile_images/993645134372798469/pAZy1Q6j_normal.jpg"/>
    <hyperlink ref="V380" r:id="rId924" display="http://pbs.twimg.com/profile_images/993645134372798469/pAZy1Q6j_normal.jpg"/>
    <hyperlink ref="V381" r:id="rId925" display="http://pbs.twimg.com/profile_images/993645134372798469/pAZy1Q6j_normal.jpg"/>
    <hyperlink ref="V382" r:id="rId926" display="http://pbs.twimg.com/profile_images/993645134372798469/pAZy1Q6j_normal.jpg"/>
    <hyperlink ref="V383" r:id="rId927" display="http://pbs.twimg.com/profile_images/993645134372798469/pAZy1Q6j_normal.jpg"/>
    <hyperlink ref="V384" r:id="rId928" display="http://pbs.twimg.com/profile_images/993645134372798469/pAZy1Q6j_normal.jpg"/>
    <hyperlink ref="V385" r:id="rId929" display="http://pbs.twimg.com/profile_images/993645134372798469/pAZy1Q6j_normal.jpg"/>
    <hyperlink ref="V386" r:id="rId930" display="http://pbs.twimg.com/profile_images/993645134372798469/pAZy1Q6j_normal.jpg"/>
    <hyperlink ref="V387" r:id="rId931" display="http://pbs.twimg.com/profile_images/993645134372798469/pAZy1Q6j_normal.jpg"/>
    <hyperlink ref="V388" r:id="rId932" display="http://pbs.twimg.com/profile_images/993645134372798469/pAZy1Q6j_normal.jpg"/>
    <hyperlink ref="V389" r:id="rId933" display="http://pbs.twimg.com/profile_images/993645134372798469/pAZy1Q6j_normal.jpg"/>
    <hyperlink ref="V390" r:id="rId934" display="http://pbs.twimg.com/profile_images/993645134372798469/pAZy1Q6j_normal.jpg"/>
    <hyperlink ref="V391" r:id="rId935" display="http://pbs.twimg.com/profile_images/993645134372798469/pAZy1Q6j_normal.jpg"/>
    <hyperlink ref="V392" r:id="rId936" display="http://pbs.twimg.com/profile_images/993645134372798469/pAZy1Q6j_normal.jpg"/>
    <hyperlink ref="V393" r:id="rId937" display="http://pbs.twimg.com/profile_images/993645134372798469/pAZy1Q6j_normal.jpg"/>
    <hyperlink ref="V394" r:id="rId938" display="http://pbs.twimg.com/profile_images/993645134372798469/pAZy1Q6j_normal.jpg"/>
    <hyperlink ref="V395" r:id="rId939" display="http://pbs.twimg.com/profile_images/993645134372798469/pAZy1Q6j_normal.jpg"/>
    <hyperlink ref="V396" r:id="rId940" display="http://pbs.twimg.com/profile_images/993645134372798469/pAZy1Q6j_normal.jpg"/>
    <hyperlink ref="V397" r:id="rId941" display="http://pbs.twimg.com/profile_images/993645134372798469/pAZy1Q6j_normal.jpg"/>
    <hyperlink ref="V398" r:id="rId942" display="http://pbs.twimg.com/profile_images/993645134372798469/pAZy1Q6j_normal.jpg"/>
    <hyperlink ref="V399" r:id="rId943" display="http://pbs.twimg.com/profile_images/993645134372798469/pAZy1Q6j_normal.jpg"/>
    <hyperlink ref="V400" r:id="rId944" display="http://pbs.twimg.com/profile_images/993645134372798469/pAZy1Q6j_normal.jpg"/>
    <hyperlink ref="V401" r:id="rId945" display="http://pbs.twimg.com/profile_images/993645134372798469/pAZy1Q6j_normal.jpg"/>
    <hyperlink ref="V402" r:id="rId946" display="http://pbs.twimg.com/profile_images/993645134372798469/pAZy1Q6j_normal.jpg"/>
    <hyperlink ref="V403" r:id="rId947" display="http://pbs.twimg.com/profile_images/993645134372798469/pAZy1Q6j_normal.jpg"/>
    <hyperlink ref="V404" r:id="rId948" display="http://pbs.twimg.com/profile_images/993645134372798469/pAZy1Q6j_normal.jpg"/>
    <hyperlink ref="V405" r:id="rId949" display="http://pbs.twimg.com/profile_images/993645134372798469/pAZy1Q6j_normal.jpg"/>
    <hyperlink ref="V406" r:id="rId950" display="http://pbs.twimg.com/profile_images/993645134372798469/pAZy1Q6j_normal.jpg"/>
    <hyperlink ref="V407" r:id="rId951" display="http://pbs.twimg.com/profile_images/993645134372798469/pAZy1Q6j_normal.jpg"/>
    <hyperlink ref="V408" r:id="rId952" display="http://pbs.twimg.com/profile_images/993645134372798469/pAZy1Q6j_normal.jpg"/>
    <hyperlink ref="V409" r:id="rId953" display="http://pbs.twimg.com/profile_images/993645134372798469/pAZy1Q6j_normal.jpg"/>
    <hyperlink ref="V410" r:id="rId954" display="http://pbs.twimg.com/profile_images/993645134372798469/pAZy1Q6j_normal.jpg"/>
    <hyperlink ref="V411" r:id="rId955" display="http://pbs.twimg.com/profile_images/993645134372798469/pAZy1Q6j_normal.jpg"/>
    <hyperlink ref="V412" r:id="rId956" display="http://pbs.twimg.com/profile_images/993645134372798469/pAZy1Q6j_normal.jpg"/>
    <hyperlink ref="V413" r:id="rId957" display="http://pbs.twimg.com/profile_images/993645134372798469/pAZy1Q6j_normal.jpg"/>
    <hyperlink ref="V414" r:id="rId958" display="http://pbs.twimg.com/profile_images/993645134372798469/pAZy1Q6j_normal.jpg"/>
    <hyperlink ref="V415" r:id="rId959" display="http://pbs.twimg.com/profile_images/993645134372798469/pAZy1Q6j_normal.jpg"/>
    <hyperlink ref="V416" r:id="rId960" display="http://pbs.twimg.com/profile_images/993645134372798469/pAZy1Q6j_normal.jpg"/>
    <hyperlink ref="V417" r:id="rId961" display="http://pbs.twimg.com/profile_images/993645134372798469/pAZy1Q6j_normal.jpg"/>
    <hyperlink ref="V418" r:id="rId962" display="http://pbs.twimg.com/profile_images/993645134372798469/pAZy1Q6j_normal.jpg"/>
    <hyperlink ref="V419" r:id="rId963" display="http://pbs.twimg.com/profile_images/993645134372798469/pAZy1Q6j_normal.jpg"/>
    <hyperlink ref="V420" r:id="rId964" display="http://pbs.twimg.com/profile_images/993645134372798469/pAZy1Q6j_normal.jpg"/>
    <hyperlink ref="V421" r:id="rId965" display="http://pbs.twimg.com/profile_images/993645134372798469/pAZy1Q6j_normal.jpg"/>
    <hyperlink ref="V422" r:id="rId966" display="http://pbs.twimg.com/profile_images/993645134372798469/pAZy1Q6j_normal.jpg"/>
    <hyperlink ref="V423" r:id="rId967" display="http://pbs.twimg.com/profile_images/993645134372798469/pAZy1Q6j_normal.jpg"/>
    <hyperlink ref="V424" r:id="rId968" display="http://pbs.twimg.com/profile_images/993645134372798469/pAZy1Q6j_normal.jpg"/>
    <hyperlink ref="V425" r:id="rId969" display="http://pbs.twimg.com/profile_images/993645134372798469/pAZy1Q6j_normal.jpg"/>
    <hyperlink ref="V426" r:id="rId970" display="http://pbs.twimg.com/profile_images/993645134372798469/pAZy1Q6j_normal.jpg"/>
    <hyperlink ref="V427" r:id="rId971" display="http://pbs.twimg.com/profile_images/570658932726861824/MSzOYUtx_normal.jpeg"/>
    <hyperlink ref="V428" r:id="rId972" display="http://pbs.twimg.com/profile_images/570658932726861824/MSzOYUtx_normal.jpeg"/>
    <hyperlink ref="V429" r:id="rId973" display="http://pbs.twimg.com/profile_images/570658932726861824/MSzOYUtx_normal.jpeg"/>
    <hyperlink ref="V430" r:id="rId974" display="http://pbs.twimg.com/profile_images/570658932726861824/MSzOYUtx_normal.jpeg"/>
    <hyperlink ref="V431" r:id="rId975" display="http://pbs.twimg.com/profile_images/570658932726861824/MSzOYUtx_normal.jpeg"/>
    <hyperlink ref="V432" r:id="rId976" display="https://pbs.twimg.com/ext_tw_video_thumb/1147207884356431873/pu/img/4Nygw-yLPus7vwJL.jpg"/>
    <hyperlink ref="V433" r:id="rId977" display="http://pbs.twimg.com/profile_images/570658932726861824/MSzOYUtx_normal.jpeg"/>
    <hyperlink ref="V434" r:id="rId978" display="http://pbs.twimg.com/profile_images/570658932726861824/MSzOYUtx_normal.jpeg"/>
    <hyperlink ref="V435" r:id="rId979" display="http://pbs.twimg.com/profile_images/570658932726861824/MSzOYUtx_normal.jpeg"/>
    <hyperlink ref="V436" r:id="rId980" display="https://pbs.twimg.com/media/D_xAl-VX4AAGKVu.jpg"/>
    <hyperlink ref="V437" r:id="rId981" display="https://pbs.twimg.com/media/D_x67CEXUAgoQh9.jpg"/>
    <hyperlink ref="V438" r:id="rId982" display="https://pbs.twimg.com/media/D_4T95GXYAEALbZ.jpg"/>
    <hyperlink ref="V439" r:id="rId983" display="http://pbs.twimg.com/profile_images/570658932726861824/MSzOYUtx_normal.jpeg"/>
    <hyperlink ref="V440" r:id="rId984" display="http://pbs.twimg.com/profile_images/570658932726861824/MSzOYUtx_normal.jpeg"/>
    <hyperlink ref="V441" r:id="rId985" display="http://pbs.twimg.com/profile_images/570658932726861824/MSzOYUtx_normal.jpeg"/>
    <hyperlink ref="V442" r:id="rId986" display="http://pbs.twimg.com/profile_images/993645134372798469/pAZy1Q6j_normal.jpg"/>
    <hyperlink ref="V443" r:id="rId987" display="http://pbs.twimg.com/profile_images/993645134372798469/pAZy1Q6j_normal.jpg"/>
    <hyperlink ref="V444" r:id="rId988" display="http://pbs.twimg.com/profile_images/993645134372798469/pAZy1Q6j_normal.jpg"/>
    <hyperlink ref="V445" r:id="rId989" display="http://pbs.twimg.com/profile_images/993645134372798469/pAZy1Q6j_normal.jpg"/>
    <hyperlink ref="V446" r:id="rId990" display="http://pbs.twimg.com/profile_images/993645134372798469/pAZy1Q6j_normal.jpg"/>
    <hyperlink ref="V447" r:id="rId991" display="http://pbs.twimg.com/profile_images/993645134372798469/pAZy1Q6j_normal.jpg"/>
    <hyperlink ref="V448" r:id="rId992" display="http://pbs.twimg.com/profile_images/993645134372798469/pAZy1Q6j_normal.jpg"/>
    <hyperlink ref="V449" r:id="rId993" display="http://pbs.twimg.com/profile_images/993645134372798469/pAZy1Q6j_normal.jpg"/>
    <hyperlink ref="V450" r:id="rId994" display="http://pbs.twimg.com/profile_images/993645134372798469/pAZy1Q6j_normal.jpg"/>
    <hyperlink ref="V451" r:id="rId995" display="http://pbs.twimg.com/profile_images/993645134372798469/pAZy1Q6j_normal.jpg"/>
    <hyperlink ref="V452" r:id="rId996" display="http://pbs.twimg.com/profile_images/993645134372798469/pAZy1Q6j_normal.jpg"/>
    <hyperlink ref="V453" r:id="rId997" display="http://pbs.twimg.com/profile_images/993645134372798469/pAZy1Q6j_normal.jpg"/>
    <hyperlink ref="V454" r:id="rId998" display="http://pbs.twimg.com/profile_images/993645134372798469/pAZy1Q6j_normal.jpg"/>
    <hyperlink ref="V455" r:id="rId999" display="http://pbs.twimg.com/profile_images/993645134372798469/pAZy1Q6j_normal.jpg"/>
    <hyperlink ref="V456" r:id="rId1000" display="http://pbs.twimg.com/profile_images/993645134372798469/pAZy1Q6j_normal.jpg"/>
    <hyperlink ref="V457" r:id="rId1001" display="http://pbs.twimg.com/profile_images/993645134372798469/pAZy1Q6j_normal.jpg"/>
    <hyperlink ref="V458" r:id="rId1002" display="http://pbs.twimg.com/profile_images/993645134372798469/pAZy1Q6j_normal.jpg"/>
    <hyperlink ref="V459" r:id="rId1003" display="http://pbs.twimg.com/profile_images/993645134372798469/pAZy1Q6j_normal.jpg"/>
    <hyperlink ref="V460" r:id="rId1004" display="http://pbs.twimg.com/profile_images/993645134372798469/pAZy1Q6j_normal.jpg"/>
    <hyperlink ref="V461" r:id="rId1005" display="http://pbs.twimg.com/profile_images/993645134372798469/pAZy1Q6j_normal.jpg"/>
    <hyperlink ref="V462" r:id="rId1006" display="http://pbs.twimg.com/profile_images/993645134372798469/pAZy1Q6j_normal.jpg"/>
    <hyperlink ref="V463" r:id="rId1007" display="http://pbs.twimg.com/profile_images/993645134372798469/pAZy1Q6j_normal.jpg"/>
    <hyperlink ref="V464" r:id="rId1008" display="http://pbs.twimg.com/profile_images/993645134372798469/pAZy1Q6j_normal.jpg"/>
    <hyperlink ref="V465" r:id="rId1009" display="http://pbs.twimg.com/profile_images/993645134372798469/pAZy1Q6j_normal.jpg"/>
    <hyperlink ref="V466" r:id="rId1010" display="http://pbs.twimg.com/profile_images/993645134372798469/pAZy1Q6j_normal.jpg"/>
    <hyperlink ref="V467" r:id="rId1011" display="http://pbs.twimg.com/profile_images/993645134372798469/pAZy1Q6j_normal.jpg"/>
    <hyperlink ref="V468" r:id="rId1012" display="http://pbs.twimg.com/profile_images/993645134372798469/pAZy1Q6j_normal.jpg"/>
    <hyperlink ref="V469" r:id="rId1013" display="http://pbs.twimg.com/profile_images/993645134372798469/pAZy1Q6j_normal.jpg"/>
    <hyperlink ref="V470" r:id="rId1014" display="http://pbs.twimg.com/profile_images/993645134372798469/pAZy1Q6j_normal.jpg"/>
    <hyperlink ref="V471" r:id="rId1015" display="http://pbs.twimg.com/profile_images/993645134372798469/pAZy1Q6j_normal.jpg"/>
    <hyperlink ref="V472" r:id="rId1016" display="http://pbs.twimg.com/profile_images/993645134372798469/pAZy1Q6j_normal.jpg"/>
    <hyperlink ref="V473" r:id="rId1017" display="https://pbs.twimg.com/media/D9XNY7tVAAA5Tg6.jpg"/>
    <hyperlink ref="V474" r:id="rId1018" display="http://pbs.twimg.com/profile_images/993645134372798469/pAZy1Q6j_normal.jpg"/>
    <hyperlink ref="V475" r:id="rId1019" display="http://pbs.twimg.com/profile_images/993645134372798469/pAZy1Q6j_normal.jpg"/>
    <hyperlink ref="V476" r:id="rId1020" display="http://pbs.twimg.com/profile_images/993645134372798469/pAZy1Q6j_normal.jpg"/>
    <hyperlink ref="V477" r:id="rId1021" display="http://pbs.twimg.com/profile_images/993645134372798469/pAZy1Q6j_normal.jpg"/>
    <hyperlink ref="V478" r:id="rId1022" display="http://pbs.twimg.com/profile_images/993645134372798469/pAZy1Q6j_normal.jpg"/>
    <hyperlink ref="V479" r:id="rId1023" display="http://pbs.twimg.com/profile_images/993645134372798469/pAZy1Q6j_normal.jpg"/>
    <hyperlink ref="V480" r:id="rId1024" display="http://pbs.twimg.com/profile_images/993645134372798469/pAZy1Q6j_normal.jpg"/>
    <hyperlink ref="V481" r:id="rId1025" display="http://pbs.twimg.com/profile_images/993645134372798469/pAZy1Q6j_normal.jpg"/>
    <hyperlink ref="V482" r:id="rId1026" display="http://pbs.twimg.com/profile_images/993645134372798469/pAZy1Q6j_normal.jpg"/>
    <hyperlink ref="V483" r:id="rId1027" display="http://pbs.twimg.com/profile_images/993645134372798469/pAZy1Q6j_normal.jpg"/>
    <hyperlink ref="V484" r:id="rId1028" display="http://pbs.twimg.com/profile_images/993645134372798469/pAZy1Q6j_normal.jpg"/>
    <hyperlink ref="V485" r:id="rId1029" display="http://pbs.twimg.com/profile_images/993645134372798469/pAZy1Q6j_normal.jpg"/>
    <hyperlink ref="V486" r:id="rId1030" display="http://pbs.twimg.com/profile_images/993645134372798469/pAZy1Q6j_normal.jpg"/>
    <hyperlink ref="V487" r:id="rId1031" display="http://pbs.twimg.com/profile_images/993645134372798469/pAZy1Q6j_normal.jpg"/>
    <hyperlink ref="V488" r:id="rId1032" display="http://pbs.twimg.com/profile_images/993645134372798469/pAZy1Q6j_normal.jpg"/>
    <hyperlink ref="V489" r:id="rId1033" display="http://pbs.twimg.com/profile_images/993645134372798469/pAZy1Q6j_normal.jpg"/>
    <hyperlink ref="V490" r:id="rId1034" display="http://pbs.twimg.com/profile_images/993645134372798469/pAZy1Q6j_normal.jpg"/>
    <hyperlink ref="V491" r:id="rId1035" display="http://pbs.twimg.com/profile_images/993645134372798469/pAZy1Q6j_normal.jpg"/>
    <hyperlink ref="V492" r:id="rId1036" display="http://pbs.twimg.com/profile_images/993645134372798469/pAZy1Q6j_normal.jpg"/>
    <hyperlink ref="V493" r:id="rId1037" display="http://pbs.twimg.com/profile_images/993645134372798469/pAZy1Q6j_normal.jpg"/>
    <hyperlink ref="V494" r:id="rId1038" display="http://pbs.twimg.com/profile_images/993645134372798469/pAZy1Q6j_normal.jpg"/>
    <hyperlink ref="V495" r:id="rId1039" display="https://pbs.twimg.com/media/D-LhmeXW4AEC3HB.jpg"/>
    <hyperlink ref="V496" r:id="rId1040" display="http://pbs.twimg.com/profile_images/586198613899915264/LVWslvy1_normal.jpg"/>
    <hyperlink ref="V497" r:id="rId1041" display="https://pbs.twimg.com/media/EAR1IzvU0AAX5za.jpg"/>
    <hyperlink ref="V498" r:id="rId1042" display="http://pbs.twimg.com/profile_images/993645134372798469/pAZy1Q6j_normal.jpg"/>
    <hyperlink ref="V499" r:id="rId1043" display="http://pbs.twimg.com/profile_images/993645134372798469/pAZy1Q6j_normal.jpg"/>
    <hyperlink ref="V500" r:id="rId1044" display="http://pbs.twimg.com/profile_images/993645134372798469/pAZy1Q6j_normal.jpg"/>
    <hyperlink ref="V501" r:id="rId1045" display="http://pbs.twimg.com/profile_images/993645134372798469/pAZy1Q6j_normal.jpg"/>
    <hyperlink ref="V502" r:id="rId1046" display="http://pbs.twimg.com/profile_images/993645134372798469/pAZy1Q6j_normal.jpg"/>
    <hyperlink ref="V503" r:id="rId1047" display="http://pbs.twimg.com/profile_images/993645134372798469/pAZy1Q6j_normal.jpg"/>
    <hyperlink ref="V504" r:id="rId1048" display="http://pbs.twimg.com/profile_images/993645134372798469/pAZy1Q6j_normal.jpg"/>
    <hyperlink ref="V505" r:id="rId1049" display="http://pbs.twimg.com/profile_images/993645134372798469/pAZy1Q6j_normal.jpg"/>
    <hyperlink ref="V506" r:id="rId1050" display="http://pbs.twimg.com/profile_images/993645134372798469/pAZy1Q6j_normal.jpg"/>
    <hyperlink ref="V507" r:id="rId1051" display="http://pbs.twimg.com/profile_images/993645134372798469/pAZy1Q6j_normal.jpg"/>
    <hyperlink ref="V508" r:id="rId1052" display="http://pbs.twimg.com/profile_images/993645134372798469/pAZy1Q6j_normal.jpg"/>
    <hyperlink ref="V509" r:id="rId1053" display="http://pbs.twimg.com/profile_images/993645134372798469/pAZy1Q6j_normal.jpg"/>
    <hyperlink ref="V510" r:id="rId1054" display="http://pbs.twimg.com/profile_images/993645134372798469/pAZy1Q6j_normal.jpg"/>
    <hyperlink ref="V511" r:id="rId1055" display="http://pbs.twimg.com/profile_images/993645134372798469/pAZy1Q6j_normal.jpg"/>
    <hyperlink ref="V512" r:id="rId1056" display="http://pbs.twimg.com/profile_images/993645134372798469/pAZy1Q6j_normal.jpg"/>
    <hyperlink ref="V513" r:id="rId1057" display="http://pbs.twimg.com/profile_images/993645134372798469/pAZy1Q6j_normal.jpg"/>
    <hyperlink ref="V514" r:id="rId1058" display="http://pbs.twimg.com/profile_images/993645134372798469/pAZy1Q6j_normal.jpg"/>
    <hyperlink ref="V515" r:id="rId1059" display="https://pbs.twimg.com/media/D9dle9ZWkAE-Ccd.jpg"/>
    <hyperlink ref="V516" r:id="rId1060" display="https://pbs.twimg.com/tweet_video_thumb/EALI6fFXUAEkO8i.jpg"/>
    <hyperlink ref="V517" r:id="rId1061" display="https://pbs.twimg.com/tweet_video_thumb/EALNnT-WwAAfIkR.jpg"/>
    <hyperlink ref="V518" r:id="rId1062" display="http://pbs.twimg.com/profile_images/993645134372798469/pAZy1Q6j_normal.jpg"/>
    <hyperlink ref="V519" r:id="rId1063" display="http://pbs.twimg.com/profile_images/993645134372798469/pAZy1Q6j_normal.jpg"/>
    <hyperlink ref="V520" r:id="rId1064" display="http://pbs.twimg.com/profile_images/993645134372798469/pAZy1Q6j_normal.jpg"/>
    <hyperlink ref="V521" r:id="rId1065" display="http://pbs.twimg.com/profile_images/993645134372798469/pAZy1Q6j_normal.jpg"/>
    <hyperlink ref="V522" r:id="rId1066" display="http://pbs.twimg.com/profile_images/993645134372798469/pAZy1Q6j_normal.jpg"/>
    <hyperlink ref="V523" r:id="rId1067" display="http://pbs.twimg.com/profile_images/993645134372798469/pAZy1Q6j_normal.jpg"/>
    <hyperlink ref="V524" r:id="rId1068" display="http://pbs.twimg.com/profile_images/993645134372798469/pAZy1Q6j_normal.jpg"/>
    <hyperlink ref="V525" r:id="rId1069" display="http://pbs.twimg.com/profile_images/993645134372798469/pAZy1Q6j_normal.jpg"/>
    <hyperlink ref="V526" r:id="rId1070" display="http://pbs.twimg.com/profile_images/993645134372798469/pAZy1Q6j_normal.jpg"/>
    <hyperlink ref="V527" r:id="rId1071" display="http://pbs.twimg.com/profile_images/993645134372798469/pAZy1Q6j_normal.jpg"/>
    <hyperlink ref="V528" r:id="rId1072" display="http://pbs.twimg.com/profile_images/993645134372798469/pAZy1Q6j_normal.jpg"/>
    <hyperlink ref="V529" r:id="rId1073" display="http://pbs.twimg.com/profile_images/993645134372798469/pAZy1Q6j_normal.jpg"/>
    <hyperlink ref="V530" r:id="rId1074" display="http://pbs.twimg.com/profile_images/993645134372798469/pAZy1Q6j_normal.jpg"/>
    <hyperlink ref="V531" r:id="rId1075" display="http://pbs.twimg.com/profile_images/993645134372798469/pAZy1Q6j_normal.jpg"/>
    <hyperlink ref="V532" r:id="rId1076" display="http://pbs.twimg.com/profile_images/993645134372798469/pAZy1Q6j_normal.jpg"/>
    <hyperlink ref="V533" r:id="rId1077" display="http://pbs.twimg.com/profile_images/993645134372798469/pAZy1Q6j_normal.jpg"/>
    <hyperlink ref="V534" r:id="rId1078" display="http://pbs.twimg.com/profile_images/993645134372798469/pAZy1Q6j_normal.jpg"/>
    <hyperlink ref="V535" r:id="rId1079" display="http://pbs.twimg.com/profile_images/993645134372798469/pAZy1Q6j_normal.jpg"/>
    <hyperlink ref="V536" r:id="rId1080" display="http://pbs.twimg.com/profile_images/993645134372798469/pAZy1Q6j_normal.jpg"/>
    <hyperlink ref="V537" r:id="rId1081" display="http://pbs.twimg.com/profile_images/993645134372798469/pAZy1Q6j_normal.jpg"/>
    <hyperlink ref="V538" r:id="rId1082" display="http://pbs.twimg.com/profile_images/993645134372798469/pAZy1Q6j_normal.jpg"/>
    <hyperlink ref="V539" r:id="rId1083" display="http://pbs.twimg.com/profile_images/993645134372798469/pAZy1Q6j_normal.jpg"/>
    <hyperlink ref="V540" r:id="rId1084" display="http://pbs.twimg.com/profile_images/993645134372798469/pAZy1Q6j_normal.jpg"/>
    <hyperlink ref="V541" r:id="rId1085" display="http://pbs.twimg.com/profile_images/993645134372798469/pAZy1Q6j_normal.jpg"/>
    <hyperlink ref="V542" r:id="rId1086" display="http://pbs.twimg.com/profile_images/993645134372798469/pAZy1Q6j_normal.jpg"/>
    <hyperlink ref="V543" r:id="rId1087" display="http://pbs.twimg.com/profile_images/993645134372798469/pAZy1Q6j_normal.jpg"/>
    <hyperlink ref="V544" r:id="rId1088" display="http://pbs.twimg.com/profile_images/993645134372798469/pAZy1Q6j_normal.jpg"/>
    <hyperlink ref="V545" r:id="rId1089" display="http://pbs.twimg.com/profile_images/993645134372798469/pAZy1Q6j_normal.jpg"/>
    <hyperlink ref="V546" r:id="rId1090" display="http://pbs.twimg.com/profile_images/993645134372798469/pAZy1Q6j_normal.jpg"/>
    <hyperlink ref="V547" r:id="rId1091" display="http://pbs.twimg.com/profile_images/993645134372798469/pAZy1Q6j_normal.jpg"/>
    <hyperlink ref="V548" r:id="rId1092" display="http://pbs.twimg.com/profile_images/993645134372798469/pAZy1Q6j_normal.jpg"/>
    <hyperlink ref="V549" r:id="rId1093" display="https://pbs.twimg.com/media/D7-nS39XoAIqaIz.jpg"/>
    <hyperlink ref="V550" r:id="rId1094" display="https://pbs.twimg.com/media/D8Ol9_hXsAAsNsi.jpg"/>
    <hyperlink ref="V551" r:id="rId1095" display="https://pbs.twimg.com/media/D8UlHgbUIAAj1GC.jpg"/>
    <hyperlink ref="V552" r:id="rId1096" display="https://pbs.twimg.com/media/D8ZWBO5X4AAY1aT.jpg"/>
    <hyperlink ref="V553" r:id="rId1097" display="https://pbs.twimg.com/media/D8iomX5XUAAtKkz.jpg"/>
    <hyperlink ref="V554" r:id="rId1098" display="http://pbs.twimg.com/profile_images/1123576928001306627/7zA4OAug_normal.png"/>
    <hyperlink ref="V555" r:id="rId1099" display="https://pbs.twimg.com/tweet_video_thumb/D8uPGcCXUAAs3oY.jpg"/>
    <hyperlink ref="V556" r:id="rId1100" display="http://pbs.twimg.com/profile_images/1123576928001306627/7zA4OAug_normal.png"/>
    <hyperlink ref="V557" r:id="rId1101" display="http://pbs.twimg.com/profile_images/1123576928001306627/7zA4OAug_normal.png"/>
    <hyperlink ref="V558" r:id="rId1102" display="http://pbs.twimg.com/profile_images/1123576928001306627/7zA4OAug_normal.png"/>
    <hyperlink ref="V559" r:id="rId1103" display="https://pbs.twimg.com/media/D843zjcWkAAg7ue.png"/>
    <hyperlink ref="V560" r:id="rId1104" display="http://pbs.twimg.com/profile_images/1123576928001306627/7zA4OAug_normal.png"/>
    <hyperlink ref="V561" r:id="rId1105" display="http://pbs.twimg.com/profile_images/1123576928001306627/7zA4OAug_normal.png"/>
    <hyperlink ref="V562" r:id="rId1106" display="https://pbs.twimg.com/media/D9CP9UzXYAEt_9o.jpg"/>
    <hyperlink ref="V563" r:id="rId1107" display="https://pbs.twimg.com/media/D9JMRt_W4AAeklY.jpg"/>
    <hyperlink ref="V564" r:id="rId1108" display="https://pbs.twimg.com/media/D9SI_IyXsAA2Epz.jpg"/>
    <hyperlink ref="V565" r:id="rId1109" display="https://pbs.twimg.com/media/D9cAOu_X4AAadF3.png"/>
    <hyperlink ref="V566" r:id="rId1110" display="https://pbs.twimg.com/media/D9gdge9WkAEzr0g.jpg"/>
    <hyperlink ref="V567" r:id="rId1111" display="https://pbs.twimg.com/media/D9l7O-JW4AI5SwI.jpg"/>
    <hyperlink ref="V568" r:id="rId1112" display="https://pbs.twimg.com/media/D-FVNBSXkAA8SC0.png"/>
    <hyperlink ref="V569" r:id="rId1113" display="https://pbs.twimg.com/media/D-GH_0ZWwAUaT1g.jpg"/>
    <hyperlink ref="V570" r:id="rId1114" display="http://pbs.twimg.com/profile_images/1123576928001306627/7zA4OAug_normal.png"/>
    <hyperlink ref="V571" r:id="rId1115" display="https://pbs.twimg.com/media/D-KxZ1YXkAEIE2l.jpg"/>
    <hyperlink ref="V572" r:id="rId1116" display="https://pbs.twimg.com/media/D-O2kE_XoAEGiLy.png"/>
    <hyperlink ref="V573" r:id="rId1117" display="http://pbs.twimg.com/profile_images/1123576928001306627/7zA4OAug_normal.png"/>
    <hyperlink ref="V574" r:id="rId1118" display="https://pbs.twimg.com/media/D-ehYt6UYAMVKBp.png"/>
    <hyperlink ref="V575" r:id="rId1119" display="https://pbs.twimg.com/media/D-jYHoFW4AAxQmq.png"/>
    <hyperlink ref="V576" r:id="rId1120" display="https://pbs.twimg.com/media/D-obEUSW4AAyKjo.jpg"/>
    <hyperlink ref="V577" r:id="rId1121" display="https://pbs.twimg.com/media/D-twye2XsAA2CRZ.jpg"/>
    <hyperlink ref="V578" r:id="rId1122" display="https://pbs.twimg.com/media/D-yvY5OXYAAxidi.png"/>
    <hyperlink ref="V579" r:id="rId1123" display="https://pbs.twimg.com/media/D-99pC_XoAEVXLb.png"/>
    <hyperlink ref="V580" r:id="rId1124" display="https://pbs.twimg.com/media/D_XAev_XYAE8vzv.png"/>
    <hyperlink ref="V581" r:id="rId1125" display="http://pbs.twimg.com/profile_images/1123576928001306627/7zA4OAug_normal.png"/>
    <hyperlink ref="V582" r:id="rId1126" display="https://pbs.twimg.com/media/D_rNQUBXsAAkvIz.jpg"/>
    <hyperlink ref="V583" r:id="rId1127" display="https://pbs.twimg.com/media/D_wkhtAXkAASVKh.jpg"/>
    <hyperlink ref="V584" r:id="rId1128" display="https://pbs.twimg.com/media/D_wyxzXX4AIV-o4.jpg"/>
    <hyperlink ref="V585" r:id="rId1129" display="http://pbs.twimg.com/profile_images/1123576928001306627/7zA4OAug_normal.png"/>
    <hyperlink ref="V586" r:id="rId1130" display="https://pbs.twimg.com/media/D_xVvfBWsAEkb40.jpg"/>
    <hyperlink ref="V587" r:id="rId1131" display="https://pbs.twimg.com/media/D_xlDT-XsAANhkI.jpg"/>
    <hyperlink ref="V588" r:id="rId1132" display="http://pbs.twimg.com/profile_images/1123576928001306627/7zA4OAug_normal.png"/>
    <hyperlink ref="V589" r:id="rId1133" display="https://pbs.twimg.com/media/D_yJdloXUAIrOR3.jpg"/>
    <hyperlink ref="V590" r:id="rId1134" display="https://pbs.twimg.com/media/D_1neklXUAAmaUf.jpg"/>
    <hyperlink ref="V591" r:id="rId1135" display="https://pbs.twimg.com/media/D_2fU2QWwAAkaio.jpg"/>
    <hyperlink ref="V592" r:id="rId1136" display="https://pbs.twimg.com/media/D_20WohXUAAmkFd.jpg"/>
    <hyperlink ref="V593" r:id="rId1137" display="https://pbs.twimg.com/media/D_25a44XoAMZKyy.png"/>
    <hyperlink ref="V594" r:id="rId1138" display="https://pbs.twimg.com/media/D_61av3WkAEWpTG.jpg"/>
    <hyperlink ref="V595" r:id="rId1139" display="https://pbs.twimg.com/media/D_7eKb4XsAA1T9k.jpg"/>
    <hyperlink ref="V596" r:id="rId1140" display="https://pbs.twimg.com/media/D_7enY2W4AAQWsP.jpg"/>
    <hyperlink ref="V597" r:id="rId1141" display="https://pbs.twimg.com/media/D_7fTS_X4AMoyIx.jpg"/>
    <hyperlink ref="V598" r:id="rId1142" display="https://pbs.twimg.com/media/D_80N9uXoAAL4c4.png"/>
    <hyperlink ref="V599" r:id="rId1143" display="https://pbs.twimg.com/media/D_9uH33XsAAt5IQ.jpg"/>
    <hyperlink ref="V600" r:id="rId1144" display="https://pbs.twimg.com/media/D_94MmIXYAEkiah.png"/>
    <hyperlink ref="V601" r:id="rId1145" display="https://pbs.twimg.com/media/EAAS6yHXYAEtgU0.png"/>
    <hyperlink ref="V602" r:id="rId1146" display="https://pbs.twimg.com/media/EAzmPCeXYAMEgEL.jpg"/>
    <hyperlink ref="V603" r:id="rId1147" display="https://pbs.twimg.com/media/EA6LRfzXYAQKSaP.jpg"/>
    <hyperlink ref="V604" r:id="rId1148" display="https://pbs.twimg.com/media/EA94CMdWkAAhUhP.jpg"/>
    <hyperlink ref="V605" r:id="rId1149" display="https://pbs.twimg.com/media/EBNoSNEW4AMdp38.png"/>
    <hyperlink ref="V606" r:id="rId1150" display="http://pbs.twimg.com/profile_images/993645134372798469/pAZy1Q6j_normal.jpg"/>
    <hyperlink ref="V607" r:id="rId1151" display="http://pbs.twimg.com/profile_images/993645134372798469/pAZy1Q6j_normal.jpg"/>
    <hyperlink ref="V608" r:id="rId1152" display="http://pbs.twimg.com/profile_images/993645134372798469/pAZy1Q6j_normal.jpg"/>
    <hyperlink ref="V609" r:id="rId1153" display="http://pbs.twimg.com/profile_images/993645134372798469/pAZy1Q6j_normal.jpg"/>
    <hyperlink ref="V610" r:id="rId1154" display="http://pbs.twimg.com/profile_images/993645134372798469/pAZy1Q6j_normal.jpg"/>
    <hyperlink ref="V611" r:id="rId1155" display="http://pbs.twimg.com/profile_images/993645134372798469/pAZy1Q6j_normal.jpg"/>
    <hyperlink ref="V612" r:id="rId1156" display="http://pbs.twimg.com/profile_images/993645134372798469/pAZy1Q6j_normal.jpg"/>
    <hyperlink ref="V613" r:id="rId1157" display="http://pbs.twimg.com/profile_images/993645134372798469/pAZy1Q6j_normal.jpg"/>
    <hyperlink ref="V614" r:id="rId1158" display="http://pbs.twimg.com/profile_images/993645134372798469/pAZy1Q6j_normal.jpg"/>
    <hyperlink ref="V615" r:id="rId1159" display="http://pbs.twimg.com/profile_images/993645134372798469/pAZy1Q6j_normal.jpg"/>
    <hyperlink ref="V616" r:id="rId1160" display="http://pbs.twimg.com/profile_images/993645134372798469/pAZy1Q6j_normal.jpg"/>
    <hyperlink ref="V617" r:id="rId1161" display="http://pbs.twimg.com/profile_images/993645134372798469/pAZy1Q6j_normal.jpg"/>
    <hyperlink ref="V618" r:id="rId1162" display="http://pbs.twimg.com/profile_images/993645134372798469/pAZy1Q6j_normal.jpg"/>
    <hyperlink ref="V619" r:id="rId1163" display="http://pbs.twimg.com/profile_images/993645134372798469/pAZy1Q6j_normal.jpg"/>
    <hyperlink ref="V620" r:id="rId1164" display="http://pbs.twimg.com/profile_images/993645134372798469/pAZy1Q6j_normal.jpg"/>
    <hyperlink ref="V621" r:id="rId1165" display="http://pbs.twimg.com/profile_images/993645134372798469/pAZy1Q6j_normal.jpg"/>
    <hyperlink ref="V622" r:id="rId1166" display="http://pbs.twimg.com/profile_images/993645134372798469/pAZy1Q6j_normal.jpg"/>
    <hyperlink ref="V623" r:id="rId1167" display="http://pbs.twimg.com/profile_images/993645134372798469/pAZy1Q6j_normal.jpg"/>
    <hyperlink ref="V624" r:id="rId1168" display="http://pbs.twimg.com/profile_images/993645134372798469/pAZy1Q6j_normal.jpg"/>
    <hyperlink ref="V625" r:id="rId1169" display="http://pbs.twimg.com/profile_images/993645134372798469/pAZy1Q6j_normal.jpg"/>
    <hyperlink ref="V626" r:id="rId1170" display="http://pbs.twimg.com/profile_images/993645134372798469/pAZy1Q6j_normal.jpg"/>
    <hyperlink ref="V627" r:id="rId1171" display="http://pbs.twimg.com/profile_images/993645134372798469/pAZy1Q6j_normal.jpg"/>
    <hyperlink ref="V628" r:id="rId1172" display="http://pbs.twimg.com/profile_images/993645134372798469/pAZy1Q6j_normal.jpg"/>
    <hyperlink ref="V629" r:id="rId1173" display="http://pbs.twimg.com/profile_images/993645134372798469/pAZy1Q6j_normal.jpg"/>
    <hyperlink ref="V630" r:id="rId1174" display="http://pbs.twimg.com/profile_images/993645134372798469/pAZy1Q6j_normal.jpg"/>
    <hyperlink ref="V631" r:id="rId1175" display="http://pbs.twimg.com/profile_images/993645134372798469/pAZy1Q6j_normal.jpg"/>
    <hyperlink ref="V632" r:id="rId1176" display="http://pbs.twimg.com/profile_images/993645134372798469/pAZy1Q6j_normal.jpg"/>
    <hyperlink ref="V633" r:id="rId1177" display="http://pbs.twimg.com/profile_images/993645134372798469/pAZy1Q6j_normal.jpg"/>
    <hyperlink ref="V634" r:id="rId1178" display="http://pbs.twimg.com/profile_images/993645134372798469/pAZy1Q6j_normal.jpg"/>
    <hyperlink ref="V635" r:id="rId1179" display="http://pbs.twimg.com/profile_images/993645134372798469/pAZy1Q6j_normal.jpg"/>
    <hyperlink ref="V636" r:id="rId1180" display="http://pbs.twimg.com/profile_images/993645134372798469/pAZy1Q6j_normal.jpg"/>
    <hyperlink ref="X3" r:id="rId1181" display="https://twitter.com/#!/melanieluckey/status/1135962500007153664"/>
    <hyperlink ref="X4" r:id="rId1182" display="https://twitter.com/#!/mrlongehmis/status/1136070991090737152"/>
    <hyperlink ref="X5" r:id="rId1183" display="https://twitter.com/#!/mrlongehmis/status/1136070991090737152"/>
    <hyperlink ref="X6" r:id="rId1184" display="https://twitter.com/#!/ellamjones3/status/1137178064922845184"/>
    <hyperlink ref="X7" r:id="rId1185" display="https://twitter.com/#!/3eani/status/1138837288354504706"/>
    <hyperlink ref="X8" r:id="rId1186" display="https://twitter.com/#!/3eani/status/1138837288354504706"/>
    <hyperlink ref="X9" r:id="rId1187" display="https://twitter.com/#!/3eani/status/1138837288354504706"/>
    <hyperlink ref="X10" r:id="rId1188" display="https://twitter.com/#!/3eani/status/1138837288354504706"/>
    <hyperlink ref="X11" r:id="rId1189" display="https://twitter.com/#!/3eani/status/1138837288354504706"/>
    <hyperlink ref="X12" r:id="rId1190" display="https://twitter.com/#!/3eani/status/1138837288354504706"/>
    <hyperlink ref="X13" r:id="rId1191" display="https://twitter.com/#!/3eani/status/1138837288354504706"/>
    <hyperlink ref="X14" r:id="rId1192" display="https://twitter.com/#!/jamesszatkowski/status/1139601254420582400"/>
    <hyperlink ref="X15" r:id="rId1193" display="https://twitter.com/#!/eagletribjill/status/1139915772246056960"/>
    <hyperlink ref="X16" r:id="rId1194" display="https://twitter.com/#!/eagletribjill/status/1139915772246056960"/>
    <hyperlink ref="X17" r:id="rId1195" display="https://twitter.com/#!/garyd117/status/1139920664608104448"/>
    <hyperlink ref="X18" r:id="rId1196" display="https://twitter.com/#!/garyd117/status/1139920664608104448"/>
    <hyperlink ref="X19" r:id="rId1197" display="https://twitter.com/#!/all435reps/status/1139990817806999554"/>
    <hyperlink ref="X20" r:id="rId1198" display="https://twitter.com/#!/usreplong/status/1139990791361900545"/>
    <hyperlink ref="X21" r:id="rId1199" display="https://twitter.com/#!/mama_animal/status/1139998311283400704"/>
    <hyperlink ref="X22" r:id="rId1200" display="https://twitter.com/#!/mama_animal/status/1139998311283400704"/>
    <hyperlink ref="X23" r:id="rId1201" display="https://twitter.com/#!/massdvs/status/1140221219448508417"/>
    <hyperlink ref="X24" r:id="rId1202" display="https://twitter.com/#!/massdvs/status/1140221219448508417"/>
    <hyperlink ref="X25" r:id="rId1203" display="https://twitter.com/#!/urena/status/1139915733356503041"/>
    <hyperlink ref="X26" r:id="rId1204" display="https://twitter.com/#!/urena/status/1139916697723375617"/>
    <hyperlink ref="X27" r:id="rId1205" display="https://twitter.com/#!/sbrush522/status/1140608297965371393"/>
    <hyperlink ref="X28" r:id="rId1206" display="https://twitter.com/#!/sbrush522/status/1140608297965371393"/>
    <hyperlink ref="X29" r:id="rId1207" display="https://twitter.com/#!/degan1965/status/1138824751013683203"/>
    <hyperlink ref="X30" r:id="rId1208" display="https://twitter.com/#!/degan1965/status/1139117064231235585"/>
    <hyperlink ref="X31" r:id="rId1209" display="https://twitter.com/#!/degan1965/status/1140753448515919872"/>
    <hyperlink ref="X32" r:id="rId1210" display="https://twitter.com/#!/_help4women_/status/1141046043104014337"/>
    <hyperlink ref="X33" r:id="rId1211" display="https://twitter.com/#!/_help4women_/status/1141046043104014337"/>
    <hyperlink ref="X34" r:id="rId1212" display="https://twitter.com/#!/_help4women_/status/1141046043104014337"/>
    <hyperlink ref="X35" r:id="rId1213" display="https://twitter.com/#!/_help4women_/status/1141046043104014337"/>
    <hyperlink ref="X36" r:id="rId1214" display="https://twitter.com/#!/_help4women_/status/1141046043104014337"/>
    <hyperlink ref="X37" r:id="rId1215" display="https://twitter.com/#!/_help4women_/status/1141046043104014337"/>
    <hyperlink ref="X38" r:id="rId1216" display="https://twitter.com/#!/gaelassoc/status/1141502779661463557"/>
    <hyperlink ref="X39" r:id="rId1217" display="https://twitter.com/#!/gaelassoc/status/1141502779661463557"/>
    <hyperlink ref="X40" r:id="rId1218" display="https://twitter.com/#!/gaelassoc/status/1141502779661463557"/>
    <hyperlink ref="X41" r:id="rId1219" display="https://twitter.com/#!/gaelassoc/status/1141502779661463557"/>
    <hyperlink ref="X42" r:id="rId1220" display="https://twitter.com/#!/gaelassoc/status/1141502779661463557"/>
    <hyperlink ref="X43" r:id="rId1221" display="https://twitter.com/#!/producerrondak/status/1141701887277895682"/>
    <hyperlink ref="X44" r:id="rId1222" display="https://twitter.com/#!/demostheneno72/status/1141761265469202434"/>
    <hyperlink ref="X45" r:id="rId1223" display="https://twitter.com/#!/spotsjaws/status/1141851907042029573"/>
    <hyperlink ref="X46" r:id="rId1224" display="https://twitter.com/#!/cbtabs/status/1142075790504448000"/>
    <hyperlink ref="X47" r:id="rId1225" display="https://twitter.com/#!/_help4women_/status/1141046043104014337"/>
    <hyperlink ref="X48" r:id="rId1226" display="https://twitter.com/#!/cbtabs/status/1142075790504448000"/>
    <hyperlink ref="X49" r:id="rId1227" display="https://twitter.com/#!/_help4women_/status/1141046043104014337"/>
    <hyperlink ref="X50" r:id="rId1228" display="https://twitter.com/#!/cbtabs/status/1142075790504448000"/>
    <hyperlink ref="X51" r:id="rId1229" display="https://twitter.com/#!/_help4women_/status/1141046043104014337"/>
    <hyperlink ref="X52" r:id="rId1230" display="https://twitter.com/#!/cbtabs/status/1142075790504448000"/>
    <hyperlink ref="X53" r:id="rId1231" display="https://twitter.com/#!/visitnorfolkva/status/1142119805643886594"/>
    <hyperlink ref="X54" r:id="rId1232" display="https://twitter.com/#!/donteminter/status/1142189541421400064"/>
    <hyperlink ref="X55" r:id="rId1233" display="https://twitter.com/#!/visitnorfolkva/status/1142119805643886594"/>
    <hyperlink ref="X56" r:id="rId1234" display="https://twitter.com/#!/donteminter/status/1142189541421400064"/>
    <hyperlink ref="X57" r:id="rId1235" display="https://twitter.com/#!/donteminter/status/1142189541421400064"/>
    <hyperlink ref="X58" r:id="rId1236" display="https://twitter.com/#!/hayashi__mizuki/status/1142669723835912193"/>
    <hyperlink ref="X59" r:id="rId1237" display="https://twitter.com/#!/anle40834471/status/1143142610053189632"/>
    <hyperlink ref="X60" r:id="rId1238" display="https://twitter.com/#!/gregtheauthor/status/1144934585630957569"/>
    <hyperlink ref="X61" r:id="rId1239" display="https://twitter.com/#!/laureloutlook/status/1144999121675268096"/>
    <hyperlink ref="X62" r:id="rId1240" display="https://twitter.com/#!/thejhorton/status/1145349512191307776"/>
    <hyperlink ref="X63" r:id="rId1241" display="https://twitter.com/#!/thejhorton/status/1145349512191307776"/>
    <hyperlink ref="X64" r:id="rId1242" display="https://twitter.com/#!/bridgetabc11/status/1146700712342147075"/>
    <hyperlink ref="X65" r:id="rId1243" display="https://twitter.com/#!/bridgetabc11/status/1146700712342147075"/>
    <hyperlink ref="X66" r:id="rId1244" display="https://twitter.com/#!/bridgetabc11/status/1146700712342147075"/>
    <hyperlink ref="X67" r:id="rId1245" display="https://twitter.com/#!/needhamfire/status/1146632016055676928"/>
    <hyperlink ref="X68" r:id="rId1246" display="https://twitter.com/#!/nefirebuff/status/1146765902941229056"/>
    <hyperlink ref="X69" r:id="rId1247" display="https://twitter.com/#!/needhamfire/status/1146632016055676928"/>
    <hyperlink ref="X70" r:id="rId1248" display="https://twitter.com/#!/nefirebuff/status/1146765902941229056"/>
    <hyperlink ref="X71" r:id="rId1249" display="https://twitter.com/#!/nefirebuff/status/1146765902941229056"/>
    <hyperlink ref="X72" r:id="rId1250" display="https://twitter.com/#!/miker1755/status/1136424700815577094"/>
    <hyperlink ref="X73" r:id="rId1251" display="https://twitter.com/#!/miker1755/status/1147295456243912704"/>
    <hyperlink ref="X74" r:id="rId1252" display="https://twitter.com/#!/dupouvoirdachat/status/1148278867205009408"/>
    <hyperlink ref="X75" r:id="rId1253" display="https://twitter.com/#!/vivianfrancos/status/1135816410775654400"/>
    <hyperlink ref="X76" r:id="rId1254" display="https://twitter.com/#!/vivianfrancos/status/1135816410775654400"/>
    <hyperlink ref="X77" r:id="rId1255" display="https://twitter.com/#!/vivianfrancos/status/1135816410775654400"/>
    <hyperlink ref="X78" r:id="rId1256" display="https://twitter.com/#!/vivianfrancos/status/1135816410775654400"/>
    <hyperlink ref="X79" r:id="rId1257" display="https://twitter.com/#!/vivianfrancos/status/1135816410775654400"/>
    <hyperlink ref="X80" r:id="rId1258" display="https://twitter.com/#!/vivianfrancos/status/1135816410775654400"/>
    <hyperlink ref="X81" r:id="rId1259" display="https://twitter.com/#!/vivianfrancos/status/1144340235423297544"/>
    <hyperlink ref="X82" r:id="rId1260" display="https://twitter.com/#!/vivianfrancos/status/1144340235423297544"/>
    <hyperlink ref="X83" r:id="rId1261" display="https://twitter.com/#!/vivianfrancos/status/1144340235423297544"/>
    <hyperlink ref="X84" r:id="rId1262" display="https://twitter.com/#!/vivianfrancos/status/1144340235423297544"/>
    <hyperlink ref="X85" r:id="rId1263" display="https://twitter.com/#!/vivianfrancos/status/1144340235423297544"/>
    <hyperlink ref="X86" r:id="rId1264" display="https://twitter.com/#!/vivianfrancos/status/1144340235423297544"/>
    <hyperlink ref="X87" r:id="rId1265" display="https://twitter.com/#!/vivianfrancos/status/1148974220921229313"/>
    <hyperlink ref="X88" r:id="rId1266" display="https://twitter.com/#!/vivianfrancos/status/1148974220921229313"/>
    <hyperlink ref="X89" r:id="rId1267" display="https://twitter.com/#!/vivianfrancos/status/1148974220921229313"/>
    <hyperlink ref="X90" r:id="rId1268" display="https://twitter.com/#!/vivianfrancos/status/1148974220921229313"/>
    <hyperlink ref="X91" r:id="rId1269" display="https://twitter.com/#!/vivianfrancos/status/1148974220921229313"/>
    <hyperlink ref="X92" r:id="rId1270" display="https://twitter.com/#!/vivianfrancos/status/1148974220921229313"/>
    <hyperlink ref="X93" r:id="rId1271" display="https://twitter.com/#!/vivianfrancos/status/1148974220921229313"/>
    <hyperlink ref="X94" r:id="rId1272" display="https://twitter.com/#!/omusubigumi/status/1142669608786120704"/>
    <hyperlink ref="X95" r:id="rId1273" display="https://twitter.com/#!/eanamjuve/status/1149060522492473347"/>
    <hyperlink ref="X96" r:id="rId1274" display="https://twitter.com/#!/filmregionsintl/status/1149817918563074048"/>
    <hyperlink ref="X97" r:id="rId1275" display="https://twitter.com/#!/filmregionsintl/status/1145347548913082371"/>
    <hyperlink ref="X98" r:id="rId1276" display="https://twitter.com/#!/filmregionsintl/status/1148275398158848001"/>
    <hyperlink ref="X99" r:id="rId1277" display="https://twitter.com/#!/filmregionsintl/status/1149817918563074048"/>
    <hyperlink ref="X100" r:id="rId1278" display="https://twitter.com/#!/filmregionsintl/status/1151517022754418688"/>
    <hyperlink ref="X101" r:id="rId1279" display="https://twitter.com/#!/robinbchoquette/status/1152543937250430976"/>
    <hyperlink ref="X102" r:id="rId1280" display="https://twitter.com/#!/robinbchoquette/status/1152543937250430976"/>
    <hyperlink ref="X103" r:id="rId1281" display="https://twitter.com/#!/okgunner2002/status/1136451838008537091"/>
    <hyperlink ref="X104" r:id="rId1282" display="https://twitter.com/#!/okgunner2002/status/1152616172828921856"/>
    <hyperlink ref="X105" r:id="rId1283" display="https://twitter.com/#!/okgunner2002/status/1152616323287068673"/>
    <hyperlink ref="X106" r:id="rId1284" display="https://twitter.com/#!/rlaexchange/status/1152751705676746753"/>
    <hyperlink ref="X107" r:id="rId1285" display="https://twitter.com/#!/exnorthwillco/status/1152793608015286273"/>
    <hyperlink ref="X108" r:id="rId1286" display="https://twitter.com/#!/bsolder/status/1141865620234997761"/>
    <hyperlink ref="X109" r:id="rId1287" display="https://twitter.com/#!/bsolder/status/1141865620234997761"/>
    <hyperlink ref="X110" r:id="rId1288" display="https://twitter.com/#!/leadersadam/status/1153247895174483968"/>
    <hyperlink ref="X111" r:id="rId1289" display="https://twitter.com/#!/leadersadam/status/1153247895174483968"/>
    <hyperlink ref="X112" r:id="rId1290" display="https://twitter.com/#!/leadersadam/status/1153247895174483968"/>
    <hyperlink ref="X113" r:id="rId1291" display="https://twitter.com/#!/leadersadam/status/1153247895174483968"/>
    <hyperlink ref="X114" r:id="rId1292" display="https://twitter.com/#!/leadersadam/status/1153247895174483968"/>
    <hyperlink ref="X115" r:id="rId1293" display="https://twitter.com/#!/leadersadam/status/1153247895174483968"/>
    <hyperlink ref="X116" r:id="rId1294" display="https://twitter.com/#!/leadersadam/status/1153247895174483968"/>
    <hyperlink ref="X117" r:id="rId1295" display="https://twitter.com/#!/xchanover/status/1153349089020588033"/>
    <hyperlink ref="X118" r:id="rId1296" display="https://twitter.com/#!/yourgoshennews/status/1153407462889918469"/>
    <hyperlink ref="X119" r:id="rId1297" display="https://twitter.com/#!/fussellhughes/status/1153460818035519488"/>
    <hyperlink ref="X120" r:id="rId1298" display="https://twitter.com/#!/dcsirish/status/1141492614723723264"/>
    <hyperlink ref="X121" r:id="rId1299" display="https://twitter.com/#!/dcsirish/status/1153705420885823488"/>
    <hyperlink ref="X122" r:id="rId1300" display="https://twitter.com/#!/dcsirish/status/1141492614723723264"/>
    <hyperlink ref="X123" r:id="rId1301" display="https://twitter.com/#!/dcsirish/status/1153710570471907328"/>
    <hyperlink ref="X124" r:id="rId1302" display="https://twitter.com/#!/dcsirish/status/1141492614723723264"/>
    <hyperlink ref="X125" r:id="rId1303" display="https://twitter.com/#!/dcsirish/status/1153705420885823488"/>
    <hyperlink ref="X126" r:id="rId1304" display="https://twitter.com/#!/dcsirish/status/1153710570471907328"/>
    <hyperlink ref="X127" r:id="rId1305" display="https://twitter.com/#!/dcsirish/status/1141492614723723264"/>
    <hyperlink ref="X128" r:id="rId1306" display="https://twitter.com/#!/dcsirish/status/1153710570471907328"/>
    <hyperlink ref="X129" r:id="rId1307" display="https://twitter.com/#!/dcsirish/status/1141492614723723264"/>
    <hyperlink ref="X130" r:id="rId1308" display="https://twitter.com/#!/dcsirish/status/1153705420885823488"/>
    <hyperlink ref="X131" r:id="rId1309" display="https://twitter.com/#!/dcsirish/status/1153710570471907328"/>
    <hyperlink ref="X132" r:id="rId1310" display="https://twitter.com/#!/dcsirish/status/1153705420885823488"/>
    <hyperlink ref="X133" r:id="rId1311" display="https://twitter.com/#!/dcsirish/status/1153710570471907328"/>
    <hyperlink ref="X134" r:id="rId1312" display="https://twitter.com/#!/dcsirish/status/1141492614723723264"/>
    <hyperlink ref="X135" r:id="rId1313" display="https://twitter.com/#!/dcsirish/status/1153705420885823488"/>
    <hyperlink ref="X136" r:id="rId1314" display="https://twitter.com/#!/dcsirish/status/1153710570471907328"/>
    <hyperlink ref="X137" r:id="rId1315" display="https://twitter.com/#!/dcsirish/status/1141492614723723264"/>
    <hyperlink ref="X138" r:id="rId1316" display="https://twitter.com/#!/dcsirish/status/1153710570471907328"/>
    <hyperlink ref="X139" r:id="rId1317" display="https://twitter.com/#!/heatherhartle10/status/1153837529390448640"/>
    <hyperlink ref="X140" r:id="rId1318" display="https://twitter.com/#!/heatherhartle10/status/1153837529390448640"/>
    <hyperlink ref="X141" r:id="rId1319" display="https://twitter.com/#!/heatherhartle10/status/1153837529390448640"/>
    <hyperlink ref="X142" r:id="rId1320" display="https://twitter.com/#!/heatherhartle10/status/1153837529390448640"/>
    <hyperlink ref="X143" r:id="rId1321" display="https://twitter.com/#!/heatherhartle10/status/1153837606095990785"/>
    <hyperlink ref="X144" r:id="rId1322" display="https://twitter.com/#!/heatherhartle10/status/1153837606095990785"/>
    <hyperlink ref="X145" r:id="rId1323" display="https://twitter.com/#!/heatherhartle10/status/1153837606095990785"/>
    <hyperlink ref="X146" r:id="rId1324" display="https://twitter.com/#!/heatherhartle10/status/1153837606095990785"/>
    <hyperlink ref="X147" r:id="rId1325" display="https://twitter.com/#!/dcsirish/status/1141492614723723264"/>
    <hyperlink ref="X148" r:id="rId1326" display="https://twitter.com/#!/jaroystuckey/status/1141493256167022593"/>
    <hyperlink ref="X149" r:id="rId1327" display="https://twitter.com/#!/dcsirish/status/1141492614723723264"/>
    <hyperlink ref="X150" r:id="rId1328" display="https://twitter.com/#!/jaroystuckey/status/1141493256167022593"/>
    <hyperlink ref="X151" r:id="rId1329" display="https://twitter.com/#!/dcsirish/status/1141492614723723264"/>
    <hyperlink ref="X152" r:id="rId1330" display="https://twitter.com/#!/jaroystuckey/status/1141493256167022593"/>
    <hyperlink ref="X153" r:id="rId1331" display="https://twitter.com/#!/dcsirish/status/1153705420885823488"/>
    <hyperlink ref="X154" r:id="rId1332" display="https://twitter.com/#!/dcsirish/status/1153710570471907328"/>
    <hyperlink ref="X155" r:id="rId1333" display="https://twitter.com/#!/jaroystuckey/status/1153848514214055936"/>
    <hyperlink ref="X156" r:id="rId1334" display="https://twitter.com/#!/jaroystuckey/status/1153848726710050816"/>
    <hyperlink ref="X157" r:id="rId1335" display="https://twitter.com/#!/dcsirish/status/1141492614723723264"/>
    <hyperlink ref="X158" r:id="rId1336" display="https://twitter.com/#!/dcsirish/status/1153705420885823488"/>
    <hyperlink ref="X159" r:id="rId1337" display="https://twitter.com/#!/dcsirish/status/1153710570471907328"/>
    <hyperlink ref="X160" r:id="rId1338" display="https://twitter.com/#!/jaroystuckey/status/1153848514214055936"/>
    <hyperlink ref="X161" r:id="rId1339" display="https://twitter.com/#!/jaroystuckey/status/1153848726710050816"/>
    <hyperlink ref="X162" r:id="rId1340" display="https://twitter.com/#!/dcsirish/status/1141492614723723264"/>
    <hyperlink ref="X163" r:id="rId1341" display="https://twitter.com/#!/dcsirish/status/1153705420885823488"/>
    <hyperlink ref="X164" r:id="rId1342" display="https://twitter.com/#!/dcsirish/status/1153710570471907328"/>
    <hyperlink ref="X165" r:id="rId1343" display="https://twitter.com/#!/jaroystuckey/status/1141493256167022593"/>
    <hyperlink ref="X166" r:id="rId1344" display="https://twitter.com/#!/jaroystuckey/status/1141493256167022593"/>
    <hyperlink ref="X167" r:id="rId1345" display="https://twitter.com/#!/jaroystuckey/status/1153848514214055936"/>
    <hyperlink ref="X168" r:id="rId1346" display="https://twitter.com/#!/jaroystuckey/status/1153848514214055936"/>
    <hyperlink ref="X169" r:id="rId1347" display="https://twitter.com/#!/jaroystuckey/status/1153848726710050816"/>
    <hyperlink ref="X170" r:id="rId1348" display="https://twitter.com/#!/jaroystuckey/status/1153848726710050816"/>
    <hyperlink ref="X171" r:id="rId1349" display="https://twitter.com/#!/ghscoachpark/status/1153986065520365569"/>
    <hyperlink ref="X172" r:id="rId1350" display="https://twitter.com/#!/ghscoachpark/status/1153986065520365569"/>
    <hyperlink ref="X173" r:id="rId1351" display="https://twitter.com/#!/elkhartco4hfair/status/1153991947381563395"/>
    <hyperlink ref="X174" r:id="rId1352" display="https://twitter.com/#!/elkhartco4hfair/status/1153991947381563395"/>
    <hyperlink ref="X175" r:id="rId1353" display="https://twitter.com/#!/coachhodge25/status/1154003070168313856"/>
    <hyperlink ref="X176" r:id="rId1354" display="https://twitter.com/#!/coachhodge25/status/1154003070168313856"/>
    <hyperlink ref="X177" r:id="rId1355" display="https://twitter.com/#!/morganabc11/status/1154091270631022593"/>
    <hyperlink ref="X178" r:id="rId1356" display="https://twitter.com/#!/sheriff_ewright/status/1154046214226104321"/>
    <hyperlink ref="X179" r:id="rId1357" display="https://twitter.com/#!/goncrichardson/status/1154091331075137536"/>
    <hyperlink ref="X180" r:id="rId1358" display="https://twitter.com/#!/shgtus/status/1144725328436314113"/>
    <hyperlink ref="X181" r:id="rId1359" display="https://twitter.com/#!/shgtus/status/1144725328436314113"/>
    <hyperlink ref="X182" r:id="rId1360" display="https://twitter.com/#!/shgtus/status/1144725328436314113"/>
    <hyperlink ref="X183" r:id="rId1361" display="https://twitter.com/#!/shgtus/status/1144725328436314113"/>
    <hyperlink ref="X184" r:id="rId1362" display="https://twitter.com/#!/shgtus/status/1144725328436314113"/>
    <hyperlink ref="X185" r:id="rId1363" display="https://twitter.com/#!/shgtus/status/1144725328436314113"/>
    <hyperlink ref="X186" r:id="rId1364" display="https://twitter.com/#!/shgtus/status/1144725328436314113"/>
    <hyperlink ref="X187" r:id="rId1365" display="https://twitter.com/#!/shgtus/status/1144725328436314113"/>
    <hyperlink ref="X188" r:id="rId1366" display="https://twitter.com/#!/shgtus/status/1154176215080566784"/>
    <hyperlink ref="X189" r:id="rId1367" display="https://twitter.com/#!/shgtus/status/1144725328436314113"/>
    <hyperlink ref="X190" r:id="rId1368" display="https://twitter.com/#!/shgtus/status/1154176215080566784"/>
    <hyperlink ref="X191" r:id="rId1369" display="https://twitter.com/#!/shgtus/status/1154176215080566784"/>
    <hyperlink ref="X192" r:id="rId1370" display="https://twitter.com/#!/shgtus/status/1154176215080566784"/>
    <hyperlink ref="X193" r:id="rId1371" display="https://twitter.com/#!/goshenschools/status/1154197303273672704"/>
    <hyperlink ref="X194" r:id="rId1372" display="https://twitter.com/#!/goshenschools/status/1154197303273672704"/>
    <hyperlink ref="X195" r:id="rId1373" display="https://twitter.com/#!/repwesallen/status/1154460779866984448"/>
    <hyperlink ref="X196" r:id="rId1374" display="https://twitter.com/#!/likely75463987/status/1148970843806031872"/>
    <hyperlink ref="X197" r:id="rId1375" display="https://twitter.com/#!/likely75463987/status/1148970843806031872"/>
    <hyperlink ref="X198" r:id="rId1376" display="https://twitter.com/#!/likely75463987/status/1148970843806031872"/>
    <hyperlink ref="X199" r:id="rId1377" display="https://twitter.com/#!/likely75463987/status/1148970843806031872"/>
    <hyperlink ref="X200" r:id="rId1378" display="https://twitter.com/#!/likely75463987/status/1148970843806031872"/>
    <hyperlink ref="X201" r:id="rId1379" display="https://twitter.com/#!/likely75463987/status/1148970843806031872"/>
    <hyperlink ref="X202" r:id="rId1380" display="https://twitter.com/#!/likely75463987/status/1148970843806031872"/>
    <hyperlink ref="X203" r:id="rId1381" display="https://twitter.com/#!/likely75463987/status/1153242719919267841"/>
    <hyperlink ref="X204" r:id="rId1382" display="https://twitter.com/#!/likely75463987/status/1153242719919267841"/>
    <hyperlink ref="X205" r:id="rId1383" display="https://twitter.com/#!/likely75463987/status/1153242719919267841"/>
    <hyperlink ref="X206" r:id="rId1384" display="https://twitter.com/#!/likely75463987/status/1153242719919267841"/>
    <hyperlink ref="X207" r:id="rId1385" display="https://twitter.com/#!/likely75463987/status/1153242719919267841"/>
    <hyperlink ref="X208" r:id="rId1386" display="https://twitter.com/#!/likely75463987/status/1153242719919267841"/>
    <hyperlink ref="X209" r:id="rId1387" display="https://twitter.com/#!/likely75463987/status/1153242719919267841"/>
    <hyperlink ref="X210" r:id="rId1388" display="https://twitter.com/#!/likely75463987/status/1153804153300254723"/>
    <hyperlink ref="X211" r:id="rId1389" display="https://twitter.com/#!/likely75463987/status/1153804153300254723"/>
    <hyperlink ref="X212" r:id="rId1390" display="https://twitter.com/#!/likely75463987/status/1153804153300254723"/>
    <hyperlink ref="X213" r:id="rId1391" display="https://twitter.com/#!/likely75463987/status/1153804153300254723"/>
    <hyperlink ref="X214" r:id="rId1392" display="https://twitter.com/#!/likely75463987/status/1153804153300254723"/>
    <hyperlink ref="X215" r:id="rId1393" display="https://twitter.com/#!/likely75463987/status/1153804153300254723"/>
    <hyperlink ref="X216" r:id="rId1394" display="https://twitter.com/#!/likely75463987/status/1153804153300254723"/>
    <hyperlink ref="X217" r:id="rId1395" display="https://twitter.com/#!/likely75463987/status/1154084112694726657"/>
    <hyperlink ref="X218" r:id="rId1396" display="https://twitter.com/#!/likely75463987/status/1154084112694726657"/>
    <hyperlink ref="X219" r:id="rId1397" display="https://twitter.com/#!/likely75463987/status/1154084112694726657"/>
    <hyperlink ref="X220" r:id="rId1398" display="https://twitter.com/#!/likely75463987/status/1154084112694726657"/>
    <hyperlink ref="X221" r:id="rId1399" display="https://twitter.com/#!/likely75463987/status/1154084112694726657"/>
    <hyperlink ref="X222" r:id="rId1400" display="https://twitter.com/#!/likely75463987/status/1154084112694726657"/>
    <hyperlink ref="X223" r:id="rId1401" display="https://twitter.com/#!/likely75463987/status/1154084112694726657"/>
    <hyperlink ref="X224" r:id="rId1402" display="https://twitter.com/#!/likely75463987/status/1154475203939983360"/>
    <hyperlink ref="X225" r:id="rId1403" display="https://twitter.com/#!/likely75463987/status/1154475203939983360"/>
    <hyperlink ref="X226" r:id="rId1404" display="https://twitter.com/#!/likely75463987/status/1154475203939983360"/>
    <hyperlink ref="X227" r:id="rId1405" display="https://twitter.com/#!/likely75463987/status/1154475203939983360"/>
    <hyperlink ref="X228" r:id="rId1406" display="https://twitter.com/#!/likely75463987/status/1154475203939983360"/>
    <hyperlink ref="X229" r:id="rId1407" display="https://twitter.com/#!/likely75463987/status/1154475203939983360"/>
    <hyperlink ref="X230" r:id="rId1408" display="https://twitter.com/#!/likely75463987/status/1154475203939983360"/>
    <hyperlink ref="X231" r:id="rId1409" display="https://twitter.com/#!/homheroes/status/1158059414458372097"/>
    <hyperlink ref="X232" r:id="rId1410" display="https://twitter.com/#!/bsolder/status/1143490110987603968"/>
    <hyperlink ref="X233" r:id="rId1411" display="https://twitter.com/#!/exchangeclub/status/1143211956561743878"/>
    <hyperlink ref="X234" r:id="rId1412" display="https://twitter.com/#!/exchangeclub/status/1143214434980171776"/>
    <hyperlink ref="X235" r:id="rId1413" display="https://twitter.com/#!/exchangeclub/status/1157662662559436800"/>
    <hyperlink ref="X236" r:id="rId1414" display="https://twitter.com/#!/bsolder/status/1147207955487625217"/>
    <hyperlink ref="X237" r:id="rId1415" display="https://twitter.com/#!/xcmuskogee/status/1147317366537314304"/>
    <hyperlink ref="X238" r:id="rId1416" display="https://twitter.com/#!/bsolder/status/1147207955487625217"/>
    <hyperlink ref="X239" r:id="rId1417" display="https://twitter.com/#!/xcmuskogee/status/1147317366537314304"/>
    <hyperlink ref="X240" r:id="rId1418" display="https://twitter.com/#!/bsolder/status/1147207955487625217"/>
    <hyperlink ref="X241" r:id="rId1419" display="https://twitter.com/#!/tulsaxc/status/1152941008146952194"/>
    <hyperlink ref="X242" r:id="rId1420" display="https://twitter.com/#!/tulsaxc/status/1156612843896094722"/>
    <hyperlink ref="X243" r:id="rId1421" display="https://twitter.com/#!/xcmuskogee/status/1147317366537314304"/>
    <hyperlink ref="X244" r:id="rId1422" display="https://twitter.com/#!/bsolder/status/1147207955487625217"/>
    <hyperlink ref="X245" r:id="rId1423" display="https://twitter.com/#!/xcmuskogee/status/1147317366537314304"/>
    <hyperlink ref="X246" r:id="rId1424" display="https://twitter.com/#!/bsolder/status/1147207955487625217"/>
    <hyperlink ref="X247" r:id="rId1425" display="https://twitter.com/#!/xcmuskogee/status/1147317366537314304"/>
    <hyperlink ref="X248" r:id="rId1426" display="https://twitter.com/#!/bsolder/status/1147207955487625217"/>
    <hyperlink ref="X249" r:id="rId1427" display="https://twitter.com/#!/xcmuskogee/status/1147317366537314304"/>
    <hyperlink ref="X250" r:id="rId1428" display="https://twitter.com/#!/bsolder/status/1147207955487625217"/>
    <hyperlink ref="X251" r:id="rId1429" display="https://twitter.com/#!/xcmuskogee/status/1147317366537314304"/>
    <hyperlink ref="X252" r:id="rId1430" display="https://twitter.com/#!/xcmuskogee/status/1147317366537314304"/>
    <hyperlink ref="X253" r:id="rId1431" display="https://twitter.com/#!/xcmuskogee/status/1147317366537314304"/>
    <hyperlink ref="X254" r:id="rId1432" display="https://twitter.com/#!/xcmuskogee/status/1156578814069264386"/>
    <hyperlink ref="X255" r:id="rId1433" display="https://twitter.com/#!/xcmuskogee/status/1158386052341649410"/>
    <hyperlink ref="X256" r:id="rId1434" display="https://twitter.com/#!/bsolder/status/1150537461770129408"/>
    <hyperlink ref="X257" r:id="rId1435" display="https://twitter.com/#!/bsolder/status/1151866635193651200"/>
    <hyperlink ref="X258" r:id="rId1436" display="https://twitter.com/#!/tracey_edwards/status/1142082639056310274"/>
    <hyperlink ref="X259" r:id="rId1437" display="https://twitter.com/#!/tracey_edwards/status/1150537280085475328"/>
    <hyperlink ref="X260" r:id="rId1438" display="https://twitter.com/#!/tracey_edwards/status/1158456260532068357"/>
    <hyperlink ref="X261" r:id="rId1439" display="https://twitter.com/#!/bsolder/status/1147207955487625217"/>
    <hyperlink ref="X262" r:id="rId1440" display="https://twitter.com/#!/exchangeclublh/status/1134842093887787014"/>
    <hyperlink ref="X263" r:id="rId1441" display="https://twitter.com/#!/exchangeclublh/status/1136631676900204545"/>
    <hyperlink ref="X264" r:id="rId1442" display="https://twitter.com/#!/exchangeclublh/status/1136691189435052032"/>
    <hyperlink ref="X265" r:id="rId1443" display="https://twitter.com/#!/exchangeclublh/status/1140253123333808128"/>
    <hyperlink ref="X266" r:id="rId1444" display="https://twitter.com/#!/exchangeclublh/status/1141751800770564096"/>
    <hyperlink ref="X267" r:id="rId1445" display="https://twitter.com/#!/exchangeclublh/status/1142083445788725251"/>
    <hyperlink ref="X268" r:id="rId1446" display="https://twitter.com/#!/exchangeclublh/status/1144346705070108673"/>
    <hyperlink ref="X269" r:id="rId1447" display="https://twitter.com/#!/exchangeclublh/status/1144675093966180353"/>
    <hyperlink ref="X270" r:id="rId1448" display="https://twitter.com/#!/exchangeclublh/status/1146861577280401409"/>
    <hyperlink ref="X271" r:id="rId1449" display="https://twitter.com/#!/exchangeclublh/status/1152283076317372417"/>
    <hyperlink ref="X272" r:id="rId1450" display="https://twitter.com/#!/exchangeclublh/status/1153323847724273668"/>
    <hyperlink ref="X273" r:id="rId1451" display="https://twitter.com/#!/exchangeclublh/status/1158464522170130433"/>
    <hyperlink ref="X274" r:id="rId1452" display="https://twitter.com/#!/nancywakeley/status/1158554322420064258"/>
    <hyperlink ref="X275" r:id="rId1453" display="https://twitter.com/#!/docassar/status/1135509491728945156"/>
    <hyperlink ref="X276" r:id="rId1454" display="https://twitter.com/#!/docassar/status/1135509539435012096"/>
    <hyperlink ref="X277" r:id="rId1455" display="https://twitter.com/#!/docassar/status/1137694838399406081"/>
    <hyperlink ref="X278" r:id="rId1456" display="https://twitter.com/#!/docassar/status/1138272647022821376"/>
    <hyperlink ref="X279" r:id="rId1457" display="https://twitter.com/#!/docassar/status/1138601664791945218"/>
    <hyperlink ref="X280" r:id="rId1458" display="https://twitter.com/#!/docassar/status/1138807025834573825"/>
    <hyperlink ref="X281" r:id="rId1459" display="https://twitter.com/#!/docassar/status/1139538624226254848"/>
    <hyperlink ref="X282" r:id="rId1460" display="https://twitter.com/#!/docassar/status/1140801386155847685"/>
    <hyperlink ref="X283" r:id="rId1461" display="https://twitter.com/#!/docassar/status/1140801463238762499"/>
    <hyperlink ref="X284" r:id="rId1462" display="https://twitter.com/#!/docassar/status/1141111318247874560"/>
    <hyperlink ref="X285" r:id="rId1463" display="https://twitter.com/#!/docassar/status/1143354025062084609"/>
    <hyperlink ref="X286" r:id="rId1464" display="https://twitter.com/#!/docassar/status/1143651525681733642"/>
    <hyperlink ref="X287" r:id="rId1465" display="https://twitter.com/#!/docassar/status/1143886936106516481"/>
    <hyperlink ref="X288" r:id="rId1466" display="https://twitter.com/#!/docassar/status/1144262478995570690"/>
    <hyperlink ref="X289" r:id="rId1467" display="https://twitter.com/#!/docassar/status/1135509491728945156"/>
    <hyperlink ref="X290" r:id="rId1468" display="https://twitter.com/#!/docassar/status/1135509539435012096"/>
    <hyperlink ref="X291" r:id="rId1469" display="https://twitter.com/#!/docassar/status/1137694838399406081"/>
    <hyperlink ref="X292" r:id="rId1470" display="https://twitter.com/#!/docassar/status/1138272647022821376"/>
    <hyperlink ref="X293" r:id="rId1471" display="https://twitter.com/#!/docassar/status/1138601664791945218"/>
    <hyperlink ref="X294" r:id="rId1472" display="https://twitter.com/#!/docassar/status/1138807025834573825"/>
    <hyperlink ref="X295" r:id="rId1473" display="https://twitter.com/#!/docassar/status/1139538624226254848"/>
    <hyperlink ref="X296" r:id="rId1474" display="https://twitter.com/#!/docassar/status/1140801386155847685"/>
    <hyperlink ref="X297" r:id="rId1475" display="https://twitter.com/#!/docassar/status/1140801463238762499"/>
    <hyperlink ref="X298" r:id="rId1476" display="https://twitter.com/#!/docassar/status/1141111318247874560"/>
    <hyperlink ref="X299" r:id="rId1477" display="https://twitter.com/#!/docassar/status/1143354025062084609"/>
    <hyperlink ref="X300" r:id="rId1478" display="https://twitter.com/#!/docassar/status/1143651525681733642"/>
    <hyperlink ref="X301" r:id="rId1479" display="https://twitter.com/#!/docassar/status/1143886936106516481"/>
    <hyperlink ref="X302" r:id="rId1480" display="https://twitter.com/#!/docassar/status/1144262478995570690"/>
    <hyperlink ref="X303" r:id="rId1481" display="https://twitter.com/#!/docassar/status/1145864482578751490"/>
    <hyperlink ref="X304" r:id="rId1482" display="https://twitter.com/#!/docassar/status/1145864525171843072"/>
    <hyperlink ref="X305" r:id="rId1483" display="https://twitter.com/#!/docassar/status/1146099255314210816"/>
    <hyperlink ref="X306" r:id="rId1484" display="https://twitter.com/#!/docassar/status/1146388110214909952"/>
    <hyperlink ref="X307" r:id="rId1485" display="https://twitter.com/#!/bsolder/status/1138554646514085888"/>
    <hyperlink ref="X308" r:id="rId1486" display="https://twitter.com/#!/bsolder/status/1141865620234997761"/>
    <hyperlink ref="X309" r:id="rId1487" display="https://twitter.com/#!/docassar/status/1135509491728945156"/>
    <hyperlink ref="X310" r:id="rId1488" display="https://twitter.com/#!/docassar/status/1135509539435012096"/>
    <hyperlink ref="X311" r:id="rId1489" display="https://twitter.com/#!/docassar/status/1137694838399406081"/>
    <hyperlink ref="X312" r:id="rId1490" display="https://twitter.com/#!/docassar/status/1138272647022821376"/>
    <hyperlink ref="X313" r:id="rId1491" display="https://twitter.com/#!/docassar/status/1138601664791945218"/>
    <hyperlink ref="X314" r:id="rId1492" display="https://twitter.com/#!/docassar/status/1138807025834573825"/>
    <hyperlink ref="X315" r:id="rId1493" display="https://twitter.com/#!/docassar/status/1139538624226254848"/>
    <hyperlink ref="X316" r:id="rId1494" display="https://twitter.com/#!/docassar/status/1140801386155847685"/>
    <hyperlink ref="X317" r:id="rId1495" display="https://twitter.com/#!/docassar/status/1140801463238762499"/>
    <hyperlink ref="X318" r:id="rId1496" display="https://twitter.com/#!/docassar/status/1141111318247874560"/>
    <hyperlink ref="X319" r:id="rId1497" display="https://twitter.com/#!/docassar/status/1143354025062084609"/>
    <hyperlink ref="X320" r:id="rId1498" display="https://twitter.com/#!/docassar/status/1143651525681733642"/>
    <hyperlink ref="X321" r:id="rId1499" display="https://twitter.com/#!/docassar/status/1143886936106516481"/>
    <hyperlink ref="X322" r:id="rId1500" display="https://twitter.com/#!/docassar/status/1144262478995570690"/>
    <hyperlink ref="X323" r:id="rId1501" display="https://twitter.com/#!/docassar/status/1145864482578751490"/>
    <hyperlink ref="X324" r:id="rId1502" display="https://twitter.com/#!/docassar/status/1145864525171843072"/>
    <hyperlink ref="X325" r:id="rId1503" display="https://twitter.com/#!/docassar/status/1146099255314210816"/>
    <hyperlink ref="X326" r:id="rId1504" display="https://twitter.com/#!/docassar/status/1146388110214909952"/>
    <hyperlink ref="X327" r:id="rId1505" display="https://twitter.com/#!/aaronleehammer/status/1154093208751812608"/>
    <hyperlink ref="X328" r:id="rId1506" display="https://twitter.com/#!/docassar/status/1147834749525864448"/>
    <hyperlink ref="X329" r:id="rId1507" display="https://twitter.com/#!/docassar/status/1148565798337896449"/>
    <hyperlink ref="X330" r:id="rId1508" display="https://twitter.com/#!/docassar/status/1148565848841494529"/>
    <hyperlink ref="X331" r:id="rId1509" display="https://twitter.com/#!/docassar/status/1148925496081752065"/>
    <hyperlink ref="X332" r:id="rId1510" display="https://twitter.com/#!/docassar/status/1152720304835375105"/>
    <hyperlink ref="X333" r:id="rId1511" display="https://twitter.com/#!/docassar/status/1153099271899668481"/>
    <hyperlink ref="X334" r:id="rId1512" display="https://twitter.com/#!/docassar/status/1153555695033364481"/>
    <hyperlink ref="X335" r:id="rId1513" display="https://twitter.com/#!/docassar/status/1153991442244624388"/>
    <hyperlink ref="X336" r:id="rId1514" display="https://twitter.com/#!/docassar/status/1154202359788187648"/>
    <hyperlink ref="X337" r:id="rId1515" display="https://twitter.com/#!/docassar/status/1135509491728945156"/>
    <hyperlink ref="X338" r:id="rId1516" display="https://twitter.com/#!/docassar/status/1135509539435012096"/>
    <hyperlink ref="X339" r:id="rId1517" display="https://twitter.com/#!/docassar/status/1137694838399406081"/>
    <hyperlink ref="X340" r:id="rId1518" display="https://twitter.com/#!/docassar/status/1138272647022821376"/>
    <hyperlink ref="X341" r:id="rId1519" display="https://twitter.com/#!/docassar/status/1138601664791945218"/>
    <hyperlink ref="X342" r:id="rId1520" display="https://twitter.com/#!/docassar/status/1138807025834573825"/>
    <hyperlink ref="X343" r:id="rId1521" display="https://twitter.com/#!/docassar/status/1139538624226254848"/>
    <hyperlink ref="X344" r:id="rId1522" display="https://twitter.com/#!/docassar/status/1140801386155847685"/>
    <hyperlink ref="X345" r:id="rId1523" display="https://twitter.com/#!/docassar/status/1140801463238762499"/>
    <hyperlink ref="X346" r:id="rId1524" display="https://twitter.com/#!/docassar/status/1141111318247874560"/>
    <hyperlink ref="X347" r:id="rId1525" display="https://twitter.com/#!/docassar/status/1147834749525864448"/>
    <hyperlink ref="X348" r:id="rId1526" display="https://twitter.com/#!/docassar/status/1148565798337896449"/>
    <hyperlink ref="X349" r:id="rId1527" display="https://twitter.com/#!/docassar/status/1148565848841494529"/>
    <hyperlink ref="X350" r:id="rId1528" display="https://twitter.com/#!/docassar/status/1148925496081752065"/>
    <hyperlink ref="X351" r:id="rId1529" display="https://twitter.com/#!/docassar/status/1152720304835375105"/>
    <hyperlink ref="X352" r:id="rId1530" display="https://twitter.com/#!/docassar/status/1153099271899668481"/>
    <hyperlink ref="X353" r:id="rId1531" display="https://twitter.com/#!/docassar/status/1153555695033364481"/>
    <hyperlink ref="X354" r:id="rId1532" display="https://twitter.com/#!/docassar/status/1153991442244624388"/>
    <hyperlink ref="X355" r:id="rId1533" display="https://twitter.com/#!/docassar/status/1154202359788187648"/>
    <hyperlink ref="X356" r:id="rId1534" display="https://twitter.com/#!/docassar/status/1157976900842786816"/>
    <hyperlink ref="X357" r:id="rId1535" display="https://twitter.com/#!/docassar/status/1158361705275101184"/>
    <hyperlink ref="X358" r:id="rId1536" display="https://twitter.com/#!/docassar/status/1159133461531246592"/>
    <hyperlink ref="X359" r:id="rId1537" display="https://twitter.com/#!/docassar/status/1159133532142354433"/>
    <hyperlink ref="X360" r:id="rId1538" display="https://twitter.com/#!/ghscoachpark/status/1153986065520365569"/>
    <hyperlink ref="X361" r:id="rId1539" display="https://twitter.com/#!/docassar/status/1157976900842786816"/>
    <hyperlink ref="X362" r:id="rId1540" display="https://twitter.com/#!/docassar/status/1158361705275101184"/>
    <hyperlink ref="X363" r:id="rId1541" display="https://twitter.com/#!/docassar/status/1159133461531246592"/>
    <hyperlink ref="X364" r:id="rId1542" display="https://twitter.com/#!/docassar/status/1159133532142354433"/>
    <hyperlink ref="X365" r:id="rId1543" display="https://twitter.com/#!/docassar/status/1135509491728945156"/>
    <hyperlink ref="X366" r:id="rId1544" display="https://twitter.com/#!/docassar/status/1135509539435012096"/>
    <hyperlink ref="X367" r:id="rId1545" display="https://twitter.com/#!/docassar/status/1137694838399406081"/>
    <hyperlink ref="X368" r:id="rId1546" display="https://twitter.com/#!/docassar/status/1138272647022821376"/>
    <hyperlink ref="X369" r:id="rId1547" display="https://twitter.com/#!/docassar/status/1138601664791945218"/>
    <hyperlink ref="X370" r:id="rId1548" display="https://twitter.com/#!/docassar/status/1138807025834573825"/>
    <hyperlink ref="X371" r:id="rId1549" display="https://twitter.com/#!/docassar/status/1139538624226254848"/>
    <hyperlink ref="X372" r:id="rId1550" display="https://twitter.com/#!/docassar/status/1140801386155847685"/>
    <hyperlink ref="X373" r:id="rId1551" display="https://twitter.com/#!/docassar/status/1140801463238762499"/>
    <hyperlink ref="X374" r:id="rId1552" display="https://twitter.com/#!/docassar/status/1141111318247874560"/>
    <hyperlink ref="X375" r:id="rId1553" display="https://twitter.com/#!/docassar/status/1143354025062084609"/>
    <hyperlink ref="X376" r:id="rId1554" display="https://twitter.com/#!/docassar/status/1143651525681733642"/>
    <hyperlink ref="X377" r:id="rId1555" display="https://twitter.com/#!/docassar/status/1143886936106516481"/>
    <hyperlink ref="X378" r:id="rId1556" display="https://twitter.com/#!/docassar/status/1144262478995570690"/>
    <hyperlink ref="X379" r:id="rId1557" display="https://twitter.com/#!/docassar/status/1145864482578751490"/>
    <hyperlink ref="X380" r:id="rId1558" display="https://twitter.com/#!/docassar/status/1145864525171843072"/>
    <hyperlink ref="X381" r:id="rId1559" display="https://twitter.com/#!/docassar/status/1146099255314210816"/>
    <hyperlink ref="X382" r:id="rId1560" display="https://twitter.com/#!/docassar/status/1146388110214909952"/>
    <hyperlink ref="X383" r:id="rId1561" display="https://twitter.com/#!/docassar/status/1147834749525864448"/>
    <hyperlink ref="X384" r:id="rId1562" display="https://twitter.com/#!/docassar/status/1148565798337896449"/>
    <hyperlink ref="X385" r:id="rId1563" display="https://twitter.com/#!/docassar/status/1148565848841494529"/>
    <hyperlink ref="X386" r:id="rId1564" display="https://twitter.com/#!/docassar/status/1148925496081752065"/>
    <hyperlink ref="X387" r:id="rId1565" display="https://twitter.com/#!/docassar/status/1152720304835375105"/>
    <hyperlink ref="X388" r:id="rId1566" display="https://twitter.com/#!/docassar/status/1153099271899668481"/>
    <hyperlink ref="X389" r:id="rId1567" display="https://twitter.com/#!/docassar/status/1153555695033364481"/>
    <hyperlink ref="X390" r:id="rId1568" display="https://twitter.com/#!/docassar/status/1153991442244624388"/>
    <hyperlink ref="X391" r:id="rId1569" display="https://twitter.com/#!/docassar/status/1154202359788187648"/>
    <hyperlink ref="X392" r:id="rId1570" display="https://twitter.com/#!/docassar/status/1157976900842786816"/>
    <hyperlink ref="X393" r:id="rId1571" display="https://twitter.com/#!/docassar/status/1158361705275101184"/>
    <hyperlink ref="X394" r:id="rId1572" display="https://twitter.com/#!/docassar/status/1159133461531246592"/>
    <hyperlink ref="X395" r:id="rId1573" display="https://twitter.com/#!/docassar/status/1159133532142354433"/>
    <hyperlink ref="X396" r:id="rId1574" display="https://twitter.com/#!/docassar/status/1135509491728945156"/>
    <hyperlink ref="X397" r:id="rId1575" display="https://twitter.com/#!/docassar/status/1135509539435012096"/>
    <hyperlink ref="X398" r:id="rId1576" display="https://twitter.com/#!/docassar/status/1137694838399406081"/>
    <hyperlink ref="X399" r:id="rId1577" display="https://twitter.com/#!/docassar/status/1138272647022821376"/>
    <hyperlink ref="X400" r:id="rId1578" display="https://twitter.com/#!/docassar/status/1138601664791945218"/>
    <hyperlink ref="X401" r:id="rId1579" display="https://twitter.com/#!/docassar/status/1138807025834573825"/>
    <hyperlink ref="X402" r:id="rId1580" display="https://twitter.com/#!/docassar/status/1139538624226254848"/>
    <hyperlink ref="X403" r:id="rId1581" display="https://twitter.com/#!/docassar/status/1140801386155847685"/>
    <hyperlink ref="X404" r:id="rId1582" display="https://twitter.com/#!/docassar/status/1140801463238762499"/>
    <hyperlink ref="X405" r:id="rId1583" display="https://twitter.com/#!/docassar/status/1141111318247874560"/>
    <hyperlink ref="X406" r:id="rId1584" display="https://twitter.com/#!/docassar/status/1143354025062084609"/>
    <hyperlink ref="X407" r:id="rId1585" display="https://twitter.com/#!/docassar/status/1143651525681733642"/>
    <hyperlink ref="X408" r:id="rId1586" display="https://twitter.com/#!/docassar/status/1143886936106516481"/>
    <hyperlink ref="X409" r:id="rId1587" display="https://twitter.com/#!/docassar/status/1144262478995570690"/>
    <hyperlink ref="X410" r:id="rId1588" display="https://twitter.com/#!/docassar/status/1145864482578751490"/>
    <hyperlink ref="X411" r:id="rId1589" display="https://twitter.com/#!/docassar/status/1145864525171843072"/>
    <hyperlink ref="X412" r:id="rId1590" display="https://twitter.com/#!/docassar/status/1146099255314210816"/>
    <hyperlink ref="X413" r:id="rId1591" display="https://twitter.com/#!/docassar/status/1146388110214909952"/>
    <hyperlink ref="X414" r:id="rId1592" display="https://twitter.com/#!/docassar/status/1147834749525864448"/>
    <hyperlink ref="X415" r:id="rId1593" display="https://twitter.com/#!/docassar/status/1148565798337896449"/>
    <hyperlink ref="X416" r:id="rId1594" display="https://twitter.com/#!/docassar/status/1148565848841494529"/>
    <hyperlink ref="X417" r:id="rId1595" display="https://twitter.com/#!/docassar/status/1148925496081752065"/>
    <hyperlink ref="X418" r:id="rId1596" display="https://twitter.com/#!/docassar/status/1152720304835375105"/>
    <hyperlink ref="X419" r:id="rId1597" display="https://twitter.com/#!/docassar/status/1153099271899668481"/>
    <hyperlink ref="X420" r:id="rId1598" display="https://twitter.com/#!/docassar/status/1153555695033364481"/>
    <hyperlink ref="X421" r:id="rId1599" display="https://twitter.com/#!/docassar/status/1153991442244624388"/>
    <hyperlink ref="X422" r:id="rId1600" display="https://twitter.com/#!/docassar/status/1154202359788187648"/>
    <hyperlink ref="X423" r:id="rId1601" display="https://twitter.com/#!/docassar/status/1157976900842786816"/>
    <hyperlink ref="X424" r:id="rId1602" display="https://twitter.com/#!/docassar/status/1158361705275101184"/>
    <hyperlink ref="X425" r:id="rId1603" display="https://twitter.com/#!/docassar/status/1159133461531246592"/>
    <hyperlink ref="X426" r:id="rId1604" display="https://twitter.com/#!/docassar/status/1159133532142354433"/>
    <hyperlink ref="X427" r:id="rId1605" display="https://twitter.com/#!/bsolder/status/1138189097405730816"/>
    <hyperlink ref="X428" r:id="rId1606" display="https://twitter.com/#!/bsolder/status/1138554646514085888"/>
    <hyperlink ref="X429" r:id="rId1607" display="https://twitter.com/#!/bsolder/status/1141865620234997761"/>
    <hyperlink ref="X430" r:id="rId1608" display="https://twitter.com/#!/bsolder/status/1143490110987603968"/>
    <hyperlink ref="X431" r:id="rId1609" display="https://twitter.com/#!/bsolder/status/1146051962699485184"/>
    <hyperlink ref="X432" r:id="rId1610" display="https://twitter.com/#!/bsolder/status/1147207955487625217"/>
    <hyperlink ref="X433" r:id="rId1611" display="https://twitter.com/#!/bsolder/status/1150448538972839937"/>
    <hyperlink ref="X434" r:id="rId1612" display="https://twitter.com/#!/bsolder/status/1150539418069065728"/>
    <hyperlink ref="X435" r:id="rId1613" display="https://twitter.com/#!/bsolder/status/1151514204383432704"/>
    <hyperlink ref="X436" r:id="rId1614" display="https://twitter.com/#!/bsolder/status/1151866635193651200"/>
    <hyperlink ref="X437" r:id="rId1615" display="https://twitter.com/#!/bsolder/status/1151930775698366471"/>
    <hyperlink ref="X438" r:id="rId1616" display="https://twitter.com/#!/bsolder/status/1152380518425616384"/>
    <hyperlink ref="X439" r:id="rId1617" display="https://twitter.com/#!/bsolder/status/1152774204791693312"/>
    <hyperlink ref="X440" r:id="rId1618" display="https://twitter.com/#!/bsolder/status/1152774404364996611"/>
    <hyperlink ref="X441" r:id="rId1619" display="https://twitter.com/#!/bsolder/status/1152961245781401604"/>
    <hyperlink ref="X442" r:id="rId1620" display="https://twitter.com/#!/docassar/status/1135509491728945156"/>
    <hyperlink ref="X443" r:id="rId1621" display="https://twitter.com/#!/docassar/status/1135509539435012096"/>
    <hyperlink ref="X444" r:id="rId1622" display="https://twitter.com/#!/docassar/status/1137694838399406081"/>
    <hyperlink ref="X445" r:id="rId1623" display="https://twitter.com/#!/docassar/status/1138272647022821376"/>
    <hyperlink ref="X446" r:id="rId1624" display="https://twitter.com/#!/docassar/status/1138601664791945218"/>
    <hyperlink ref="X447" r:id="rId1625" display="https://twitter.com/#!/docassar/status/1138807025834573825"/>
    <hyperlink ref="X448" r:id="rId1626" display="https://twitter.com/#!/docassar/status/1139538624226254848"/>
    <hyperlink ref="X449" r:id="rId1627" display="https://twitter.com/#!/docassar/status/1140801386155847685"/>
    <hyperlink ref="X450" r:id="rId1628" display="https://twitter.com/#!/docassar/status/1140801463238762499"/>
    <hyperlink ref="X451" r:id="rId1629" display="https://twitter.com/#!/docassar/status/1141111318247874560"/>
    <hyperlink ref="X452" r:id="rId1630" display="https://twitter.com/#!/docassar/status/1143354025062084609"/>
    <hyperlink ref="X453" r:id="rId1631" display="https://twitter.com/#!/docassar/status/1143651525681733642"/>
    <hyperlink ref="X454" r:id="rId1632" display="https://twitter.com/#!/docassar/status/1143886936106516481"/>
    <hyperlink ref="X455" r:id="rId1633" display="https://twitter.com/#!/docassar/status/1144262478995570690"/>
    <hyperlink ref="X456" r:id="rId1634" display="https://twitter.com/#!/docassar/status/1145864482578751490"/>
    <hyperlink ref="X457" r:id="rId1635" display="https://twitter.com/#!/docassar/status/1145864525171843072"/>
    <hyperlink ref="X458" r:id="rId1636" display="https://twitter.com/#!/docassar/status/1146099255314210816"/>
    <hyperlink ref="X459" r:id="rId1637" display="https://twitter.com/#!/docassar/status/1146388110214909952"/>
    <hyperlink ref="X460" r:id="rId1638" display="https://twitter.com/#!/docassar/status/1147834749525864448"/>
    <hyperlink ref="X461" r:id="rId1639" display="https://twitter.com/#!/docassar/status/1148565798337896449"/>
    <hyperlink ref="X462" r:id="rId1640" display="https://twitter.com/#!/docassar/status/1148565848841494529"/>
    <hyperlink ref="X463" r:id="rId1641" display="https://twitter.com/#!/docassar/status/1148925496081752065"/>
    <hyperlink ref="X464" r:id="rId1642" display="https://twitter.com/#!/docassar/status/1152720304835375105"/>
    <hyperlink ref="X465" r:id="rId1643" display="https://twitter.com/#!/docassar/status/1153099271899668481"/>
    <hyperlink ref="X466" r:id="rId1644" display="https://twitter.com/#!/docassar/status/1153555695033364481"/>
    <hyperlink ref="X467" r:id="rId1645" display="https://twitter.com/#!/docassar/status/1153991442244624388"/>
    <hyperlink ref="X468" r:id="rId1646" display="https://twitter.com/#!/docassar/status/1154202359788187648"/>
    <hyperlink ref="X469" r:id="rId1647" display="https://twitter.com/#!/docassar/status/1157976900842786816"/>
    <hyperlink ref="X470" r:id="rId1648" display="https://twitter.com/#!/docassar/status/1158361705275101184"/>
    <hyperlink ref="X471" r:id="rId1649" display="https://twitter.com/#!/docassar/status/1159133461531246592"/>
    <hyperlink ref="X472" r:id="rId1650" display="https://twitter.com/#!/docassar/status/1159133532142354433"/>
    <hyperlink ref="X473" r:id="rId1651" display="https://twitter.com/#!/_help4women_/status/1141046043104014337"/>
    <hyperlink ref="X474" r:id="rId1652" display="https://twitter.com/#!/docassar/status/1143354025062084609"/>
    <hyperlink ref="X475" r:id="rId1653" display="https://twitter.com/#!/docassar/status/1143651525681733642"/>
    <hyperlink ref="X476" r:id="rId1654" display="https://twitter.com/#!/docassar/status/1143886936106516481"/>
    <hyperlink ref="X477" r:id="rId1655" display="https://twitter.com/#!/docassar/status/1144262478995570690"/>
    <hyperlink ref="X478" r:id="rId1656" display="https://twitter.com/#!/docassar/status/1145864482578751490"/>
    <hyperlink ref="X479" r:id="rId1657" display="https://twitter.com/#!/docassar/status/1145864525171843072"/>
    <hyperlink ref="X480" r:id="rId1658" display="https://twitter.com/#!/docassar/status/1146099255314210816"/>
    <hyperlink ref="X481" r:id="rId1659" display="https://twitter.com/#!/docassar/status/1146388110214909952"/>
    <hyperlink ref="X482" r:id="rId1660" display="https://twitter.com/#!/docassar/status/1147834749525864448"/>
    <hyperlink ref="X483" r:id="rId1661" display="https://twitter.com/#!/docassar/status/1148565798337896449"/>
    <hyperlink ref="X484" r:id="rId1662" display="https://twitter.com/#!/docassar/status/1148565848841494529"/>
    <hyperlink ref="X485" r:id="rId1663" display="https://twitter.com/#!/docassar/status/1148925496081752065"/>
    <hyperlink ref="X486" r:id="rId1664" display="https://twitter.com/#!/docassar/status/1152720304835375105"/>
    <hyperlink ref="X487" r:id="rId1665" display="https://twitter.com/#!/docassar/status/1153099271899668481"/>
    <hyperlink ref="X488" r:id="rId1666" display="https://twitter.com/#!/docassar/status/1153555695033364481"/>
    <hyperlink ref="X489" r:id="rId1667" display="https://twitter.com/#!/docassar/status/1153991442244624388"/>
    <hyperlink ref="X490" r:id="rId1668" display="https://twitter.com/#!/docassar/status/1154202359788187648"/>
    <hyperlink ref="X491" r:id="rId1669" display="https://twitter.com/#!/docassar/status/1157976900842786816"/>
    <hyperlink ref="X492" r:id="rId1670" display="https://twitter.com/#!/docassar/status/1158361705275101184"/>
    <hyperlink ref="X493" r:id="rId1671" display="https://twitter.com/#!/docassar/status/1159133461531246592"/>
    <hyperlink ref="X494" r:id="rId1672" display="https://twitter.com/#!/docassar/status/1159133532142354433"/>
    <hyperlink ref="X495" r:id="rId1673" display="https://twitter.com/#!/shgtus/status/1144725328436314113"/>
    <hyperlink ref="X496" r:id="rId1674" display="https://twitter.com/#!/shgtus/status/1154173186407194624"/>
    <hyperlink ref="X497" r:id="rId1675" display="https://twitter.com/#!/shgtus/status/1154176215080566784"/>
    <hyperlink ref="X498" r:id="rId1676" display="https://twitter.com/#!/docassar/status/1145864482578751490"/>
    <hyperlink ref="X499" r:id="rId1677" display="https://twitter.com/#!/docassar/status/1145864525171843072"/>
    <hyperlink ref="X500" r:id="rId1678" display="https://twitter.com/#!/docassar/status/1146099255314210816"/>
    <hyperlink ref="X501" r:id="rId1679" display="https://twitter.com/#!/docassar/status/1146388110214909952"/>
    <hyperlink ref="X502" r:id="rId1680" display="https://twitter.com/#!/docassar/status/1147834749525864448"/>
    <hyperlink ref="X503" r:id="rId1681" display="https://twitter.com/#!/docassar/status/1148565798337896449"/>
    <hyperlink ref="X504" r:id="rId1682" display="https://twitter.com/#!/docassar/status/1148565848841494529"/>
    <hyperlink ref="X505" r:id="rId1683" display="https://twitter.com/#!/docassar/status/1148925496081752065"/>
    <hyperlink ref="X506" r:id="rId1684" display="https://twitter.com/#!/docassar/status/1152720304835375105"/>
    <hyperlink ref="X507" r:id="rId1685" display="https://twitter.com/#!/docassar/status/1153099271899668481"/>
    <hyperlink ref="X508" r:id="rId1686" display="https://twitter.com/#!/docassar/status/1153555695033364481"/>
    <hyperlink ref="X509" r:id="rId1687" display="https://twitter.com/#!/docassar/status/1153991442244624388"/>
    <hyperlink ref="X510" r:id="rId1688" display="https://twitter.com/#!/docassar/status/1154202359788187648"/>
    <hyperlink ref="X511" r:id="rId1689" display="https://twitter.com/#!/docassar/status/1157976900842786816"/>
    <hyperlink ref="X512" r:id="rId1690" display="https://twitter.com/#!/docassar/status/1158361705275101184"/>
    <hyperlink ref="X513" r:id="rId1691" display="https://twitter.com/#!/docassar/status/1159133461531246592"/>
    <hyperlink ref="X514" r:id="rId1692" display="https://twitter.com/#!/docassar/status/1159133532142354433"/>
    <hyperlink ref="X515" r:id="rId1693" display="https://twitter.com/#!/dcsirish/status/1141492614723723264"/>
    <hyperlink ref="X516" r:id="rId1694" display="https://twitter.com/#!/dcsirish/status/1153705420885823488"/>
    <hyperlink ref="X517" r:id="rId1695" display="https://twitter.com/#!/dcsirish/status/1153710570471907328"/>
    <hyperlink ref="X518" r:id="rId1696" display="https://twitter.com/#!/docassar/status/1135509491728945156"/>
    <hyperlink ref="X519" r:id="rId1697" display="https://twitter.com/#!/docassar/status/1135509539435012096"/>
    <hyperlink ref="X520" r:id="rId1698" display="https://twitter.com/#!/docassar/status/1137694838399406081"/>
    <hyperlink ref="X521" r:id="rId1699" display="https://twitter.com/#!/docassar/status/1138272647022821376"/>
    <hyperlink ref="X522" r:id="rId1700" display="https://twitter.com/#!/docassar/status/1138601664791945218"/>
    <hyperlink ref="X523" r:id="rId1701" display="https://twitter.com/#!/docassar/status/1138807025834573825"/>
    <hyperlink ref="X524" r:id="rId1702" display="https://twitter.com/#!/docassar/status/1139538624226254848"/>
    <hyperlink ref="X525" r:id="rId1703" display="https://twitter.com/#!/docassar/status/1140801386155847685"/>
    <hyperlink ref="X526" r:id="rId1704" display="https://twitter.com/#!/docassar/status/1140801463238762499"/>
    <hyperlink ref="X527" r:id="rId1705" display="https://twitter.com/#!/docassar/status/1141111318247874560"/>
    <hyperlink ref="X528" r:id="rId1706" display="https://twitter.com/#!/docassar/status/1143354025062084609"/>
    <hyperlink ref="X529" r:id="rId1707" display="https://twitter.com/#!/docassar/status/1143651525681733642"/>
    <hyperlink ref="X530" r:id="rId1708" display="https://twitter.com/#!/docassar/status/1143886936106516481"/>
    <hyperlink ref="X531" r:id="rId1709" display="https://twitter.com/#!/docassar/status/1144262478995570690"/>
    <hyperlink ref="X532" r:id="rId1710" display="https://twitter.com/#!/docassar/status/1145864482578751490"/>
    <hyperlink ref="X533" r:id="rId1711" display="https://twitter.com/#!/docassar/status/1145864525171843072"/>
    <hyperlink ref="X534" r:id="rId1712" display="https://twitter.com/#!/docassar/status/1146099255314210816"/>
    <hyperlink ref="X535" r:id="rId1713" display="https://twitter.com/#!/docassar/status/1146388110214909952"/>
    <hyperlink ref="X536" r:id="rId1714" display="https://twitter.com/#!/docassar/status/1147834749525864448"/>
    <hyperlink ref="X537" r:id="rId1715" display="https://twitter.com/#!/docassar/status/1148565798337896449"/>
    <hyperlink ref="X538" r:id="rId1716" display="https://twitter.com/#!/docassar/status/1148565848841494529"/>
    <hyperlink ref="X539" r:id="rId1717" display="https://twitter.com/#!/docassar/status/1148925496081752065"/>
    <hyperlink ref="X540" r:id="rId1718" display="https://twitter.com/#!/docassar/status/1152720304835375105"/>
    <hyperlink ref="X541" r:id="rId1719" display="https://twitter.com/#!/docassar/status/1153099271899668481"/>
    <hyperlink ref="X542" r:id="rId1720" display="https://twitter.com/#!/docassar/status/1153555695033364481"/>
    <hyperlink ref="X543" r:id="rId1721" display="https://twitter.com/#!/docassar/status/1153991442244624388"/>
    <hyperlink ref="X544" r:id="rId1722" display="https://twitter.com/#!/docassar/status/1154202359788187648"/>
    <hyperlink ref="X545" r:id="rId1723" display="https://twitter.com/#!/docassar/status/1157976900842786816"/>
    <hyperlink ref="X546" r:id="rId1724" display="https://twitter.com/#!/docassar/status/1158361705275101184"/>
    <hyperlink ref="X547" r:id="rId1725" display="https://twitter.com/#!/docassar/status/1159133461531246592"/>
    <hyperlink ref="X548" r:id="rId1726" display="https://twitter.com/#!/docassar/status/1159133532142354433"/>
    <hyperlink ref="X549" r:id="rId1727" display="https://twitter.com/#!/exchangeclub/status/1134809576107388928"/>
    <hyperlink ref="X550" r:id="rId1728" display="https://twitter.com/#!/exchangeclub/status/1135934022499086336"/>
    <hyperlink ref="X551" r:id="rId1729" display="https://twitter.com/#!/exchangeclub/status/1136355306173321216"/>
    <hyperlink ref="X552" r:id="rId1730" display="https://twitter.com/#!/exchangeclub/status/1136690544548208640"/>
    <hyperlink ref="X553" r:id="rId1731" display="https://twitter.com/#!/exchangeclub/status/1137344285613940741"/>
    <hyperlink ref="X554" r:id="rId1732" display="https://twitter.com/#!/exchangeclub/status/1138109128939905026"/>
    <hyperlink ref="X555" r:id="rId1733" display="https://twitter.com/#!/exchangeclub/status/1138160678156537856"/>
    <hyperlink ref="X556" r:id="rId1734" display="https://twitter.com/#!/exchangeclub/status/1138523464376229889"/>
    <hyperlink ref="X557" r:id="rId1735" display="https://twitter.com/#!/exchangeclub/status/1138526817978114048"/>
    <hyperlink ref="X558" r:id="rId1736" display="https://twitter.com/#!/exchangeclub/status/1138835185330466816"/>
    <hyperlink ref="X559" r:id="rId1737" display="https://twitter.com/#!/exchangeclub/status/1138909122064211974"/>
    <hyperlink ref="X560" r:id="rId1738" display="https://twitter.com/#!/exchangeclub/status/1139236057189367808"/>
    <hyperlink ref="X561" r:id="rId1739" display="https://twitter.com/#!/exchangeclub/status/1139527410255310848"/>
    <hyperlink ref="X562" r:id="rId1740" display="https://twitter.com/#!/exchangeclub/status/1139568998545264641"/>
    <hyperlink ref="X563" r:id="rId1741" display="https://twitter.com/#!/exchangeclub/status/1140057529663311872"/>
    <hyperlink ref="X564" r:id="rId1742" display="https://twitter.com/#!/exchangeclub/status/1140687270976114688"/>
    <hyperlink ref="X565" r:id="rId1743" display="https://twitter.com/#!/exchangeclub/status/1141381293252468736"/>
    <hyperlink ref="X566" r:id="rId1744" display="https://twitter.com/#!/exchangeclub/status/1141694952419803136"/>
    <hyperlink ref="X567" r:id="rId1745" display="https://twitter.com/#!/exchangeclub/status/1142079483538804741"/>
    <hyperlink ref="X568" r:id="rId1746" display="https://twitter.com/#!/exchangeclub/status/1144289476094648320"/>
    <hyperlink ref="X569" r:id="rId1747" display="https://twitter.com/#!/exchangeclub/status/1144345324271603713"/>
    <hyperlink ref="X570" r:id="rId1748" display="https://twitter.com/#!/exchangeclub/status/1144656552680443905"/>
    <hyperlink ref="X571" r:id="rId1749" display="https://twitter.com/#!/exchangeclub/status/1144672329362026496"/>
    <hyperlink ref="X572" r:id="rId1750" display="https://twitter.com/#!/exchangeclub/status/1144959462706425856"/>
    <hyperlink ref="X573" r:id="rId1751" display="https://twitter.com/#!/exchangeclub/status/1145788523867508741"/>
    <hyperlink ref="X574" r:id="rId1752" display="https://twitter.com/#!/exchangeclub/status/1146062108771045376"/>
    <hyperlink ref="X575" r:id="rId1753" display="https://twitter.com/#!/exchangeclub/status/1146403732286005248"/>
    <hyperlink ref="X576" r:id="rId1754" display="https://twitter.com/#!/exchangeclub/status/1146758818556252160"/>
    <hyperlink ref="X577" r:id="rId1755" display="https://twitter.com/#!/exchangeclub/status/1147134544409182209"/>
    <hyperlink ref="X578" r:id="rId1756" display="https://twitter.com/#!/exchangeclub/status/1147484849810415616"/>
    <hyperlink ref="X579" r:id="rId1757" display="https://twitter.com/#!/exchangeclub/status/1148274826093780995"/>
    <hyperlink ref="X580" r:id="rId1758" display="https://twitter.com/#!/exchangeclub/status/1150036915791552512"/>
    <hyperlink ref="X581" r:id="rId1759" display="https://twitter.com/#!/exchangeclub/status/1150401312045096960"/>
    <hyperlink ref="X582" r:id="rId1760" display="https://twitter.com/#!/exchangeclub/status/1151458336421924864"/>
    <hyperlink ref="X583" r:id="rId1761" display="https://twitter.com/#!/exchangeclub/status/1151835767490170880"/>
    <hyperlink ref="X584" r:id="rId1762" display="https://twitter.com/#!/exchangeclub/status/1151851462764503040"/>
    <hyperlink ref="X585" r:id="rId1763" display="https://twitter.com/#!/exchangeclub/status/1151870748849561600"/>
    <hyperlink ref="X586" r:id="rId1764" display="https://twitter.com/#!/exchangeclub/status/1151889881402155008"/>
    <hyperlink ref="X587" r:id="rId1765" display="https://twitter.com/#!/exchangeclub/status/1151906722946199553"/>
    <hyperlink ref="X588" r:id="rId1766" display="https://twitter.com/#!/exchangeclub/status/1151917308039827458"/>
    <hyperlink ref="X589" r:id="rId1767" display="https://twitter.com/#!/exchangeclub/status/1151946747461165056"/>
    <hyperlink ref="X590" r:id="rId1768" display="https://twitter.com/#!/exchangeclub/status/1152190856461529091"/>
    <hyperlink ref="X591" r:id="rId1769" display="https://twitter.com/#!/exchangeclub/status/1152252261768318982"/>
    <hyperlink ref="X592" r:id="rId1770" display="https://twitter.com/#!/exchangeclub/status/1152275384471343105"/>
    <hyperlink ref="X593" r:id="rId1771" display="https://twitter.com/#!/exchangeclub/status/1152280952527314944"/>
    <hyperlink ref="X594" r:id="rId1772" display="https://twitter.com/#!/exchangeclub/status/1152558027108696064"/>
    <hyperlink ref="X595" r:id="rId1773" display="https://twitter.com/#!/exchangeclub/status/1152602827316969473"/>
    <hyperlink ref="X596" r:id="rId1774" display="https://twitter.com/#!/exchangeclub/status/1152603324476211202"/>
    <hyperlink ref="X597" r:id="rId1775" display="https://twitter.com/#!/exchangeclub/status/1152604078666633216"/>
    <hyperlink ref="X598" r:id="rId1776" display="https://twitter.com/#!/exchangeclub/status/1152697445593354240"/>
    <hyperlink ref="X599" r:id="rId1777" display="https://twitter.com/#!/exchangeclub/status/1152761112758280195"/>
    <hyperlink ref="X600" r:id="rId1778" display="https://twitter.com/#!/exchangeclub/status/1152772189067894784"/>
    <hyperlink ref="X601" r:id="rId1779" display="https://twitter.com/#!/exchangeclub/status/1152942307110531072"/>
    <hyperlink ref="X602" r:id="rId1780" display="https://twitter.com/#!/exchangeclub/status/1156552355162333185"/>
    <hyperlink ref="X603" r:id="rId1781" display="https://twitter.com/#!/exchangeclub/status/1157015289583800320"/>
    <hyperlink ref="X604" r:id="rId1782" display="https://twitter.com/#!/exchangeclub/status/1157275609850163201"/>
    <hyperlink ref="X605" r:id="rId1783" display="https://twitter.com/#!/exchangeclub/status/1158384194571112448"/>
    <hyperlink ref="X606" r:id="rId1784" display="https://twitter.com/#!/docassar/status/1135509491728945156"/>
    <hyperlink ref="X607" r:id="rId1785" display="https://twitter.com/#!/docassar/status/1135509539435012096"/>
    <hyperlink ref="X608" r:id="rId1786" display="https://twitter.com/#!/docassar/status/1137694838399406081"/>
    <hyperlink ref="X609" r:id="rId1787" display="https://twitter.com/#!/docassar/status/1138272647022821376"/>
    <hyperlink ref="X610" r:id="rId1788" display="https://twitter.com/#!/docassar/status/1138601664791945218"/>
    <hyperlink ref="X611" r:id="rId1789" display="https://twitter.com/#!/docassar/status/1138807025834573825"/>
    <hyperlink ref="X612" r:id="rId1790" display="https://twitter.com/#!/docassar/status/1139538624226254848"/>
    <hyperlink ref="X613" r:id="rId1791" display="https://twitter.com/#!/docassar/status/1140801386155847685"/>
    <hyperlink ref="X614" r:id="rId1792" display="https://twitter.com/#!/docassar/status/1140801463238762499"/>
    <hyperlink ref="X615" r:id="rId1793" display="https://twitter.com/#!/docassar/status/1141111318247874560"/>
    <hyperlink ref="X616" r:id="rId1794" display="https://twitter.com/#!/docassar/status/1143354025062084609"/>
    <hyperlink ref="X617" r:id="rId1795" display="https://twitter.com/#!/docassar/status/1143651525681733642"/>
    <hyperlink ref="X618" r:id="rId1796" display="https://twitter.com/#!/docassar/status/1143886936106516481"/>
    <hyperlink ref="X619" r:id="rId1797" display="https://twitter.com/#!/docassar/status/1144262478995570690"/>
    <hyperlink ref="X620" r:id="rId1798" display="https://twitter.com/#!/docassar/status/1145864482578751490"/>
    <hyperlink ref="X621" r:id="rId1799" display="https://twitter.com/#!/docassar/status/1145864525171843072"/>
    <hyperlink ref="X622" r:id="rId1800" display="https://twitter.com/#!/docassar/status/1146099255314210816"/>
    <hyperlink ref="X623" r:id="rId1801" display="https://twitter.com/#!/docassar/status/1146388110214909952"/>
    <hyperlink ref="X624" r:id="rId1802" display="https://twitter.com/#!/docassar/status/1147834749525864448"/>
    <hyperlink ref="X625" r:id="rId1803" display="https://twitter.com/#!/docassar/status/1148565798337896449"/>
    <hyperlink ref="X626" r:id="rId1804" display="https://twitter.com/#!/docassar/status/1148565848841494529"/>
    <hyperlink ref="X627" r:id="rId1805" display="https://twitter.com/#!/docassar/status/1148925496081752065"/>
    <hyperlink ref="X628" r:id="rId1806" display="https://twitter.com/#!/docassar/status/1152720304835375105"/>
    <hyperlink ref="X629" r:id="rId1807" display="https://twitter.com/#!/docassar/status/1153099271899668481"/>
    <hyperlink ref="X630" r:id="rId1808" display="https://twitter.com/#!/docassar/status/1153555695033364481"/>
    <hyperlink ref="X631" r:id="rId1809" display="https://twitter.com/#!/docassar/status/1153991442244624388"/>
    <hyperlink ref="X632" r:id="rId1810" display="https://twitter.com/#!/docassar/status/1154202359788187648"/>
    <hyperlink ref="X633" r:id="rId1811" display="https://twitter.com/#!/docassar/status/1157976900842786816"/>
    <hyperlink ref="X634" r:id="rId1812" display="https://twitter.com/#!/docassar/status/1158361705275101184"/>
    <hyperlink ref="X635" r:id="rId1813" display="https://twitter.com/#!/docassar/status/1159133461531246592"/>
    <hyperlink ref="X636" r:id="rId1814" display="https://twitter.com/#!/docassar/status/1159133532142354433"/>
    <hyperlink ref="AZ25" r:id="rId1815" display="https://api.twitter.com/1.1/geo/id/07d9e4658a085000.json"/>
    <hyperlink ref="AZ171" r:id="rId1816" display="https://api.twitter.com/1.1/geo/id/4fbddb5bf6f19735.json"/>
    <hyperlink ref="AZ172" r:id="rId1817" display="https://api.twitter.com/1.1/geo/id/4fbddb5bf6f19735.json"/>
    <hyperlink ref="AZ231" r:id="rId1818" display="https://api.twitter.com/1.1/geo/id/e86b380cfefcced5.json"/>
    <hyperlink ref="AZ360" r:id="rId1819" display="https://api.twitter.com/1.1/geo/id/4fbddb5bf6f19735.json"/>
  </hyperlinks>
  <printOptions/>
  <pageMargins left="0.7" right="0.7" top="0.75" bottom="0.75" header="0.3" footer="0.3"/>
  <pageSetup horizontalDpi="600" verticalDpi="600" orientation="portrait" r:id="rId1823"/>
  <legacyDrawing r:id="rId1821"/>
  <tableParts>
    <tablePart r:id="rId18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3060</v>
      </c>
      <c r="B1" s="13" t="s">
        <v>3061</v>
      </c>
      <c r="C1" s="13" t="s">
        <v>3054</v>
      </c>
      <c r="D1" s="13" t="s">
        <v>3055</v>
      </c>
      <c r="E1" s="13" t="s">
        <v>3062</v>
      </c>
      <c r="F1" s="13" t="s">
        <v>144</v>
      </c>
      <c r="G1" s="13" t="s">
        <v>3063</v>
      </c>
      <c r="H1" s="13" t="s">
        <v>3064</v>
      </c>
      <c r="I1" s="13" t="s">
        <v>3065</v>
      </c>
      <c r="J1" s="13" t="s">
        <v>3066</v>
      </c>
      <c r="K1" s="13" t="s">
        <v>3067</v>
      </c>
      <c r="L1" s="13" t="s">
        <v>3068</v>
      </c>
    </row>
    <row r="2" spans="1:12" ht="15">
      <c r="A2" s="84" t="s">
        <v>271</v>
      </c>
      <c r="B2" s="84" t="s">
        <v>2318</v>
      </c>
      <c r="C2" s="84">
        <v>41</v>
      </c>
      <c r="D2" s="118">
        <v>0.008820516911509752</v>
      </c>
      <c r="E2" s="118">
        <v>1.2897526019487755</v>
      </c>
      <c r="F2" s="84" t="s">
        <v>3056</v>
      </c>
      <c r="G2" s="84" t="b">
        <v>0</v>
      </c>
      <c r="H2" s="84" t="b">
        <v>0</v>
      </c>
      <c r="I2" s="84" t="b">
        <v>0</v>
      </c>
      <c r="J2" s="84" t="b">
        <v>0</v>
      </c>
      <c r="K2" s="84" t="b">
        <v>0</v>
      </c>
      <c r="L2" s="84" t="b">
        <v>0</v>
      </c>
    </row>
    <row r="3" spans="1:12" ht="15">
      <c r="A3" s="84" t="s">
        <v>2318</v>
      </c>
      <c r="B3" s="84" t="s">
        <v>271</v>
      </c>
      <c r="C3" s="84">
        <v>41</v>
      </c>
      <c r="D3" s="118">
        <v>0.008820516911509752</v>
      </c>
      <c r="E3" s="118">
        <v>1.5390196822582853</v>
      </c>
      <c r="F3" s="84" t="s">
        <v>3056</v>
      </c>
      <c r="G3" s="84" t="b">
        <v>0</v>
      </c>
      <c r="H3" s="84" t="b">
        <v>0</v>
      </c>
      <c r="I3" s="84" t="b">
        <v>0</v>
      </c>
      <c r="J3" s="84" t="b">
        <v>0</v>
      </c>
      <c r="K3" s="84" t="b">
        <v>0</v>
      </c>
      <c r="L3" s="84" t="b">
        <v>0</v>
      </c>
    </row>
    <row r="4" spans="1:12" ht="15">
      <c r="A4" s="84" t="s">
        <v>2320</v>
      </c>
      <c r="B4" s="84" t="s">
        <v>2711</v>
      </c>
      <c r="C4" s="84">
        <v>31</v>
      </c>
      <c r="D4" s="118">
        <v>0.007813966654677684</v>
      </c>
      <c r="E4" s="118">
        <v>1.9698957490253106</v>
      </c>
      <c r="F4" s="84" t="s">
        <v>3056</v>
      </c>
      <c r="G4" s="84" t="b">
        <v>1</v>
      </c>
      <c r="H4" s="84" t="b">
        <v>0</v>
      </c>
      <c r="I4" s="84" t="b">
        <v>0</v>
      </c>
      <c r="J4" s="84" t="b">
        <v>0</v>
      </c>
      <c r="K4" s="84" t="b">
        <v>0</v>
      </c>
      <c r="L4" s="84" t="b">
        <v>0</v>
      </c>
    </row>
    <row r="5" spans="1:12" ht="15">
      <c r="A5" s="84" t="s">
        <v>2711</v>
      </c>
      <c r="B5" s="84" t="s">
        <v>2307</v>
      </c>
      <c r="C5" s="84">
        <v>31</v>
      </c>
      <c r="D5" s="118">
        <v>0.007813966654677684</v>
      </c>
      <c r="E5" s="118">
        <v>1.5979345827391274</v>
      </c>
      <c r="F5" s="84" t="s">
        <v>3056</v>
      </c>
      <c r="G5" s="84" t="b">
        <v>0</v>
      </c>
      <c r="H5" s="84" t="b">
        <v>0</v>
      </c>
      <c r="I5" s="84" t="b">
        <v>0</v>
      </c>
      <c r="J5" s="84" t="b">
        <v>0</v>
      </c>
      <c r="K5" s="84" t="b">
        <v>0</v>
      </c>
      <c r="L5" s="84" t="b">
        <v>0</v>
      </c>
    </row>
    <row r="6" spans="1:12" ht="15">
      <c r="A6" s="84" t="s">
        <v>2312</v>
      </c>
      <c r="B6" s="84" t="s">
        <v>2311</v>
      </c>
      <c r="C6" s="84">
        <v>30</v>
      </c>
      <c r="D6" s="118">
        <v>0.007826170512884105</v>
      </c>
      <c r="E6" s="118">
        <v>1.6886098115570864</v>
      </c>
      <c r="F6" s="84" t="s">
        <v>3056</v>
      </c>
      <c r="G6" s="84" t="b">
        <v>0</v>
      </c>
      <c r="H6" s="84" t="b">
        <v>0</v>
      </c>
      <c r="I6" s="84" t="b">
        <v>0</v>
      </c>
      <c r="J6" s="84" t="b">
        <v>0</v>
      </c>
      <c r="K6" s="84" t="b">
        <v>0</v>
      </c>
      <c r="L6" s="84" t="b">
        <v>0</v>
      </c>
    </row>
    <row r="7" spans="1:12" ht="15">
      <c r="A7" s="84" t="s">
        <v>281</v>
      </c>
      <c r="B7" s="84" t="s">
        <v>300</v>
      </c>
      <c r="C7" s="84">
        <v>28</v>
      </c>
      <c r="D7" s="118">
        <v>0.00743420654912633</v>
      </c>
      <c r="E7" s="118">
        <v>1.9390560480912387</v>
      </c>
      <c r="F7" s="84" t="s">
        <v>3056</v>
      </c>
      <c r="G7" s="84" t="b">
        <v>0</v>
      </c>
      <c r="H7" s="84" t="b">
        <v>0</v>
      </c>
      <c r="I7" s="84" t="b">
        <v>0</v>
      </c>
      <c r="J7" s="84" t="b">
        <v>0</v>
      </c>
      <c r="K7" s="84" t="b">
        <v>0</v>
      </c>
      <c r="L7" s="84" t="b">
        <v>0</v>
      </c>
    </row>
    <row r="8" spans="1:12" ht="15">
      <c r="A8" s="84" t="s">
        <v>271</v>
      </c>
      <c r="B8" s="84" t="s">
        <v>277</v>
      </c>
      <c r="C8" s="84">
        <v>27</v>
      </c>
      <c r="D8" s="118">
        <v>0.007298396621869161</v>
      </c>
      <c r="E8" s="118">
        <v>1.1083325093880274</v>
      </c>
      <c r="F8" s="84" t="s">
        <v>3056</v>
      </c>
      <c r="G8" s="84" t="b">
        <v>0</v>
      </c>
      <c r="H8" s="84" t="b">
        <v>0</v>
      </c>
      <c r="I8" s="84" t="b">
        <v>0</v>
      </c>
      <c r="J8" s="84" t="b">
        <v>0</v>
      </c>
      <c r="K8" s="84" t="b">
        <v>0</v>
      </c>
      <c r="L8" s="84" t="b">
        <v>0</v>
      </c>
    </row>
    <row r="9" spans="1:12" ht="15">
      <c r="A9" s="84" t="s">
        <v>266</v>
      </c>
      <c r="B9" s="84" t="s">
        <v>226</v>
      </c>
      <c r="C9" s="84">
        <v>24</v>
      </c>
      <c r="D9" s="118">
        <v>0.006860839740141956</v>
      </c>
      <c r="E9" s="118">
        <v>1.99124958474503</v>
      </c>
      <c r="F9" s="84" t="s">
        <v>3056</v>
      </c>
      <c r="G9" s="84" t="b">
        <v>0</v>
      </c>
      <c r="H9" s="84" t="b">
        <v>0</v>
      </c>
      <c r="I9" s="84" t="b">
        <v>0</v>
      </c>
      <c r="J9" s="84" t="b">
        <v>0</v>
      </c>
      <c r="K9" s="84" t="b">
        <v>0</v>
      </c>
      <c r="L9" s="84" t="b">
        <v>0</v>
      </c>
    </row>
    <row r="10" spans="1:12" ht="15">
      <c r="A10" s="84" t="s">
        <v>277</v>
      </c>
      <c r="B10" s="84" t="s">
        <v>252</v>
      </c>
      <c r="C10" s="84">
        <v>21</v>
      </c>
      <c r="D10" s="118">
        <v>0.006373621295291919</v>
      </c>
      <c r="E10" s="118">
        <v>1.4695903519595945</v>
      </c>
      <c r="F10" s="84" t="s">
        <v>3056</v>
      </c>
      <c r="G10" s="84" t="b">
        <v>0</v>
      </c>
      <c r="H10" s="84" t="b">
        <v>0</v>
      </c>
      <c r="I10" s="84" t="b">
        <v>0</v>
      </c>
      <c r="J10" s="84" t="b">
        <v>0</v>
      </c>
      <c r="K10" s="84" t="b">
        <v>0</v>
      </c>
      <c r="L10" s="84" t="b">
        <v>0</v>
      </c>
    </row>
    <row r="11" spans="1:12" ht="15">
      <c r="A11" s="84" t="s">
        <v>252</v>
      </c>
      <c r="B11" s="84" t="s">
        <v>257</v>
      </c>
      <c r="C11" s="84">
        <v>21</v>
      </c>
      <c r="D11" s="118">
        <v>0.006373621295291919</v>
      </c>
      <c r="E11" s="118">
        <v>1.5745958365194814</v>
      </c>
      <c r="F11" s="84" t="s">
        <v>3056</v>
      </c>
      <c r="G11" s="84" t="b">
        <v>0</v>
      </c>
      <c r="H11" s="84" t="b">
        <v>0</v>
      </c>
      <c r="I11" s="84" t="b">
        <v>0</v>
      </c>
      <c r="J11" s="84" t="b">
        <v>0</v>
      </c>
      <c r="K11" s="84" t="b">
        <v>0</v>
      </c>
      <c r="L11" s="84" t="b">
        <v>0</v>
      </c>
    </row>
    <row r="12" spans="1:12" ht="15">
      <c r="A12" s="84" t="s">
        <v>226</v>
      </c>
      <c r="B12" s="84" t="s">
        <v>252</v>
      </c>
      <c r="C12" s="84">
        <v>20</v>
      </c>
      <c r="D12" s="118">
        <v>0.006199004199799713</v>
      </c>
      <c r="E12" s="118">
        <v>1.6788499742679304</v>
      </c>
      <c r="F12" s="84" t="s">
        <v>3056</v>
      </c>
      <c r="G12" s="84" t="b">
        <v>0</v>
      </c>
      <c r="H12" s="84" t="b">
        <v>0</v>
      </c>
      <c r="I12" s="84" t="b">
        <v>0</v>
      </c>
      <c r="J12" s="84" t="b">
        <v>0</v>
      </c>
      <c r="K12" s="84" t="b">
        <v>0</v>
      </c>
      <c r="L12" s="84" t="b">
        <v>0</v>
      </c>
    </row>
    <row r="13" spans="1:12" ht="15">
      <c r="A13" s="84" t="s">
        <v>252</v>
      </c>
      <c r="B13" s="84" t="s">
        <v>281</v>
      </c>
      <c r="C13" s="84">
        <v>20</v>
      </c>
      <c r="D13" s="118">
        <v>0.006199004199799713</v>
      </c>
      <c r="E13" s="118">
        <v>1.5751257871427797</v>
      </c>
      <c r="F13" s="84" t="s">
        <v>3056</v>
      </c>
      <c r="G13" s="84" t="b">
        <v>0</v>
      </c>
      <c r="H13" s="84" t="b">
        <v>0</v>
      </c>
      <c r="I13" s="84" t="b">
        <v>0</v>
      </c>
      <c r="J13" s="84" t="b">
        <v>0</v>
      </c>
      <c r="K13" s="84" t="b">
        <v>0</v>
      </c>
      <c r="L13" s="84" t="b">
        <v>0</v>
      </c>
    </row>
    <row r="14" spans="1:12" ht="15">
      <c r="A14" s="84" t="s">
        <v>282</v>
      </c>
      <c r="B14" s="84" t="s">
        <v>281</v>
      </c>
      <c r="C14" s="84">
        <v>19</v>
      </c>
      <c r="D14" s="118">
        <v>0.0060177801149654125</v>
      </c>
      <c r="E14" s="118">
        <v>1.897345081876699</v>
      </c>
      <c r="F14" s="84" t="s">
        <v>3056</v>
      </c>
      <c r="G14" s="84" t="b">
        <v>0</v>
      </c>
      <c r="H14" s="84" t="b">
        <v>0</v>
      </c>
      <c r="I14" s="84" t="b">
        <v>0</v>
      </c>
      <c r="J14" s="84" t="b">
        <v>0</v>
      </c>
      <c r="K14" s="84" t="b">
        <v>0</v>
      </c>
      <c r="L14" s="84" t="b">
        <v>0</v>
      </c>
    </row>
    <row r="15" spans="1:12" ht="15">
      <c r="A15" s="84" t="s">
        <v>2308</v>
      </c>
      <c r="B15" s="84" t="s">
        <v>2313</v>
      </c>
      <c r="C15" s="84">
        <v>19</v>
      </c>
      <c r="D15" s="118">
        <v>0.006153467712636013</v>
      </c>
      <c r="E15" s="118">
        <v>1.6456034456685262</v>
      </c>
      <c r="F15" s="84" t="s">
        <v>3056</v>
      </c>
      <c r="G15" s="84" t="b">
        <v>0</v>
      </c>
      <c r="H15" s="84" t="b">
        <v>0</v>
      </c>
      <c r="I15" s="84" t="b">
        <v>0</v>
      </c>
      <c r="J15" s="84" t="b">
        <v>0</v>
      </c>
      <c r="K15" s="84" t="b">
        <v>0</v>
      </c>
      <c r="L15" s="84" t="b">
        <v>0</v>
      </c>
    </row>
    <row r="16" spans="1:12" ht="15">
      <c r="A16" s="84" t="s">
        <v>2319</v>
      </c>
      <c r="B16" s="84" t="s">
        <v>2713</v>
      </c>
      <c r="C16" s="84">
        <v>18</v>
      </c>
      <c r="D16" s="118">
        <v>0.005829600990918329</v>
      </c>
      <c r="E16" s="118">
        <v>1.8137526339219163</v>
      </c>
      <c r="F16" s="84" t="s">
        <v>3056</v>
      </c>
      <c r="G16" s="84" t="b">
        <v>0</v>
      </c>
      <c r="H16" s="84" t="b">
        <v>0</v>
      </c>
      <c r="I16" s="84" t="b">
        <v>0</v>
      </c>
      <c r="J16" s="84" t="b">
        <v>0</v>
      </c>
      <c r="K16" s="84" t="b">
        <v>0</v>
      </c>
      <c r="L16" s="84" t="b">
        <v>0</v>
      </c>
    </row>
    <row r="17" spans="1:12" ht="15">
      <c r="A17" s="84" t="s">
        <v>283</v>
      </c>
      <c r="B17" s="84" t="s">
        <v>282</v>
      </c>
      <c r="C17" s="84">
        <v>16</v>
      </c>
      <c r="D17" s="118">
        <v>0.00543078493165513</v>
      </c>
      <c r="E17" s="118">
        <v>2.052048234588701</v>
      </c>
      <c r="F17" s="84" t="s">
        <v>3056</v>
      </c>
      <c r="G17" s="84" t="b">
        <v>0</v>
      </c>
      <c r="H17" s="84" t="b">
        <v>0</v>
      </c>
      <c r="I17" s="84" t="b">
        <v>0</v>
      </c>
      <c r="J17" s="84" t="b">
        <v>0</v>
      </c>
      <c r="K17" s="84" t="b">
        <v>0</v>
      </c>
      <c r="L17" s="84" t="b">
        <v>0</v>
      </c>
    </row>
    <row r="18" spans="1:12" ht="15">
      <c r="A18" s="84" t="s">
        <v>2307</v>
      </c>
      <c r="B18" s="84" t="s">
        <v>2710</v>
      </c>
      <c r="C18" s="84">
        <v>15</v>
      </c>
      <c r="D18" s="118">
        <v>0.005219229138026336</v>
      </c>
      <c r="E18" s="118">
        <v>1.3100083473694428</v>
      </c>
      <c r="F18" s="84" t="s">
        <v>3056</v>
      </c>
      <c r="G18" s="84" t="b">
        <v>0</v>
      </c>
      <c r="H18" s="84" t="b">
        <v>0</v>
      </c>
      <c r="I18" s="84" t="b">
        <v>0</v>
      </c>
      <c r="J18" s="84" t="b">
        <v>0</v>
      </c>
      <c r="K18" s="84" t="b">
        <v>0</v>
      </c>
      <c r="L18" s="84" t="b">
        <v>0</v>
      </c>
    </row>
    <row r="19" spans="1:12" ht="15">
      <c r="A19" s="84" t="s">
        <v>271</v>
      </c>
      <c r="B19" s="84" t="s">
        <v>257</v>
      </c>
      <c r="C19" s="84">
        <v>14</v>
      </c>
      <c r="D19" s="118">
        <v>0.004998861163643377</v>
      </c>
      <c r="E19" s="118">
        <v>0.823096780907278</v>
      </c>
      <c r="F19" s="84" t="s">
        <v>3056</v>
      </c>
      <c r="G19" s="84" t="b">
        <v>0</v>
      </c>
      <c r="H19" s="84" t="b">
        <v>0</v>
      </c>
      <c r="I19" s="84" t="b">
        <v>0</v>
      </c>
      <c r="J19" s="84" t="b">
        <v>0</v>
      </c>
      <c r="K19" s="84" t="b">
        <v>0</v>
      </c>
      <c r="L19" s="84" t="b">
        <v>0</v>
      </c>
    </row>
    <row r="20" spans="1:12" ht="15">
      <c r="A20" s="84" t="s">
        <v>257</v>
      </c>
      <c r="B20" s="84" t="s">
        <v>277</v>
      </c>
      <c r="C20" s="84">
        <v>14</v>
      </c>
      <c r="D20" s="118">
        <v>0.004998861163643377</v>
      </c>
      <c r="E20" s="118">
        <v>1.3496560099259831</v>
      </c>
      <c r="F20" s="84" t="s">
        <v>3056</v>
      </c>
      <c r="G20" s="84" t="b">
        <v>0</v>
      </c>
      <c r="H20" s="84" t="b">
        <v>0</v>
      </c>
      <c r="I20" s="84" t="b">
        <v>0</v>
      </c>
      <c r="J20" s="84" t="b">
        <v>0</v>
      </c>
      <c r="K20" s="84" t="b">
        <v>0</v>
      </c>
      <c r="L20" s="84" t="b">
        <v>0</v>
      </c>
    </row>
    <row r="21" spans="1:12" ht="15">
      <c r="A21" s="84" t="s">
        <v>277</v>
      </c>
      <c r="B21" s="84" t="s">
        <v>266</v>
      </c>
      <c r="C21" s="84">
        <v>14</v>
      </c>
      <c r="D21" s="118">
        <v>0.004998861163643377</v>
      </c>
      <c r="E21" s="118">
        <v>1.529027539811462</v>
      </c>
      <c r="F21" s="84" t="s">
        <v>3056</v>
      </c>
      <c r="G21" s="84" t="b">
        <v>0</v>
      </c>
      <c r="H21" s="84" t="b">
        <v>0</v>
      </c>
      <c r="I21" s="84" t="b">
        <v>0</v>
      </c>
      <c r="J21" s="84" t="b">
        <v>0</v>
      </c>
      <c r="K21" s="84" t="b">
        <v>0</v>
      </c>
      <c r="L21" s="84" t="b">
        <v>0</v>
      </c>
    </row>
    <row r="22" spans="1:12" ht="15">
      <c r="A22" s="84" t="s">
        <v>338</v>
      </c>
      <c r="B22" s="84" t="s">
        <v>2320</v>
      </c>
      <c r="C22" s="84">
        <v>14</v>
      </c>
      <c r="D22" s="118">
        <v>0.004998861163643377</v>
      </c>
      <c r="E22" s="118">
        <v>1.7814481947295706</v>
      </c>
      <c r="F22" s="84" t="s">
        <v>3056</v>
      </c>
      <c r="G22" s="84" t="b">
        <v>0</v>
      </c>
      <c r="H22" s="84" t="b">
        <v>0</v>
      </c>
      <c r="I22" s="84" t="b">
        <v>0</v>
      </c>
      <c r="J22" s="84" t="b">
        <v>1</v>
      </c>
      <c r="K22" s="84" t="b">
        <v>0</v>
      </c>
      <c r="L22" s="84" t="b">
        <v>0</v>
      </c>
    </row>
    <row r="23" spans="1:12" ht="15">
      <c r="A23" s="84" t="s">
        <v>2307</v>
      </c>
      <c r="B23" s="84" t="s">
        <v>2319</v>
      </c>
      <c r="C23" s="84">
        <v>13</v>
      </c>
      <c r="D23" s="118">
        <v>0.004769050529031273</v>
      </c>
      <c r="E23" s="118">
        <v>1.2156757572491972</v>
      </c>
      <c r="F23" s="84" t="s">
        <v>3056</v>
      </c>
      <c r="G23" s="84" t="b">
        <v>0</v>
      </c>
      <c r="H23" s="84" t="b">
        <v>0</v>
      </c>
      <c r="I23" s="84" t="b">
        <v>0</v>
      </c>
      <c r="J23" s="84" t="b">
        <v>0</v>
      </c>
      <c r="K23" s="84" t="b">
        <v>0</v>
      </c>
      <c r="L23" s="84" t="b">
        <v>0</v>
      </c>
    </row>
    <row r="24" spans="1:12" ht="15">
      <c r="A24" s="84" t="s">
        <v>2319</v>
      </c>
      <c r="B24" s="84" t="s">
        <v>2710</v>
      </c>
      <c r="C24" s="84">
        <v>13</v>
      </c>
      <c r="D24" s="118">
        <v>0.004769050529031273</v>
      </c>
      <c r="E24" s="118">
        <v>1.4430867101165408</v>
      </c>
      <c r="F24" s="84" t="s">
        <v>3056</v>
      </c>
      <c r="G24" s="84" t="b">
        <v>0</v>
      </c>
      <c r="H24" s="84" t="b">
        <v>0</v>
      </c>
      <c r="I24" s="84" t="b">
        <v>0</v>
      </c>
      <c r="J24" s="84" t="b">
        <v>0</v>
      </c>
      <c r="K24" s="84" t="b">
        <v>0</v>
      </c>
      <c r="L24" s="84" t="b">
        <v>0</v>
      </c>
    </row>
    <row r="25" spans="1:12" ht="15">
      <c r="A25" s="84" t="s">
        <v>257</v>
      </c>
      <c r="B25" s="84" t="s">
        <v>283</v>
      </c>
      <c r="C25" s="84">
        <v>12</v>
      </c>
      <c r="D25" s="118">
        <v>0.004529069489282588</v>
      </c>
      <c r="E25" s="118">
        <v>1.553070396192899</v>
      </c>
      <c r="F25" s="84" t="s">
        <v>3056</v>
      </c>
      <c r="G25" s="84" t="b">
        <v>0</v>
      </c>
      <c r="H25" s="84" t="b">
        <v>0</v>
      </c>
      <c r="I25" s="84" t="b">
        <v>0</v>
      </c>
      <c r="J25" s="84" t="b">
        <v>0</v>
      </c>
      <c r="K25" s="84" t="b">
        <v>0</v>
      </c>
      <c r="L25" s="84" t="b">
        <v>0</v>
      </c>
    </row>
    <row r="26" spans="1:12" ht="15">
      <c r="A26" s="84" t="s">
        <v>300</v>
      </c>
      <c r="B26" s="84" t="s">
        <v>337</v>
      </c>
      <c r="C26" s="84">
        <v>11</v>
      </c>
      <c r="D26" s="118">
        <v>0.004278068616326374</v>
      </c>
      <c r="E26" s="118">
        <v>1.8785243600632793</v>
      </c>
      <c r="F26" s="84" t="s">
        <v>3056</v>
      </c>
      <c r="G26" s="84" t="b">
        <v>0</v>
      </c>
      <c r="H26" s="84" t="b">
        <v>0</v>
      </c>
      <c r="I26" s="84" t="b">
        <v>0</v>
      </c>
      <c r="J26" s="84" t="b">
        <v>0</v>
      </c>
      <c r="K26" s="84" t="b">
        <v>0</v>
      </c>
      <c r="L26" s="84" t="b">
        <v>0</v>
      </c>
    </row>
    <row r="27" spans="1:12" ht="15">
      <c r="A27" s="84" t="s">
        <v>2307</v>
      </c>
      <c r="B27" s="84" t="s">
        <v>2712</v>
      </c>
      <c r="C27" s="84">
        <v>11</v>
      </c>
      <c r="D27" s="118">
        <v>0.004278068616326374</v>
      </c>
      <c r="E27" s="118">
        <v>1.2478604406205984</v>
      </c>
      <c r="F27" s="84" t="s">
        <v>3056</v>
      </c>
      <c r="G27" s="84" t="b">
        <v>0</v>
      </c>
      <c r="H27" s="84" t="b">
        <v>0</v>
      </c>
      <c r="I27" s="84" t="b">
        <v>0</v>
      </c>
      <c r="J27" s="84" t="b">
        <v>0</v>
      </c>
      <c r="K27" s="84" t="b">
        <v>0</v>
      </c>
      <c r="L27" s="84" t="b">
        <v>0</v>
      </c>
    </row>
    <row r="28" spans="1:12" ht="15">
      <c r="A28" s="84" t="s">
        <v>2712</v>
      </c>
      <c r="B28" s="84" t="s">
        <v>2710</v>
      </c>
      <c r="C28" s="84">
        <v>11</v>
      </c>
      <c r="D28" s="118">
        <v>0.004278068616326374</v>
      </c>
      <c r="E28" s="118">
        <v>1.5963150862127178</v>
      </c>
      <c r="F28" s="84" t="s">
        <v>3056</v>
      </c>
      <c r="G28" s="84" t="b">
        <v>0</v>
      </c>
      <c r="H28" s="84" t="b">
        <v>0</v>
      </c>
      <c r="I28" s="84" t="b">
        <v>0</v>
      </c>
      <c r="J28" s="84" t="b">
        <v>0</v>
      </c>
      <c r="K28" s="84" t="b">
        <v>0</v>
      </c>
      <c r="L28" s="84" t="b">
        <v>0</v>
      </c>
    </row>
    <row r="29" spans="1:12" ht="15">
      <c r="A29" s="84" t="s">
        <v>2710</v>
      </c>
      <c r="B29" s="84" t="s">
        <v>2319</v>
      </c>
      <c r="C29" s="84">
        <v>11</v>
      </c>
      <c r="D29" s="118">
        <v>0.004278068616326374</v>
      </c>
      <c r="E29" s="118">
        <v>1.3502505828962355</v>
      </c>
      <c r="F29" s="84" t="s">
        <v>3056</v>
      </c>
      <c r="G29" s="84" t="b">
        <v>0</v>
      </c>
      <c r="H29" s="84" t="b">
        <v>0</v>
      </c>
      <c r="I29" s="84" t="b">
        <v>0</v>
      </c>
      <c r="J29" s="84" t="b">
        <v>0</v>
      </c>
      <c r="K29" s="84" t="b">
        <v>0</v>
      </c>
      <c r="L29" s="84" t="b">
        <v>0</v>
      </c>
    </row>
    <row r="30" spans="1:12" ht="15">
      <c r="A30" s="84" t="s">
        <v>2308</v>
      </c>
      <c r="B30" s="84" t="s">
        <v>2717</v>
      </c>
      <c r="C30" s="84">
        <v>11</v>
      </c>
      <c r="D30" s="118">
        <v>0.004278068616326374</v>
      </c>
      <c r="E30" s="118">
        <v>1.7604250479852848</v>
      </c>
      <c r="F30" s="84" t="s">
        <v>3056</v>
      </c>
      <c r="G30" s="84" t="b">
        <v>0</v>
      </c>
      <c r="H30" s="84" t="b">
        <v>0</v>
      </c>
      <c r="I30" s="84" t="b">
        <v>0</v>
      </c>
      <c r="J30" s="84" t="b">
        <v>0</v>
      </c>
      <c r="K30" s="84" t="b">
        <v>0</v>
      </c>
      <c r="L30" s="84" t="b">
        <v>0</v>
      </c>
    </row>
    <row r="31" spans="1:12" ht="15">
      <c r="A31" s="84" t="s">
        <v>2710</v>
      </c>
      <c r="B31" s="84" t="s">
        <v>2712</v>
      </c>
      <c r="C31" s="84">
        <v>10</v>
      </c>
      <c r="D31" s="118">
        <v>0.004015043449242865</v>
      </c>
      <c r="E31" s="118">
        <v>1.4135932482580233</v>
      </c>
      <c r="F31" s="84" t="s">
        <v>3056</v>
      </c>
      <c r="G31" s="84" t="b">
        <v>0</v>
      </c>
      <c r="H31" s="84" t="b">
        <v>0</v>
      </c>
      <c r="I31" s="84" t="b">
        <v>0</v>
      </c>
      <c r="J31" s="84" t="b">
        <v>0</v>
      </c>
      <c r="K31" s="84" t="b">
        <v>0</v>
      </c>
      <c r="L31" s="84" t="b">
        <v>0</v>
      </c>
    </row>
    <row r="32" spans="1:12" ht="15">
      <c r="A32" s="84" t="s">
        <v>257</v>
      </c>
      <c r="B32" s="84" t="s">
        <v>266</v>
      </c>
      <c r="C32" s="84">
        <v>10</v>
      </c>
      <c r="D32" s="118">
        <v>0.004015043449242865</v>
      </c>
      <c r="E32" s="118">
        <v>1.4183718222954431</v>
      </c>
      <c r="F32" s="84" t="s">
        <v>3056</v>
      </c>
      <c r="G32" s="84" t="b">
        <v>0</v>
      </c>
      <c r="H32" s="84" t="b">
        <v>0</v>
      </c>
      <c r="I32" s="84" t="b">
        <v>0</v>
      </c>
      <c r="J32" s="84" t="b">
        <v>0</v>
      </c>
      <c r="K32" s="84" t="b">
        <v>0</v>
      </c>
      <c r="L32" s="84" t="b">
        <v>0</v>
      </c>
    </row>
    <row r="33" spans="1:12" ht="15">
      <c r="A33" s="84" t="s">
        <v>337</v>
      </c>
      <c r="B33" s="84" t="s">
        <v>338</v>
      </c>
      <c r="C33" s="84">
        <v>10</v>
      </c>
      <c r="D33" s="118">
        <v>0.004015043449242865</v>
      </c>
      <c r="E33" s="118">
        <v>1.9805538172073673</v>
      </c>
      <c r="F33" s="84" t="s">
        <v>3056</v>
      </c>
      <c r="G33" s="84" t="b">
        <v>0</v>
      </c>
      <c r="H33" s="84" t="b">
        <v>0</v>
      </c>
      <c r="I33" s="84" t="b">
        <v>0</v>
      </c>
      <c r="J33" s="84" t="b">
        <v>0</v>
      </c>
      <c r="K33" s="84" t="b">
        <v>0</v>
      </c>
      <c r="L33" s="84" t="b">
        <v>0</v>
      </c>
    </row>
    <row r="34" spans="1:12" ht="15">
      <c r="A34" s="84" t="s">
        <v>2373</v>
      </c>
      <c r="B34" s="84" t="s">
        <v>2308</v>
      </c>
      <c r="C34" s="84">
        <v>10</v>
      </c>
      <c r="D34" s="118">
        <v>0.004015043449242865</v>
      </c>
      <c r="E34" s="118">
        <v>1.825651857221624</v>
      </c>
      <c r="F34" s="84" t="s">
        <v>3056</v>
      </c>
      <c r="G34" s="84" t="b">
        <v>0</v>
      </c>
      <c r="H34" s="84" t="b">
        <v>0</v>
      </c>
      <c r="I34" s="84" t="b">
        <v>0</v>
      </c>
      <c r="J34" s="84" t="b">
        <v>0</v>
      </c>
      <c r="K34" s="84" t="b">
        <v>0</v>
      </c>
      <c r="L34" s="84" t="b">
        <v>0</v>
      </c>
    </row>
    <row r="35" spans="1:12" ht="15">
      <c r="A35" s="84" t="s">
        <v>277</v>
      </c>
      <c r="B35" s="84" t="s">
        <v>271</v>
      </c>
      <c r="C35" s="84">
        <v>10</v>
      </c>
      <c r="D35" s="118">
        <v>0.004015043449242865</v>
      </c>
      <c r="E35" s="118">
        <v>0.831449506160349</v>
      </c>
      <c r="F35" s="84" t="s">
        <v>3056</v>
      </c>
      <c r="G35" s="84" t="b">
        <v>0</v>
      </c>
      <c r="H35" s="84" t="b">
        <v>0</v>
      </c>
      <c r="I35" s="84" t="b">
        <v>0</v>
      </c>
      <c r="J35" s="84" t="b">
        <v>0</v>
      </c>
      <c r="K35" s="84" t="b">
        <v>0</v>
      </c>
      <c r="L35" s="84" t="b">
        <v>0</v>
      </c>
    </row>
    <row r="36" spans="1:12" ht="15">
      <c r="A36" s="84" t="s">
        <v>300</v>
      </c>
      <c r="B36" s="84" t="s">
        <v>338</v>
      </c>
      <c r="C36" s="84">
        <v>9</v>
      </c>
      <c r="D36" s="118">
        <v>0.0037387877098678714</v>
      </c>
      <c r="E36" s="118">
        <v>1.5757743840050242</v>
      </c>
      <c r="F36" s="84" t="s">
        <v>3056</v>
      </c>
      <c r="G36" s="84" t="b">
        <v>0</v>
      </c>
      <c r="H36" s="84" t="b">
        <v>0</v>
      </c>
      <c r="I36" s="84" t="b">
        <v>0</v>
      </c>
      <c r="J36" s="84" t="b">
        <v>0</v>
      </c>
      <c r="K36" s="84" t="b">
        <v>0</v>
      </c>
      <c r="L36" s="84" t="b">
        <v>0</v>
      </c>
    </row>
    <row r="37" spans="1:12" ht="15">
      <c r="A37" s="84" t="s">
        <v>338</v>
      </c>
      <c r="B37" s="84" t="s">
        <v>278</v>
      </c>
      <c r="C37" s="84">
        <v>9</v>
      </c>
      <c r="D37" s="118">
        <v>0.0037387877098678714</v>
      </c>
      <c r="E37" s="118">
        <v>2.1266818528856053</v>
      </c>
      <c r="F37" s="84" t="s">
        <v>3056</v>
      </c>
      <c r="G37" s="84" t="b">
        <v>0</v>
      </c>
      <c r="H37" s="84" t="b">
        <v>0</v>
      </c>
      <c r="I37" s="84" t="b">
        <v>0</v>
      </c>
      <c r="J37" s="84" t="b">
        <v>0</v>
      </c>
      <c r="K37" s="84" t="b">
        <v>0</v>
      </c>
      <c r="L37" s="84" t="b">
        <v>0</v>
      </c>
    </row>
    <row r="38" spans="1:12" ht="15">
      <c r="A38" s="84" t="s">
        <v>278</v>
      </c>
      <c r="B38" s="84" t="s">
        <v>2320</v>
      </c>
      <c r="C38" s="84">
        <v>9</v>
      </c>
      <c r="D38" s="118">
        <v>0.0037387877098678714</v>
      </c>
      <c r="E38" s="118">
        <v>1.9970479950689253</v>
      </c>
      <c r="F38" s="84" t="s">
        <v>3056</v>
      </c>
      <c r="G38" s="84" t="b">
        <v>0</v>
      </c>
      <c r="H38" s="84" t="b">
        <v>0</v>
      </c>
      <c r="I38" s="84" t="b">
        <v>0</v>
      </c>
      <c r="J38" s="84" t="b">
        <v>1</v>
      </c>
      <c r="K38" s="84" t="b">
        <v>0</v>
      </c>
      <c r="L38" s="84" t="b">
        <v>0</v>
      </c>
    </row>
    <row r="39" spans="1:12" ht="15">
      <c r="A39" s="84" t="s">
        <v>226</v>
      </c>
      <c r="B39" s="84" t="s">
        <v>283</v>
      </c>
      <c r="C39" s="84">
        <v>9</v>
      </c>
      <c r="D39" s="118">
        <v>0.0037387877098678714</v>
      </c>
      <c r="E39" s="118">
        <v>1.6231082628006543</v>
      </c>
      <c r="F39" s="84" t="s">
        <v>3056</v>
      </c>
      <c r="G39" s="84" t="b">
        <v>0</v>
      </c>
      <c r="H39" s="84" t="b">
        <v>0</v>
      </c>
      <c r="I39" s="84" t="b">
        <v>0</v>
      </c>
      <c r="J39" s="84" t="b">
        <v>0</v>
      </c>
      <c r="K39" s="84" t="b">
        <v>0</v>
      </c>
      <c r="L39" s="84" t="b">
        <v>0</v>
      </c>
    </row>
    <row r="40" spans="1:12" ht="15">
      <c r="A40" s="84" t="s">
        <v>2715</v>
      </c>
      <c r="B40" s="84" t="s">
        <v>2723</v>
      </c>
      <c r="C40" s="84">
        <v>8</v>
      </c>
      <c r="D40" s="118">
        <v>0.003447825545301972</v>
      </c>
      <c r="E40" s="118">
        <v>2.2911291307775787</v>
      </c>
      <c r="F40" s="84" t="s">
        <v>3056</v>
      </c>
      <c r="G40" s="84" t="b">
        <v>0</v>
      </c>
      <c r="H40" s="84" t="b">
        <v>0</v>
      </c>
      <c r="I40" s="84" t="b">
        <v>0</v>
      </c>
      <c r="J40" s="84" t="b">
        <v>0</v>
      </c>
      <c r="K40" s="84" t="b">
        <v>0</v>
      </c>
      <c r="L40" s="84" t="b">
        <v>0</v>
      </c>
    </row>
    <row r="41" spans="1:12" ht="15">
      <c r="A41" s="84" t="s">
        <v>2724</v>
      </c>
      <c r="B41" s="84" t="s">
        <v>2729</v>
      </c>
      <c r="C41" s="84">
        <v>8</v>
      </c>
      <c r="D41" s="118">
        <v>0.003447825545301972</v>
      </c>
      <c r="E41" s="118">
        <v>2.534167179463873</v>
      </c>
      <c r="F41" s="84" t="s">
        <v>3056</v>
      </c>
      <c r="G41" s="84" t="b">
        <v>0</v>
      </c>
      <c r="H41" s="84" t="b">
        <v>0</v>
      </c>
      <c r="I41" s="84" t="b">
        <v>0</v>
      </c>
      <c r="J41" s="84" t="b">
        <v>0</v>
      </c>
      <c r="K41" s="84" t="b">
        <v>0</v>
      </c>
      <c r="L41" s="84" t="b">
        <v>0</v>
      </c>
    </row>
    <row r="42" spans="1:12" ht="15">
      <c r="A42" s="84" t="s">
        <v>2734</v>
      </c>
      <c r="B42" s="84" t="s">
        <v>2735</v>
      </c>
      <c r="C42" s="84">
        <v>8</v>
      </c>
      <c r="D42" s="118">
        <v>0.0037518127389961323</v>
      </c>
      <c r="E42" s="118">
        <v>2.5853197019112546</v>
      </c>
      <c r="F42" s="84" t="s">
        <v>3056</v>
      </c>
      <c r="G42" s="84" t="b">
        <v>0</v>
      </c>
      <c r="H42" s="84" t="b">
        <v>0</v>
      </c>
      <c r="I42" s="84" t="b">
        <v>0</v>
      </c>
      <c r="J42" s="84" t="b">
        <v>0</v>
      </c>
      <c r="K42" s="84" t="b">
        <v>0</v>
      </c>
      <c r="L42" s="84" t="b">
        <v>0</v>
      </c>
    </row>
    <row r="43" spans="1:12" ht="15">
      <c r="A43" s="84" t="s">
        <v>2712</v>
      </c>
      <c r="B43" s="84" t="s">
        <v>2319</v>
      </c>
      <c r="C43" s="84">
        <v>7</v>
      </c>
      <c r="D43" s="118">
        <v>0.0031403095263617944</v>
      </c>
      <c r="E43" s="118">
        <v>1.367835757697348</v>
      </c>
      <c r="F43" s="84" t="s">
        <v>3056</v>
      </c>
      <c r="G43" s="84" t="b">
        <v>0</v>
      </c>
      <c r="H43" s="84" t="b">
        <v>0</v>
      </c>
      <c r="I43" s="84" t="b">
        <v>0</v>
      </c>
      <c r="J43" s="84" t="b">
        <v>0</v>
      </c>
      <c r="K43" s="84" t="b">
        <v>0</v>
      </c>
      <c r="L43" s="84" t="b">
        <v>0</v>
      </c>
    </row>
    <row r="44" spans="1:12" ht="15">
      <c r="A44" s="84" t="s">
        <v>2308</v>
      </c>
      <c r="B44" s="84" t="s">
        <v>2312</v>
      </c>
      <c r="C44" s="84">
        <v>7</v>
      </c>
      <c r="D44" s="118">
        <v>0.0031403095263617944</v>
      </c>
      <c r="E44" s="118">
        <v>1.0098431933093548</v>
      </c>
      <c r="F44" s="84" t="s">
        <v>3056</v>
      </c>
      <c r="G44" s="84" t="b">
        <v>0</v>
      </c>
      <c r="H44" s="84" t="b">
        <v>0</v>
      </c>
      <c r="I44" s="84" t="b">
        <v>0</v>
      </c>
      <c r="J44" s="84" t="b">
        <v>0</v>
      </c>
      <c r="K44" s="84" t="b">
        <v>0</v>
      </c>
      <c r="L44" s="84" t="b">
        <v>0</v>
      </c>
    </row>
    <row r="45" spans="1:12" ht="15">
      <c r="A45" s="84" t="s">
        <v>2723</v>
      </c>
      <c r="B45" s="84" t="s">
        <v>2738</v>
      </c>
      <c r="C45" s="84">
        <v>7</v>
      </c>
      <c r="D45" s="118">
        <v>0.0031403095263617944</v>
      </c>
      <c r="E45" s="118">
        <v>2.534167179463873</v>
      </c>
      <c r="F45" s="84" t="s">
        <v>3056</v>
      </c>
      <c r="G45" s="84" t="b">
        <v>0</v>
      </c>
      <c r="H45" s="84" t="b">
        <v>0</v>
      </c>
      <c r="I45" s="84" t="b">
        <v>0</v>
      </c>
      <c r="J45" s="84" t="b">
        <v>0</v>
      </c>
      <c r="K45" s="84" t="b">
        <v>0</v>
      </c>
      <c r="L45" s="84" t="b">
        <v>0</v>
      </c>
    </row>
    <row r="46" spans="1:12" ht="15">
      <c r="A46" s="84" t="s">
        <v>2738</v>
      </c>
      <c r="B46" s="84" t="s">
        <v>2724</v>
      </c>
      <c r="C46" s="84">
        <v>7</v>
      </c>
      <c r="D46" s="118">
        <v>0.0031403095263617944</v>
      </c>
      <c r="E46" s="118">
        <v>2.534167179463873</v>
      </c>
      <c r="F46" s="84" t="s">
        <v>3056</v>
      </c>
      <c r="G46" s="84" t="b">
        <v>0</v>
      </c>
      <c r="H46" s="84" t="b">
        <v>0</v>
      </c>
      <c r="I46" s="84" t="b">
        <v>0</v>
      </c>
      <c r="J46" s="84" t="b">
        <v>0</v>
      </c>
      <c r="K46" s="84" t="b">
        <v>0</v>
      </c>
      <c r="L46" s="84" t="b">
        <v>0</v>
      </c>
    </row>
    <row r="47" spans="1:12" ht="15">
      <c r="A47" s="84" t="s">
        <v>2729</v>
      </c>
      <c r="B47" s="84" t="s">
        <v>2312</v>
      </c>
      <c r="C47" s="84">
        <v>7</v>
      </c>
      <c r="D47" s="118">
        <v>0.0031403095263617944</v>
      </c>
      <c r="E47" s="118">
        <v>1.7969492863459249</v>
      </c>
      <c r="F47" s="84" t="s">
        <v>3056</v>
      </c>
      <c r="G47" s="84" t="b">
        <v>0</v>
      </c>
      <c r="H47" s="84" t="b">
        <v>0</v>
      </c>
      <c r="I47" s="84" t="b">
        <v>0</v>
      </c>
      <c r="J47" s="84" t="b">
        <v>0</v>
      </c>
      <c r="K47" s="84" t="b">
        <v>0</v>
      </c>
      <c r="L47" s="84" t="b">
        <v>0</v>
      </c>
    </row>
    <row r="48" spans="1:12" ht="15">
      <c r="A48" s="84" t="s">
        <v>2312</v>
      </c>
      <c r="B48" s="84" t="s">
        <v>2720</v>
      </c>
      <c r="C48" s="84">
        <v>7</v>
      </c>
      <c r="D48" s="118">
        <v>0.0031403095263617944</v>
      </c>
      <c r="E48" s="118">
        <v>1.7000392733378684</v>
      </c>
      <c r="F48" s="84" t="s">
        <v>3056</v>
      </c>
      <c r="G48" s="84" t="b">
        <v>0</v>
      </c>
      <c r="H48" s="84" t="b">
        <v>0</v>
      </c>
      <c r="I48" s="84" t="b">
        <v>0</v>
      </c>
      <c r="J48" s="84" t="b">
        <v>0</v>
      </c>
      <c r="K48" s="84" t="b">
        <v>0</v>
      </c>
      <c r="L48" s="84" t="b">
        <v>0</v>
      </c>
    </row>
    <row r="49" spans="1:12" ht="15">
      <c r="A49" s="84" t="s">
        <v>2720</v>
      </c>
      <c r="B49" s="84" t="s">
        <v>2714</v>
      </c>
      <c r="C49" s="84">
        <v>7</v>
      </c>
      <c r="D49" s="118">
        <v>0.0031403095263617944</v>
      </c>
      <c r="E49" s="118">
        <v>2.1873796932392167</v>
      </c>
      <c r="F49" s="84" t="s">
        <v>3056</v>
      </c>
      <c r="G49" s="84" t="b">
        <v>0</v>
      </c>
      <c r="H49" s="84" t="b">
        <v>0</v>
      </c>
      <c r="I49" s="84" t="b">
        <v>0</v>
      </c>
      <c r="J49" s="84" t="b">
        <v>0</v>
      </c>
      <c r="K49" s="84" t="b">
        <v>0</v>
      </c>
      <c r="L49" s="84" t="b">
        <v>0</v>
      </c>
    </row>
    <row r="50" spans="1:12" ht="15">
      <c r="A50" s="84" t="s">
        <v>2714</v>
      </c>
      <c r="B50" s="84" t="s">
        <v>2308</v>
      </c>
      <c r="C50" s="84">
        <v>7</v>
      </c>
      <c r="D50" s="118">
        <v>0.0031403095263617944</v>
      </c>
      <c r="E50" s="118">
        <v>1.4946586381801996</v>
      </c>
      <c r="F50" s="84" t="s">
        <v>3056</v>
      </c>
      <c r="G50" s="84" t="b">
        <v>0</v>
      </c>
      <c r="H50" s="84" t="b">
        <v>0</v>
      </c>
      <c r="I50" s="84" t="b">
        <v>0</v>
      </c>
      <c r="J50" s="84" t="b">
        <v>0</v>
      </c>
      <c r="K50" s="84" t="b">
        <v>0</v>
      </c>
      <c r="L50" s="84" t="b">
        <v>0</v>
      </c>
    </row>
    <row r="51" spans="1:12" ht="15">
      <c r="A51" s="84" t="s">
        <v>2717</v>
      </c>
      <c r="B51" s="84" t="s">
        <v>2730</v>
      </c>
      <c r="C51" s="84">
        <v>7</v>
      </c>
      <c r="D51" s="118">
        <v>0.0031403095263617944</v>
      </c>
      <c r="E51" s="118">
        <v>2.4092284428555732</v>
      </c>
      <c r="F51" s="84" t="s">
        <v>3056</v>
      </c>
      <c r="G51" s="84" t="b">
        <v>0</v>
      </c>
      <c r="H51" s="84" t="b">
        <v>0</v>
      </c>
      <c r="I51" s="84" t="b">
        <v>0</v>
      </c>
      <c r="J51" s="84" t="b">
        <v>0</v>
      </c>
      <c r="K51" s="84" t="b">
        <v>0</v>
      </c>
      <c r="L51" s="84" t="b">
        <v>0</v>
      </c>
    </row>
    <row r="52" spans="1:12" ht="15">
      <c r="A52" s="84" t="s">
        <v>2730</v>
      </c>
      <c r="B52" s="84" t="s">
        <v>2739</v>
      </c>
      <c r="C52" s="84">
        <v>7</v>
      </c>
      <c r="D52" s="118">
        <v>0.0031403095263617944</v>
      </c>
      <c r="E52" s="118">
        <v>2.5853197019112546</v>
      </c>
      <c r="F52" s="84" t="s">
        <v>3056</v>
      </c>
      <c r="G52" s="84" t="b">
        <v>0</v>
      </c>
      <c r="H52" s="84" t="b">
        <v>0</v>
      </c>
      <c r="I52" s="84" t="b">
        <v>0</v>
      </c>
      <c r="J52" s="84" t="b">
        <v>0</v>
      </c>
      <c r="K52" s="84" t="b">
        <v>0</v>
      </c>
      <c r="L52" s="84" t="b">
        <v>0</v>
      </c>
    </row>
    <row r="53" spans="1:12" ht="15">
      <c r="A53" s="84" t="s">
        <v>2739</v>
      </c>
      <c r="B53" s="84" t="s">
        <v>2740</v>
      </c>
      <c r="C53" s="84">
        <v>7</v>
      </c>
      <c r="D53" s="118">
        <v>0.0031403095263617944</v>
      </c>
      <c r="E53" s="118">
        <v>2.6433116488889414</v>
      </c>
      <c r="F53" s="84" t="s">
        <v>3056</v>
      </c>
      <c r="G53" s="84" t="b">
        <v>0</v>
      </c>
      <c r="H53" s="84" t="b">
        <v>0</v>
      </c>
      <c r="I53" s="84" t="b">
        <v>0</v>
      </c>
      <c r="J53" s="84" t="b">
        <v>1</v>
      </c>
      <c r="K53" s="84" t="b">
        <v>0</v>
      </c>
      <c r="L53" s="84" t="b">
        <v>0</v>
      </c>
    </row>
    <row r="54" spans="1:12" ht="15">
      <c r="A54" s="84" t="s">
        <v>2740</v>
      </c>
      <c r="B54" s="84" t="s">
        <v>2314</v>
      </c>
      <c r="C54" s="84">
        <v>7</v>
      </c>
      <c r="D54" s="118">
        <v>0.0031403095263617944</v>
      </c>
      <c r="E54" s="118">
        <v>2.1266818528856053</v>
      </c>
      <c r="F54" s="84" t="s">
        <v>3056</v>
      </c>
      <c r="G54" s="84" t="b">
        <v>1</v>
      </c>
      <c r="H54" s="84" t="b">
        <v>0</v>
      </c>
      <c r="I54" s="84" t="b">
        <v>0</v>
      </c>
      <c r="J54" s="84" t="b">
        <v>0</v>
      </c>
      <c r="K54" s="84" t="b">
        <v>0</v>
      </c>
      <c r="L54" s="84" t="b">
        <v>0</v>
      </c>
    </row>
    <row r="55" spans="1:12" ht="15">
      <c r="A55" s="84" t="s">
        <v>2310</v>
      </c>
      <c r="B55" s="84" t="s">
        <v>2712</v>
      </c>
      <c r="C55" s="84">
        <v>6</v>
      </c>
      <c r="D55" s="118">
        <v>0.0028138595542470993</v>
      </c>
      <c r="E55" s="118">
        <v>1.3166832352499669</v>
      </c>
      <c r="F55" s="84" t="s">
        <v>3056</v>
      </c>
      <c r="G55" s="84" t="b">
        <v>0</v>
      </c>
      <c r="H55" s="84" t="b">
        <v>0</v>
      </c>
      <c r="I55" s="84" t="b">
        <v>0</v>
      </c>
      <c r="J55" s="84" t="b">
        <v>0</v>
      </c>
      <c r="K55" s="84" t="b">
        <v>0</v>
      </c>
      <c r="L55" s="84" t="b">
        <v>0</v>
      </c>
    </row>
    <row r="56" spans="1:12" ht="15">
      <c r="A56" s="84" t="s">
        <v>277</v>
      </c>
      <c r="B56" s="84" t="s">
        <v>257</v>
      </c>
      <c r="C56" s="84">
        <v>6</v>
      </c>
      <c r="D56" s="118">
        <v>0.0028138595542470993</v>
      </c>
      <c r="E56" s="118">
        <v>0.9462069064691698</v>
      </c>
      <c r="F56" s="84" t="s">
        <v>3056</v>
      </c>
      <c r="G56" s="84" t="b">
        <v>0</v>
      </c>
      <c r="H56" s="84" t="b">
        <v>0</v>
      </c>
      <c r="I56" s="84" t="b">
        <v>0</v>
      </c>
      <c r="J56" s="84" t="b">
        <v>0</v>
      </c>
      <c r="K56" s="84" t="b">
        <v>0</v>
      </c>
      <c r="L56" s="84" t="b">
        <v>0</v>
      </c>
    </row>
    <row r="57" spans="1:12" ht="15">
      <c r="A57" s="84" t="s">
        <v>271</v>
      </c>
      <c r="B57" s="84" t="s">
        <v>2715</v>
      </c>
      <c r="C57" s="84">
        <v>6</v>
      </c>
      <c r="D57" s="118">
        <v>0.0028138595542470993</v>
      </c>
      <c r="E57" s="118">
        <v>1.026511167174194</v>
      </c>
      <c r="F57" s="84" t="s">
        <v>3056</v>
      </c>
      <c r="G57" s="84" t="b">
        <v>0</v>
      </c>
      <c r="H57" s="84" t="b">
        <v>0</v>
      </c>
      <c r="I57" s="84" t="b">
        <v>0</v>
      </c>
      <c r="J57" s="84" t="b">
        <v>0</v>
      </c>
      <c r="K57" s="84" t="b">
        <v>0</v>
      </c>
      <c r="L57" s="84" t="b">
        <v>0</v>
      </c>
    </row>
    <row r="58" spans="1:12" ht="15">
      <c r="A58" s="84" t="s">
        <v>2718</v>
      </c>
      <c r="B58" s="84" t="s">
        <v>2338</v>
      </c>
      <c r="C58" s="84">
        <v>6</v>
      </c>
      <c r="D58" s="118">
        <v>0.0028138595542470993</v>
      </c>
      <c r="E58" s="118">
        <v>2.0112884341835358</v>
      </c>
      <c r="F58" s="84" t="s">
        <v>3056</v>
      </c>
      <c r="G58" s="84" t="b">
        <v>0</v>
      </c>
      <c r="H58" s="84" t="b">
        <v>0</v>
      </c>
      <c r="I58" s="84" t="b">
        <v>0</v>
      </c>
      <c r="J58" s="84" t="b">
        <v>0</v>
      </c>
      <c r="K58" s="84" t="b">
        <v>0</v>
      </c>
      <c r="L58" s="84" t="b">
        <v>0</v>
      </c>
    </row>
    <row r="59" spans="1:12" ht="15">
      <c r="A59" s="84" t="s">
        <v>2719</v>
      </c>
      <c r="B59" s="84" t="s">
        <v>2748</v>
      </c>
      <c r="C59" s="84">
        <v>6</v>
      </c>
      <c r="D59" s="118">
        <v>0.0028138595542470993</v>
      </c>
      <c r="E59" s="118">
        <v>2.38007021411436</v>
      </c>
      <c r="F59" s="84" t="s">
        <v>3056</v>
      </c>
      <c r="G59" s="84" t="b">
        <v>1</v>
      </c>
      <c r="H59" s="84" t="b">
        <v>0</v>
      </c>
      <c r="I59" s="84" t="b">
        <v>0</v>
      </c>
      <c r="J59" s="84" t="b">
        <v>1</v>
      </c>
      <c r="K59" s="84" t="b">
        <v>0</v>
      </c>
      <c r="L59" s="84" t="b">
        <v>0</v>
      </c>
    </row>
    <row r="60" spans="1:12" ht="15">
      <c r="A60" s="84" t="s">
        <v>315</v>
      </c>
      <c r="B60" s="84" t="s">
        <v>314</v>
      </c>
      <c r="C60" s="84">
        <v>6</v>
      </c>
      <c r="D60" s="118">
        <v>0.0028138595542470993</v>
      </c>
      <c r="E60" s="118">
        <v>2.6433116488889414</v>
      </c>
      <c r="F60" s="84" t="s">
        <v>3056</v>
      </c>
      <c r="G60" s="84" t="b">
        <v>0</v>
      </c>
      <c r="H60" s="84" t="b">
        <v>0</v>
      </c>
      <c r="I60" s="84" t="b">
        <v>0</v>
      </c>
      <c r="J60" s="84" t="b">
        <v>0</v>
      </c>
      <c r="K60" s="84" t="b">
        <v>0</v>
      </c>
      <c r="L60" s="84" t="b">
        <v>0</v>
      </c>
    </row>
    <row r="61" spans="1:12" ht="15">
      <c r="A61" s="84" t="s">
        <v>314</v>
      </c>
      <c r="B61" s="84" t="s">
        <v>271</v>
      </c>
      <c r="C61" s="84">
        <v>6</v>
      </c>
      <c r="D61" s="118">
        <v>0.0028138595542470993</v>
      </c>
      <c r="E61" s="118">
        <v>1.5390196822582853</v>
      </c>
      <c r="F61" s="84" t="s">
        <v>3056</v>
      </c>
      <c r="G61" s="84" t="b">
        <v>0</v>
      </c>
      <c r="H61" s="84" t="b">
        <v>0</v>
      </c>
      <c r="I61" s="84" t="b">
        <v>0</v>
      </c>
      <c r="J61" s="84" t="b">
        <v>0</v>
      </c>
      <c r="K61" s="84" t="b">
        <v>0</v>
      </c>
      <c r="L61" s="84" t="b">
        <v>0</v>
      </c>
    </row>
    <row r="62" spans="1:12" ht="15">
      <c r="A62" s="84" t="s">
        <v>2762</v>
      </c>
      <c r="B62" s="84" t="s">
        <v>2734</v>
      </c>
      <c r="C62" s="84">
        <v>6</v>
      </c>
      <c r="D62" s="118">
        <v>0.0028138595542470993</v>
      </c>
      <c r="E62" s="118">
        <v>2.5853197019112546</v>
      </c>
      <c r="F62" s="84" t="s">
        <v>3056</v>
      </c>
      <c r="G62" s="84" t="b">
        <v>0</v>
      </c>
      <c r="H62" s="84" t="b">
        <v>0</v>
      </c>
      <c r="I62" s="84" t="b">
        <v>0</v>
      </c>
      <c r="J62" s="84" t="b">
        <v>0</v>
      </c>
      <c r="K62" s="84" t="b">
        <v>0</v>
      </c>
      <c r="L62" s="84" t="b">
        <v>0</v>
      </c>
    </row>
    <row r="63" spans="1:12" ht="15">
      <c r="A63" s="84" t="s">
        <v>2735</v>
      </c>
      <c r="B63" s="84" t="s">
        <v>2763</v>
      </c>
      <c r="C63" s="84">
        <v>6</v>
      </c>
      <c r="D63" s="118">
        <v>0.0028138595542470993</v>
      </c>
      <c r="E63" s="118">
        <v>2.5853197019112546</v>
      </c>
      <c r="F63" s="84" t="s">
        <v>3056</v>
      </c>
      <c r="G63" s="84" t="b">
        <v>0</v>
      </c>
      <c r="H63" s="84" t="b">
        <v>0</v>
      </c>
      <c r="I63" s="84" t="b">
        <v>0</v>
      </c>
      <c r="J63" s="84" t="b">
        <v>0</v>
      </c>
      <c r="K63" s="84" t="b">
        <v>0</v>
      </c>
      <c r="L63" s="84" t="b">
        <v>0</v>
      </c>
    </row>
    <row r="64" spans="1:12" ht="15">
      <c r="A64" s="84" t="s">
        <v>2763</v>
      </c>
      <c r="B64" s="84" t="s">
        <v>2716</v>
      </c>
      <c r="C64" s="84">
        <v>6</v>
      </c>
      <c r="D64" s="118">
        <v>0.0028138595542470993</v>
      </c>
      <c r="E64" s="118">
        <v>2.3744663365963614</v>
      </c>
      <c r="F64" s="84" t="s">
        <v>3056</v>
      </c>
      <c r="G64" s="84" t="b">
        <v>0</v>
      </c>
      <c r="H64" s="84" t="b">
        <v>0</v>
      </c>
      <c r="I64" s="84" t="b">
        <v>0</v>
      </c>
      <c r="J64" s="84" t="b">
        <v>0</v>
      </c>
      <c r="K64" s="84" t="b">
        <v>0</v>
      </c>
      <c r="L64" s="84" t="b">
        <v>0</v>
      </c>
    </row>
    <row r="65" spans="1:12" ht="15">
      <c r="A65" s="84" t="s">
        <v>2716</v>
      </c>
      <c r="B65" s="84" t="s">
        <v>271</v>
      </c>
      <c r="C65" s="84">
        <v>6</v>
      </c>
      <c r="D65" s="118">
        <v>0.0028138595542470993</v>
      </c>
      <c r="E65" s="118">
        <v>1.203227580335092</v>
      </c>
      <c r="F65" s="84" t="s">
        <v>3056</v>
      </c>
      <c r="G65" s="84" t="b">
        <v>0</v>
      </c>
      <c r="H65" s="84" t="b">
        <v>0</v>
      </c>
      <c r="I65" s="84" t="b">
        <v>0</v>
      </c>
      <c r="J65" s="84" t="b">
        <v>0</v>
      </c>
      <c r="K65" s="84" t="b">
        <v>0</v>
      </c>
      <c r="L65" s="84" t="b">
        <v>0</v>
      </c>
    </row>
    <row r="66" spans="1:12" ht="15">
      <c r="A66" s="84" t="s">
        <v>271</v>
      </c>
      <c r="B66" s="84" t="s">
        <v>2764</v>
      </c>
      <c r="C66" s="84">
        <v>6</v>
      </c>
      <c r="D66" s="118">
        <v>0.0028138595542470993</v>
      </c>
      <c r="E66" s="118">
        <v>1.2897526019487755</v>
      </c>
      <c r="F66" s="84" t="s">
        <v>3056</v>
      </c>
      <c r="G66" s="84" t="b">
        <v>0</v>
      </c>
      <c r="H66" s="84" t="b">
        <v>0</v>
      </c>
      <c r="I66" s="84" t="b">
        <v>0</v>
      </c>
      <c r="J66" s="84" t="b">
        <v>0</v>
      </c>
      <c r="K66" s="84" t="b">
        <v>0</v>
      </c>
      <c r="L66" s="84" t="b">
        <v>0</v>
      </c>
    </row>
    <row r="67" spans="1:12" ht="15">
      <c r="A67" s="84" t="s">
        <v>2764</v>
      </c>
      <c r="B67" s="84" t="s">
        <v>2315</v>
      </c>
      <c r="C67" s="84">
        <v>6</v>
      </c>
      <c r="D67" s="118">
        <v>0.0028138595542470993</v>
      </c>
      <c r="E67" s="118">
        <v>2.3744663365963614</v>
      </c>
      <c r="F67" s="84" t="s">
        <v>3056</v>
      </c>
      <c r="G67" s="84" t="b">
        <v>0</v>
      </c>
      <c r="H67" s="84" t="b">
        <v>0</v>
      </c>
      <c r="I67" s="84" t="b">
        <v>0</v>
      </c>
      <c r="J67" s="84" t="b">
        <v>0</v>
      </c>
      <c r="K67" s="84" t="b">
        <v>0</v>
      </c>
      <c r="L67" s="84" t="b">
        <v>0</v>
      </c>
    </row>
    <row r="68" spans="1:12" ht="15">
      <c r="A68" s="84" t="s">
        <v>2315</v>
      </c>
      <c r="B68" s="84" t="s">
        <v>2765</v>
      </c>
      <c r="C68" s="84">
        <v>6</v>
      </c>
      <c r="D68" s="118">
        <v>0.0028138595542470993</v>
      </c>
      <c r="E68" s="118">
        <v>2.3744663365963614</v>
      </c>
      <c r="F68" s="84" t="s">
        <v>3056</v>
      </c>
      <c r="G68" s="84" t="b">
        <v>0</v>
      </c>
      <c r="H68" s="84" t="b">
        <v>0</v>
      </c>
      <c r="I68" s="84" t="b">
        <v>0</v>
      </c>
      <c r="J68" s="84" t="b">
        <v>0</v>
      </c>
      <c r="K68" s="84" t="b">
        <v>0</v>
      </c>
      <c r="L68" s="84" t="b">
        <v>0</v>
      </c>
    </row>
    <row r="69" spans="1:12" ht="15">
      <c r="A69" s="84" t="s">
        <v>2765</v>
      </c>
      <c r="B69" s="84" t="s">
        <v>2752</v>
      </c>
      <c r="C69" s="84">
        <v>6</v>
      </c>
      <c r="D69" s="118">
        <v>0.0028138595542470993</v>
      </c>
      <c r="E69" s="118">
        <v>2.6433116488889414</v>
      </c>
      <c r="F69" s="84" t="s">
        <v>3056</v>
      </c>
      <c r="G69" s="84" t="b">
        <v>0</v>
      </c>
      <c r="H69" s="84" t="b">
        <v>0</v>
      </c>
      <c r="I69" s="84" t="b">
        <v>0</v>
      </c>
      <c r="J69" s="84" t="b">
        <v>0</v>
      </c>
      <c r="K69" s="84" t="b">
        <v>0</v>
      </c>
      <c r="L69" s="84" t="b">
        <v>0</v>
      </c>
    </row>
    <row r="70" spans="1:12" ht="15">
      <c r="A70" s="84" t="s">
        <v>2710</v>
      </c>
      <c r="B70" s="84" t="s">
        <v>2310</v>
      </c>
      <c r="C70" s="84">
        <v>5</v>
      </c>
      <c r="D70" s="118">
        <v>0.002465292399292937</v>
      </c>
      <c r="E70" s="118">
        <v>1.0400125854454305</v>
      </c>
      <c r="F70" s="84" t="s">
        <v>3056</v>
      </c>
      <c r="G70" s="84" t="b">
        <v>0</v>
      </c>
      <c r="H70" s="84" t="b">
        <v>0</v>
      </c>
      <c r="I70" s="84" t="b">
        <v>0</v>
      </c>
      <c r="J70" s="84" t="b">
        <v>0</v>
      </c>
      <c r="K70" s="84" t="b">
        <v>0</v>
      </c>
      <c r="L70" s="84" t="b">
        <v>0</v>
      </c>
    </row>
    <row r="71" spans="1:12" ht="15">
      <c r="A71" s="84" t="s">
        <v>2710</v>
      </c>
      <c r="B71" s="84" t="s">
        <v>2713</v>
      </c>
      <c r="C71" s="84">
        <v>5</v>
      </c>
      <c r="D71" s="118">
        <v>0.002465292399292937</v>
      </c>
      <c r="E71" s="118">
        <v>1.2693493564543368</v>
      </c>
      <c r="F71" s="84" t="s">
        <v>3056</v>
      </c>
      <c r="G71" s="84" t="b">
        <v>0</v>
      </c>
      <c r="H71" s="84" t="b">
        <v>0</v>
      </c>
      <c r="I71" s="84" t="b">
        <v>0</v>
      </c>
      <c r="J71" s="84" t="b">
        <v>0</v>
      </c>
      <c r="K71" s="84" t="b">
        <v>0</v>
      </c>
      <c r="L71" s="84" t="b">
        <v>0</v>
      </c>
    </row>
    <row r="72" spans="1:12" ht="15">
      <c r="A72" s="84" t="s">
        <v>2713</v>
      </c>
      <c r="B72" s="84" t="s">
        <v>2712</v>
      </c>
      <c r="C72" s="84">
        <v>5</v>
      </c>
      <c r="D72" s="118">
        <v>0.002465292399292937</v>
      </c>
      <c r="E72" s="118">
        <v>1.9698957490253106</v>
      </c>
      <c r="F72" s="84" t="s">
        <v>3056</v>
      </c>
      <c r="G72" s="84" t="b">
        <v>0</v>
      </c>
      <c r="H72" s="84" t="b">
        <v>0</v>
      </c>
      <c r="I72" s="84" t="b">
        <v>0</v>
      </c>
      <c r="J72" s="84" t="b">
        <v>0</v>
      </c>
      <c r="K72" s="84" t="b">
        <v>0</v>
      </c>
      <c r="L72" s="84" t="b">
        <v>0</v>
      </c>
    </row>
    <row r="73" spans="1:12" ht="15">
      <c r="A73" s="84" t="s">
        <v>257</v>
      </c>
      <c r="B73" s="84" t="s">
        <v>226</v>
      </c>
      <c r="C73" s="84">
        <v>5</v>
      </c>
      <c r="D73" s="118">
        <v>0.002465292399292937</v>
      </c>
      <c r="E73" s="118">
        <v>1.0528838374045435</v>
      </c>
      <c r="F73" s="84" t="s">
        <v>3056</v>
      </c>
      <c r="G73" s="84" t="b">
        <v>0</v>
      </c>
      <c r="H73" s="84" t="b">
        <v>0</v>
      </c>
      <c r="I73" s="84" t="b">
        <v>0</v>
      </c>
      <c r="J73" s="84" t="b">
        <v>0</v>
      </c>
      <c r="K73" s="84" t="b">
        <v>0</v>
      </c>
      <c r="L73" s="84" t="b">
        <v>0</v>
      </c>
    </row>
    <row r="74" spans="1:12" ht="15">
      <c r="A74" s="84" t="s">
        <v>2727</v>
      </c>
      <c r="B74" s="84" t="s">
        <v>2758</v>
      </c>
      <c r="C74" s="84">
        <v>5</v>
      </c>
      <c r="D74" s="118">
        <v>0.002465292399292937</v>
      </c>
      <c r="E74" s="118">
        <v>2.50613845586363</v>
      </c>
      <c r="F74" s="84" t="s">
        <v>3056</v>
      </c>
      <c r="G74" s="84" t="b">
        <v>0</v>
      </c>
      <c r="H74" s="84" t="b">
        <v>0</v>
      </c>
      <c r="I74" s="84" t="b">
        <v>0</v>
      </c>
      <c r="J74" s="84" t="b">
        <v>1</v>
      </c>
      <c r="K74" s="84" t="b">
        <v>0</v>
      </c>
      <c r="L74" s="84" t="b">
        <v>0</v>
      </c>
    </row>
    <row r="75" spans="1:12" ht="15">
      <c r="A75" s="84" t="s">
        <v>2714</v>
      </c>
      <c r="B75" s="84" t="s">
        <v>2311</v>
      </c>
      <c r="C75" s="84">
        <v>5</v>
      </c>
      <c r="D75" s="118">
        <v>0.002465292399292937</v>
      </c>
      <c r="E75" s="118">
        <v>1.367835757697348</v>
      </c>
      <c r="F75" s="84" t="s">
        <v>3056</v>
      </c>
      <c r="G75" s="84" t="b">
        <v>0</v>
      </c>
      <c r="H75" s="84" t="b">
        <v>0</v>
      </c>
      <c r="I75" s="84" t="b">
        <v>0</v>
      </c>
      <c r="J75" s="84" t="b">
        <v>0</v>
      </c>
      <c r="K75" s="84" t="b">
        <v>0</v>
      </c>
      <c r="L75" s="84" t="b">
        <v>0</v>
      </c>
    </row>
    <row r="76" spans="1:12" ht="15">
      <c r="A76" s="84" t="s">
        <v>2726</v>
      </c>
      <c r="B76" s="84" t="s">
        <v>2746</v>
      </c>
      <c r="C76" s="84">
        <v>5</v>
      </c>
      <c r="D76" s="118">
        <v>0.002465292399292937</v>
      </c>
      <c r="E76" s="118">
        <v>2.4971836132107033</v>
      </c>
      <c r="F76" s="84" t="s">
        <v>3056</v>
      </c>
      <c r="G76" s="84" t="b">
        <v>0</v>
      </c>
      <c r="H76" s="84" t="b">
        <v>0</v>
      </c>
      <c r="I76" s="84" t="b">
        <v>0</v>
      </c>
      <c r="J76" s="84" t="b">
        <v>0</v>
      </c>
      <c r="K76" s="84" t="b">
        <v>0</v>
      </c>
      <c r="L76" s="84" t="b">
        <v>0</v>
      </c>
    </row>
    <row r="77" spans="1:12" ht="15">
      <c r="A77" s="84" t="s">
        <v>2747</v>
      </c>
      <c r="B77" s="84" t="s">
        <v>2314</v>
      </c>
      <c r="C77" s="84">
        <v>5</v>
      </c>
      <c r="D77" s="118">
        <v>0.002465292399292937</v>
      </c>
      <c r="E77" s="118">
        <v>1.9805538172073673</v>
      </c>
      <c r="F77" s="84" t="s">
        <v>3056</v>
      </c>
      <c r="G77" s="84" t="b">
        <v>0</v>
      </c>
      <c r="H77" s="84" t="b">
        <v>0</v>
      </c>
      <c r="I77" s="84" t="b">
        <v>0</v>
      </c>
      <c r="J77" s="84" t="b">
        <v>0</v>
      </c>
      <c r="K77" s="84" t="b">
        <v>0</v>
      </c>
      <c r="L77" s="84" t="b">
        <v>0</v>
      </c>
    </row>
    <row r="78" spans="1:12" ht="15">
      <c r="A78" s="84" t="s">
        <v>2775</v>
      </c>
      <c r="B78" s="84" t="s">
        <v>2312</v>
      </c>
      <c r="C78" s="84">
        <v>5</v>
      </c>
      <c r="D78" s="118">
        <v>0.002465292399292937</v>
      </c>
      <c r="E78" s="118">
        <v>1.8549412333236115</v>
      </c>
      <c r="F78" s="84" t="s">
        <v>3056</v>
      </c>
      <c r="G78" s="84" t="b">
        <v>0</v>
      </c>
      <c r="H78" s="84" t="b">
        <v>0</v>
      </c>
      <c r="I78" s="84" t="b">
        <v>0</v>
      </c>
      <c r="J78" s="84" t="b">
        <v>0</v>
      </c>
      <c r="K78" s="84" t="b">
        <v>0</v>
      </c>
      <c r="L78" s="84" t="b">
        <v>0</v>
      </c>
    </row>
    <row r="79" spans="1:12" ht="15">
      <c r="A79" s="84" t="s">
        <v>300</v>
      </c>
      <c r="B79" s="84" t="s">
        <v>260</v>
      </c>
      <c r="C79" s="84">
        <v>4</v>
      </c>
      <c r="D79" s="118">
        <v>0.0020901293123881896</v>
      </c>
      <c r="E79" s="118">
        <v>1.983259710583292</v>
      </c>
      <c r="F79" s="84" t="s">
        <v>3056</v>
      </c>
      <c r="G79" s="84" t="b">
        <v>0</v>
      </c>
      <c r="H79" s="84" t="b">
        <v>0</v>
      </c>
      <c r="I79" s="84" t="b">
        <v>0</v>
      </c>
      <c r="J79" s="84" t="b">
        <v>0</v>
      </c>
      <c r="K79" s="84" t="b">
        <v>0</v>
      </c>
      <c r="L79" s="84" t="b">
        <v>0</v>
      </c>
    </row>
    <row r="80" spans="1:12" ht="15">
      <c r="A80" s="84" t="s">
        <v>260</v>
      </c>
      <c r="B80" s="84" t="s">
        <v>338</v>
      </c>
      <c r="C80" s="84">
        <v>4</v>
      </c>
      <c r="D80" s="118">
        <v>0.0020901293123881896</v>
      </c>
      <c r="E80" s="118">
        <v>1.8836438041993109</v>
      </c>
      <c r="F80" s="84" t="s">
        <v>3056</v>
      </c>
      <c r="G80" s="84" t="b">
        <v>0</v>
      </c>
      <c r="H80" s="84" t="b">
        <v>0</v>
      </c>
      <c r="I80" s="84" t="b">
        <v>0</v>
      </c>
      <c r="J80" s="84" t="b">
        <v>0</v>
      </c>
      <c r="K80" s="84" t="b">
        <v>0</v>
      </c>
      <c r="L80" s="84" t="b">
        <v>0</v>
      </c>
    </row>
    <row r="81" spans="1:12" ht="15">
      <c r="A81" s="84" t="s">
        <v>283</v>
      </c>
      <c r="B81" s="84" t="s">
        <v>300</v>
      </c>
      <c r="C81" s="84">
        <v>4</v>
      </c>
      <c r="D81" s="118">
        <v>0.0020901293123881896</v>
      </c>
      <c r="E81" s="118">
        <v>1.2235918658936618</v>
      </c>
      <c r="F81" s="84" t="s">
        <v>3056</v>
      </c>
      <c r="G81" s="84" t="b">
        <v>0</v>
      </c>
      <c r="H81" s="84" t="b">
        <v>0</v>
      </c>
      <c r="I81" s="84" t="b">
        <v>0</v>
      </c>
      <c r="J81" s="84" t="b">
        <v>0</v>
      </c>
      <c r="K81" s="84" t="b">
        <v>0</v>
      </c>
      <c r="L81" s="84" t="b">
        <v>0</v>
      </c>
    </row>
    <row r="82" spans="1:12" ht="15">
      <c r="A82" s="84" t="s">
        <v>337</v>
      </c>
      <c r="B82" s="84" t="s">
        <v>2320</v>
      </c>
      <c r="C82" s="84">
        <v>4</v>
      </c>
      <c r="D82" s="118">
        <v>0.0020901293123881896</v>
      </c>
      <c r="E82" s="118">
        <v>1.4529799507186498</v>
      </c>
      <c r="F82" s="84" t="s">
        <v>3056</v>
      </c>
      <c r="G82" s="84" t="b">
        <v>0</v>
      </c>
      <c r="H82" s="84" t="b">
        <v>0</v>
      </c>
      <c r="I82" s="84" t="b">
        <v>0</v>
      </c>
      <c r="J82" s="84" t="b">
        <v>1</v>
      </c>
      <c r="K82" s="84" t="b">
        <v>0</v>
      </c>
      <c r="L82" s="84" t="b">
        <v>0</v>
      </c>
    </row>
    <row r="83" spans="1:12" ht="15">
      <c r="A83" s="84" t="s">
        <v>2779</v>
      </c>
      <c r="B83" s="84" t="s">
        <v>2766</v>
      </c>
      <c r="C83" s="84">
        <v>4</v>
      </c>
      <c r="D83" s="118">
        <v>0.0020901293123881896</v>
      </c>
      <c r="E83" s="118">
        <v>2.789439684567179</v>
      </c>
      <c r="F83" s="84" t="s">
        <v>3056</v>
      </c>
      <c r="G83" s="84" t="b">
        <v>0</v>
      </c>
      <c r="H83" s="84" t="b">
        <v>0</v>
      </c>
      <c r="I83" s="84" t="b">
        <v>0</v>
      </c>
      <c r="J83" s="84" t="b">
        <v>0</v>
      </c>
      <c r="K83" s="84" t="b">
        <v>0</v>
      </c>
      <c r="L83" s="84" t="b">
        <v>0</v>
      </c>
    </row>
    <row r="84" spans="1:12" ht="15">
      <c r="A84" s="84" t="s">
        <v>2766</v>
      </c>
      <c r="B84" s="84" t="s">
        <v>2780</v>
      </c>
      <c r="C84" s="84">
        <v>4</v>
      </c>
      <c r="D84" s="118">
        <v>0.0020901293123881896</v>
      </c>
      <c r="E84" s="118">
        <v>2.789439684567179</v>
      </c>
      <c r="F84" s="84" t="s">
        <v>3056</v>
      </c>
      <c r="G84" s="84" t="b">
        <v>0</v>
      </c>
      <c r="H84" s="84" t="b">
        <v>0</v>
      </c>
      <c r="I84" s="84" t="b">
        <v>0</v>
      </c>
      <c r="J84" s="84" t="b">
        <v>1</v>
      </c>
      <c r="K84" s="84" t="b">
        <v>0</v>
      </c>
      <c r="L84" s="84" t="b">
        <v>0</v>
      </c>
    </row>
    <row r="85" spans="1:12" ht="15">
      <c r="A85" s="84" t="s">
        <v>2780</v>
      </c>
      <c r="B85" s="84" t="s">
        <v>2781</v>
      </c>
      <c r="C85" s="84">
        <v>4</v>
      </c>
      <c r="D85" s="118">
        <v>0.0020901293123881896</v>
      </c>
      <c r="E85" s="118">
        <v>2.886349697575236</v>
      </c>
      <c r="F85" s="84" t="s">
        <v>3056</v>
      </c>
      <c r="G85" s="84" t="b">
        <v>1</v>
      </c>
      <c r="H85" s="84" t="b">
        <v>0</v>
      </c>
      <c r="I85" s="84" t="b">
        <v>0</v>
      </c>
      <c r="J85" s="84" t="b">
        <v>0</v>
      </c>
      <c r="K85" s="84" t="b">
        <v>0</v>
      </c>
      <c r="L85" s="84" t="b">
        <v>0</v>
      </c>
    </row>
    <row r="86" spans="1:12" ht="15">
      <c r="A86" s="84" t="s">
        <v>2781</v>
      </c>
      <c r="B86" s="84" t="s">
        <v>2756</v>
      </c>
      <c r="C86" s="84">
        <v>4</v>
      </c>
      <c r="D86" s="118">
        <v>0.0020901293123881896</v>
      </c>
      <c r="E86" s="118">
        <v>2.7102584385195545</v>
      </c>
      <c r="F86" s="84" t="s">
        <v>3056</v>
      </c>
      <c r="G86" s="84" t="b">
        <v>0</v>
      </c>
      <c r="H86" s="84" t="b">
        <v>0</v>
      </c>
      <c r="I86" s="84" t="b">
        <v>0</v>
      </c>
      <c r="J86" s="84" t="b">
        <v>0</v>
      </c>
      <c r="K86" s="84" t="b">
        <v>0</v>
      </c>
      <c r="L86" s="84" t="b">
        <v>0</v>
      </c>
    </row>
    <row r="87" spans="1:12" ht="15">
      <c r="A87" s="84" t="s">
        <v>2756</v>
      </c>
      <c r="B87" s="84" t="s">
        <v>2782</v>
      </c>
      <c r="C87" s="84">
        <v>4</v>
      </c>
      <c r="D87" s="118">
        <v>0.0020901293123881896</v>
      </c>
      <c r="E87" s="118">
        <v>2.7102584385195545</v>
      </c>
      <c r="F87" s="84" t="s">
        <v>3056</v>
      </c>
      <c r="G87" s="84" t="b">
        <v>0</v>
      </c>
      <c r="H87" s="84" t="b">
        <v>0</v>
      </c>
      <c r="I87" s="84" t="b">
        <v>0</v>
      </c>
      <c r="J87" s="84" t="b">
        <v>0</v>
      </c>
      <c r="K87" s="84" t="b">
        <v>0</v>
      </c>
      <c r="L87" s="84" t="b">
        <v>0</v>
      </c>
    </row>
    <row r="88" spans="1:12" ht="15">
      <c r="A88" s="84" t="s">
        <v>2782</v>
      </c>
      <c r="B88" s="84" t="s">
        <v>2783</v>
      </c>
      <c r="C88" s="84">
        <v>4</v>
      </c>
      <c r="D88" s="118">
        <v>0.0020901293123881896</v>
      </c>
      <c r="E88" s="118">
        <v>2.886349697575236</v>
      </c>
      <c r="F88" s="84" t="s">
        <v>3056</v>
      </c>
      <c r="G88" s="84" t="b">
        <v>0</v>
      </c>
      <c r="H88" s="84" t="b">
        <v>0</v>
      </c>
      <c r="I88" s="84" t="b">
        <v>0</v>
      </c>
      <c r="J88" s="84" t="b">
        <v>0</v>
      </c>
      <c r="K88" s="84" t="b">
        <v>0</v>
      </c>
      <c r="L88" s="84" t="b">
        <v>0</v>
      </c>
    </row>
    <row r="89" spans="1:12" ht="15">
      <c r="A89" s="84" t="s">
        <v>2783</v>
      </c>
      <c r="B89" s="84" t="s">
        <v>2784</v>
      </c>
      <c r="C89" s="84">
        <v>4</v>
      </c>
      <c r="D89" s="118">
        <v>0.0020901293123881896</v>
      </c>
      <c r="E89" s="118">
        <v>2.886349697575236</v>
      </c>
      <c r="F89" s="84" t="s">
        <v>3056</v>
      </c>
      <c r="G89" s="84" t="b">
        <v>0</v>
      </c>
      <c r="H89" s="84" t="b">
        <v>0</v>
      </c>
      <c r="I89" s="84" t="b">
        <v>0</v>
      </c>
      <c r="J89" s="84" t="b">
        <v>0</v>
      </c>
      <c r="K89" s="84" t="b">
        <v>0</v>
      </c>
      <c r="L89" s="84" t="b">
        <v>0</v>
      </c>
    </row>
    <row r="90" spans="1:12" ht="15">
      <c r="A90" s="84" t="s">
        <v>2784</v>
      </c>
      <c r="B90" s="84" t="s">
        <v>2767</v>
      </c>
      <c r="C90" s="84">
        <v>4</v>
      </c>
      <c r="D90" s="118">
        <v>0.0020901293123881896</v>
      </c>
      <c r="E90" s="118">
        <v>2.789439684567179</v>
      </c>
      <c r="F90" s="84" t="s">
        <v>3056</v>
      </c>
      <c r="G90" s="84" t="b">
        <v>0</v>
      </c>
      <c r="H90" s="84" t="b">
        <v>0</v>
      </c>
      <c r="I90" s="84" t="b">
        <v>0</v>
      </c>
      <c r="J90" s="84" t="b">
        <v>1</v>
      </c>
      <c r="K90" s="84" t="b">
        <v>0</v>
      </c>
      <c r="L90" s="84" t="b">
        <v>0</v>
      </c>
    </row>
    <row r="91" spans="1:12" ht="15">
      <c r="A91" s="84" t="s">
        <v>2758</v>
      </c>
      <c r="B91" s="84" t="s">
        <v>2715</v>
      </c>
      <c r="C91" s="84">
        <v>4</v>
      </c>
      <c r="D91" s="118">
        <v>0.0020901293123881896</v>
      </c>
      <c r="E91" s="118">
        <v>2.2709257446892916</v>
      </c>
      <c r="F91" s="84" t="s">
        <v>3056</v>
      </c>
      <c r="G91" s="84" t="b">
        <v>1</v>
      </c>
      <c r="H91" s="84" t="b">
        <v>0</v>
      </c>
      <c r="I91" s="84" t="b">
        <v>0</v>
      </c>
      <c r="J91" s="84" t="b">
        <v>0</v>
      </c>
      <c r="K91" s="84" t="b">
        <v>0</v>
      </c>
      <c r="L91" s="84" t="b">
        <v>0</v>
      </c>
    </row>
    <row r="92" spans="1:12" ht="15">
      <c r="A92" s="84" t="s">
        <v>2715</v>
      </c>
      <c r="B92" s="84" t="s">
        <v>2769</v>
      </c>
      <c r="C92" s="84">
        <v>4</v>
      </c>
      <c r="D92" s="118">
        <v>0.0020901293123881896</v>
      </c>
      <c r="E92" s="118">
        <v>2.2453716402169035</v>
      </c>
      <c r="F92" s="84" t="s">
        <v>3056</v>
      </c>
      <c r="G92" s="84" t="b">
        <v>0</v>
      </c>
      <c r="H92" s="84" t="b">
        <v>0</v>
      </c>
      <c r="I92" s="84" t="b">
        <v>0</v>
      </c>
      <c r="J92" s="84" t="b">
        <v>0</v>
      </c>
      <c r="K92" s="84" t="b">
        <v>0</v>
      </c>
      <c r="L92" s="84" t="b">
        <v>0</v>
      </c>
    </row>
    <row r="93" spans="1:12" ht="15">
      <c r="A93" s="84" t="s">
        <v>2769</v>
      </c>
      <c r="B93" s="84" t="s">
        <v>2728</v>
      </c>
      <c r="C93" s="84">
        <v>4</v>
      </c>
      <c r="D93" s="118">
        <v>0.0020901293123881896</v>
      </c>
      <c r="E93" s="118">
        <v>2.488409688903198</v>
      </c>
      <c r="F93" s="84" t="s">
        <v>3056</v>
      </c>
      <c r="G93" s="84" t="b">
        <v>0</v>
      </c>
      <c r="H93" s="84" t="b">
        <v>0</v>
      </c>
      <c r="I93" s="84" t="b">
        <v>0</v>
      </c>
      <c r="J93" s="84" t="b">
        <v>0</v>
      </c>
      <c r="K93" s="84" t="b">
        <v>0</v>
      </c>
      <c r="L93" s="84" t="b">
        <v>0</v>
      </c>
    </row>
    <row r="94" spans="1:12" ht="15">
      <c r="A94" s="84" t="s">
        <v>2744</v>
      </c>
      <c r="B94" s="84" t="s">
        <v>2795</v>
      </c>
      <c r="C94" s="84">
        <v>4</v>
      </c>
      <c r="D94" s="118">
        <v>0.0022421229092352696</v>
      </c>
      <c r="E94" s="118">
        <v>2.6433116488889414</v>
      </c>
      <c r="F94" s="84" t="s">
        <v>3056</v>
      </c>
      <c r="G94" s="84" t="b">
        <v>0</v>
      </c>
      <c r="H94" s="84" t="b">
        <v>0</v>
      </c>
      <c r="I94" s="84" t="b">
        <v>0</v>
      </c>
      <c r="J94" s="84" t="b">
        <v>0</v>
      </c>
      <c r="K94" s="84" t="b">
        <v>0</v>
      </c>
      <c r="L94" s="84" t="b">
        <v>0</v>
      </c>
    </row>
    <row r="95" spans="1:12" ht="15">
      <c r="A95" s="84" t="s">
        <v>2314</v>
      </c>
      <c r="B95" s="84" t="s">
        <v>2797</v>
      </c>
      <c r="C95" s="84">
        <v>4</v>
      </c>
      <c r="D95" s="118">
        <v>0.0020901293123881896</v>
      </c>
      <c r="E95" s="118">
        <v>2.2579607675249243</v>
      </c>
      <c r="F95" s="84" t="s">
        <v>3056</v>
      </c>
      <c r="G95" s="84" t="b">
        <v>0</v>
      </c>
      <c r="H95" s="84" t="b">
        <v>0</v>
      </c>
      <c r="I95" s="84" t="b">
        <v>0</v>
      </c>
      <c r="J95" s="84" t="b">
        <v>0</v>
      </c>
      <c r="K95" s="84" t="b">
        <v>0</v>
      </c>
      <c r="L95" s="84" t="b">
        <v>0</v>
      </c>
    </row>
    <row r="96" spans="1:12" ht="15">
      <c r="A96" s="84" t="s">
        <v>271</v>
      </c>
      <c r="B96" s="84" t="s">
        <v>2718</v>
      </c>
      <c r="C96" s="84">
        <v>4</v>
      </c>
      <c r="D96" s="118">
        <v>0.0020901293123881896</v>
      </c>
      <c r="E96" s="118">
        <v>0.8918125932767379</v>
      </c>
      <c r="F96" s="84" t="s">
        <v>3056</v>
      </c>
      <c r="G96" s="84" t="b">
        <v>0</v>
      </c>
      <c r="H96" s="84" t="b">
        <v>0</v>
      </c>
      <c r="I96" s="84" t="b">
        <v>0</v>
      </c>
      <c r="J96" s="84" t="b">
        <v>0</v>
      </c>
      <c r="K96" s="84" t="b">
        <v>0</v>
      </c>
      <c r="L96" s="84" t="b">
        <v>0</v>
      </c>
    </row>
    <row r="97" spans="1:12" ht="15">
      <c r="A97" s="84" t="s">
        <v>2722</v>
      </c>
      <c r="B97" s="84" t="s">
        <v>2312</v>
      </c>
      <c r="C97" s="84">
        <v>4</v>
      </c>
      <c r="D97" s="118">
        <v>0.0020901293123881896</v>
      </c>
      <c r="E97" s="118">
        <v>1.457001224651574</v>
      </c>
      <c r="F97" s="84" t="s">
        <v>3056</v>
      </c>
      <c r="G97" s="84" t="b">
        <v>0</v>
      </c>
      <c r="H97" s="84" t="b">
        <v>0</v>
      </c>
      <c r="I97" s="84" t="b">
        <v>0</v>
      </c>
      <c r="J97" s="84" t="b">
        <v>0</v>
      </c>
      <c r="K97" s="84" t="b">
        <v>0</v>
      </c>
      <c r="L97" s="84" t="b">
        <v>0</v>
      </c>
    </row>
    <row r="98" spans="1:12" ht="15">
      <c r="A98" s="84" t="s">
        <v>2348</v>
      </c>
      <c r="B98" s="84" t="s">
        <v>2287</v>
      </c>
      <c r="C98" s="84">
        <v>4</v>
      </c>
      <c r="D98" s="118">
        <v>0.0020901293123881896</v>
      </c>
      <c r="E98" s="118">
        <v>2.488409688903198</v>
      </c>
      <c r="F98" s="84" t="s">
        <v>3056</v>
      </c>
      <c r="G98" s="84" t="b">
        <v>0</v>
      </c>
      <c r="H98" s="84" t="b">
        <v>0</v>
      </c>
      <c r="I98" s="84" t="b">
        <v>0</v>
      </c>
      <c r="J98" s="84" t="b">
        <v>0</v>
      </c>
      <c r="K98" s="84" t="b">
        <v>0</v>
      </c>
      <c r="L98" s="84" t="b">
        <v>0</v>
      </c>
    </row>
    <row r="99" spans="1:12" ht="15">
      <c r="A99" s="84" t="s">
        <v>2287</v>
      </c>
      <c r="B99" s="84" t="s">
        <v>2346</v>
      </c>
      <c r="C99" s="84">
        <v>4</v>
      </c>
      <c r="D99" s="118">
        <v>0.0020901293123881896</v>
      </c>
      <c r="E99" s="118">
        <v>2.789439684567179</v>
      </c>
      <c r="F99" s="84" t="s">
        <v>3056</v>
      </c>
      <c r="G99" s="84" t="b">
        <v>0</v>
      </c>
      <c r="H99" s="84" t="b">
        <v>0</v>
      </c>
      <c r="I99" s="84" t="b">
        <v>0</v>
      </c>
      <c r="J99" s="84" t="b">
        <v>0</v>
      </c>
      <c r="K99" s="84" t="b">
        <v>0</v>
      </c>
      <c r="L99" s="84" t="b">
        <v>0</v>
      </c>
    </row>
    <row r="100" spans="1:12" ht="15">
      <c r="A100" s="84" t="s">
        <v>2346</v>
      </c>
      <c r="B100" s="84" t="s">
        <v>2312</v>
      </c>
      <c r="C100" s="84">
        <v>4</v>
      </c>
      <c r="D100" s="118">
        <v>0.0020901293123881896</v>
      </c>
      <c r="E100" s="118">
        <v>1.758031220315555</v>
      </c>
      <c r="F100" s="84" t="s">
        <v>3056</v>
      </c>
      <c r="G100" s="84" t="b">
        <v>0</v>
      </c>
      <c r="H100" s="84" t="b">
        <v>0</v>
      </c>
      <c r="I100" s="84" t="b">
        <v>0</v>
      </c>
      <c r="J100" s="84" t="b">
        <v>0</v>
      </c>
      <c r="K100" s="84" t="b">
        <v>0</v>
      </c>
      <c r="L100" s="84" t="b">
        <v>0</v>
      </c>
    </row>
    <row r="101" spans="1:12" ht="15">
      <c r="A101" s="84" t="s">
        <v>2311</v>
      </c>
      <c r="B101" s="84" t="s">
        <v>2349</v>
      </c>
      <c r="C101" s="84">
        <v>4</v>
      </c>
      <c r="D101" s="118">
        <v>0.0020901293123881896</v>
      </c>
      <c r="E101" s="118">
        <v>1.7682503854972411</v>
      </c>
      <c r="F101" s="84" t="s">
        <v>3056</v>
      </c>
      <c r="G101" s="84" t="b">
        <v>0</v>
      </c>
      <c r="H101" s="84" t="b">
        <v>0</v>
      </c>
      <c r="I101" s="84" t="b">
        <v>0</v>
      </c>
      <c r="J101" s="84" t="b">
        <v>0</v>
      </c>
      <c r="K101" s="84" t="b">
        <v>0</v>
      </c>
      <c r="L101" s="84" t="b">
        <v>0</v>
      </c>
    </row>
    <row r="102" spans="1:12" ht="15">
      <c r="A102" s="84" t="s">
        <v>2349</v>
      </c>
      <c r="B102" s="84" t="s">
        <v>2347</v>
      </c>
      <c r="C102" s="84">
        <v>4</v>
      </c>
      <c r="D102" s="118">
        <v>0.0020901293123881896</v>
      </c>
      <c r="E102" s="118">
        <v>2.488409688903198</v>
      </c>
      <c r="F102" s="84" t="s">
        <v>3056</v>
      </c>
      <c r="G102" s="84" t="b">
        <v>0</v>
      </c>
      <c r="H102" s="84" t="b">
        <v>0</v>
      </c>
      <c r="I102" s="84" t="b">
        <v>0</v>
      </c>
      <c r="J102" s="84" t="b">
        <v>0</v>
      </c>
      <c r="K102" s="84" t="b">
        <v>0</v>
      </c>
      <c r="L102" s="84" t="b">
        <v>0</v>
      </c>
    </row>
    <row r="103" spans="1:12" ht="15">
      <c r="A103" s="84" t="s">
        <v>2347</v>
      </c>
      <c r="B103" s="84" t="s">
        <v>2350</v>
      </c>
      <c r="C103" s="84">
        <v>4</v>
      </c>
      <c r="D103" s="118">
        <v>0.0020901293123881896</v>
      </c>
      <c r="E103" s="118">
        <v>2.5853197019112546</v>
      </c>
      <c r="F103" s="84" t="s">
        <v>3056</v>
      </c>
      <c r="G103" s="84" t="b">
        <v>0</v>
      </c>
      <c r="H103" s="84" t="b">
        <v>0</v>
      </c>
      <c r="I103" s="84" t="b">
        <v>0</v>
      </c>
      <c r="J103" s="84" t="b">
        <v>0</v>
      </c>
      <c r="K103" s="84" t="b">
        <v>0</v>
      </c>
      <c r="L103" s="84" t="b">
        <v>0</v>
      </c>
    </row>
    <row r="104" spans="1:12" ht="15">
      <c r="A104" s="84" t="s">
        <v>2350</v>
      </c>
      <c r="B104" s="84" t="s">
        <v>2351</v>
      </c>
      <c r="C104" s="84">
        <v>4</v>
      </c>
      <c r="D104" s="118">
        <v>0.0020901293123881896</v>
      </c>
      <c r="E104" s="118">
        <v>2.886349697575236</v>
      </c>
      <c r="F104" s="84" t="s">
        <v>3056</v>
      </c>
      <c r="G104" s="84" t="b">
        <v>0</v>
      </c>
      <c r="H104" s="84" t="b">
        <v>0</v>
      </c>
      <c r="I104" s="84" t="b">
        <v>0</v>
      </c>
      <c r="J104" s="84" t="b">
        <v>0</v>
      </c>
      <c r="K104" s="84" t="b">
        <v>0</v>
      </c>
      <c r="L104" s="84" t="b">
        <v>0</v>
      </c>
    </row>
    <row r="105" spans="1:12" ht="15">
      <c r="A105" s="84" t="s">
        <v>2351</v>
      </c>
      <c r="B105" s="84" t="s">
        <v>2352</v>
      </c>
      <c r="C105" s="84">
        <v>4</v>
      </c>
      <c r="D105" s="118">
        <v>0.0020901293123881896</v>
      </c>
      <c r="E105" s="118">
        <v>2.2842897062472733</v>
      </c>
      <c r="F105" s="84" t="s">
        <v>3056</v>
      </c>
      <c r="G105" s="84" t="b">
        <v>0</v>
      </c>
      <c r="H105" s="84" t="b">
        <v>0</v>
      </c>
      <c r="I105" s="84" t="b">
        <v>0</v>
      </c>
      <c r="J105" s="84" t="b">
        <v>1</v>
      </c>
      <c r="K105" s="84" t="b">
        <v>0</v>
      </c>
      <c r="L105" s="84" t="b">
        <v>0</v>
      </c>
    </row>
    <row r="106" spans="1:12" ht="15">
      <c r="A106" s="84" t="s">
        <v>2352</v>
      </c>
      <c r="B106" s="84" t="s">
        <v>2800</v>
      </c>
      <c r="C106" s="84">
        <v>4</v>
      </c>
      <c r="D106" s="118">
        <v>0.0020901293123881896</v>
      </c>
      <c r="E106" s="118">
        <v>2.233137183799892</v>
      </c>
      <c r="F106" s="84" t="s">
        <v>3056</v>
      </c>
      <c r="G106" s="84" t="b">
        <v>1</v>
      </c>
      <c r="H106" s="84" t="b">
        <v>0</v>
      </c>
      <c r="I106" s="84" t="b">
        <v>0</v>
      </c>
      <c r="J106" s="84" t="b">
        <v>0</v>
      </c>
      <c r="K106" s="84" t="b">
        <v>0</v>
      </c>
      <c r="L106" s="84" t="b">
        <v>0</v>
      </c>
    </row>
    <row r="107" spans="1:12" ht="15">
      <c r="A107" s="84" t="s">
        <v>2800</v>
      </c>
      <c r="B107" s="84" t="s">
        <v>2801</v>
      </c>
      <c r="C107" s="84">
        <v>4</v>
      </c>
      <c r="D107" s="118">
        <v>0.0020901293123881896</v>
      </c>
      <c r="E107" s="118">
        <v>2.886349697575236</v>
      </c>
      <c r="F107" s="84" t="s">
        <v>3056</v>
      </c>
      <c r="G107" s="84" t="b">
        <v>0</v>
      </c>
      <c r="H107" s="84" t="b">
        <v>0</v>
      </c>
      <c r="I107" s="84" t="b">
        <v>0</v>
      </c>
      <c r="J107" s="84" t="b">
        <v>0</v>
      </c>
      <c r="K107" s="84" t="b">
        <v>0</v>
      </c>
      <c r="L107" s="84" t="b">
        <v>0</v>
      </c>
    </row>
    <row r="108" spans="1:12" ht="15">
      <c r="A108" s="84" t="s">
        <v>257</v>
      </c>
      <c r="B108" s="84" t="s">
        <v>315</v>
      </c>
      <c r="C108" s="84">
        <v>4</v>
      </c>
      <c r="D108" s="118">
        <v>0.0020901293123881896</v>
      </c>
      <c r="E108" s="118">
        <v>1.7194018179594242</v>
      </c>
      <c r="F108" s="84" t="s">
        <v>3056</v>
      </c>
      <c r="G108" s="84" t="b">
        <v>0</v>
      </c>
      <c r="H108" s="84" t="b">
        <v>0</v>
      </c>
      <c r="I108" s="84" t="b">
        <v>0</v>
      </c>
      <c r="J108" s="84" t="b">
        <v>0</v>
      </c>
      <c r="K108" s="84" t="b">
        <v>0</v>
      </c>
      <c r="L108" s="84" t="b">
        <v>0</v>
      </c>
    </row>
    <row r="109" spans="1:12" ht="15">
      <c r="A109" s="84" t="s">
        <v>2722</v>
      </c>
      <c r="B109" s="84" t="s">
        <v>2775</v>
      </c>
      <c r="C109" s="84">
        <v>4</v>
      </c>
      <c r="D109" s="118">
        <v>0.0020901293123881896</v>
      </c>
      <c r="E109" s="118">
        <v>2.3914996758951417</v>
      </c>
      <c r="F109" s="84" t="s">
        <v>3056</v>
      </c>
      <c r="G109" s="84" t="b">
        <v>0</v>
      </c>
      <c r="H109" s="84" t="b">
        <v>0</v>
      </c>
      <c r="I109" s="84" t="b">
        <v>0</v>
      </c>
      <c r="J109" s="84" t="b">
        <v>0</v>
      </c>
      <c r="K109" s="84" t="b">
        <v>0</v>
      </c>
      <c r="L109" s="84" t="b">
        <v>0</v>
      </c>
    </row>
    <row r="110" spans="1:12" ht="15">
      <c r="A110" s="84" t="s">
        <v>2362</v>
      </c>
      <c r="B110" s="84" t="s">
        <v>2363</v>
      </c>
      <c r="C110" s="84">
        <v>4</v>
      </c>
      <c r="D110" s="118">
        <v>0.0020901293123881896</v>
      </c>
      <c r="E110" s="118">
        <v>2.886349697575236</v>
      </c>
      <c r="F110" s="84" t="s">
        <v>3056</v>
      </c>
      <c r="G110" s="84" t="b">
        <v>0</v>
      </c>
      <c r="H110" s="84" t="b">
        <v>0</v>
      </c>
      <c r="I110" s="84" t="b">
        <v>0</v>
      </c>
      <c r="J110" s="84" t="b">
        <v>0</v>
      </c>
      <c r="K110" s="84" t="b">
        <v>0</v>
      </c>
      <c r="L110" s="84" t="b">
        <v>0</v>
      </c>
    </row>
    <row r="111" spans="1:12" ht="15">
      <c r="A111" s="84" t="s">
        <v>2363</v>
      </c>
      <c r="B111" s="84" t="s">
        <v>2312</v>
      </c>
      <c r="C111" s="84">
        <v>4</v>
      </c>
      <c r="D111" s="118">
        <v>0.0020901293123881896</v>
      </c>
      <c r="E111" s="118">
        <v>1.8549412333236115</v>
      </c>
      <c r="F111" s="84" t="s">
        <v>3056</v>
      </c>
      <c r="G111" s="84" t="b">
        <v>0</v>
      </c>
      <c r="H111" s="84" t="b">
        <v>0</v>
      </c>
      <c r="I111" s="84" t="b">
        <v>0</v>
      </c>
      <c r="J111" s="84" t="b">
        <v>0</v>
      </c>
      <c r="K111" s="84" t="b">
        <v>0</v>
      </c>
      <c r="L111" s="84" t="b">
        <v>0</v>
      </c>
    </row>
    <row r="112" spans="1:12" ht="15">
      <c r="A112" s="84" t="s">
        <v>2311</v>
      </c>
      <c r="B112" s="84" t="s">
        <v>2364</v>
      </c>
      <c r="C112" s="84">
        <v>4</v>
      </c>
      <c r="D112" s="118">
        <v>0.0020901293123881896</v>
      </c>
      <c r="E112" s="118">
        <v>1.3532770375264231</v>
      </c>
      <c r="F112" s="84" t="s">
        <v>3056</v>
      </c>
      <c r="G112" s="84" t="b">
        <v>0</v>
      </c>
      <c r="H112" s="84" t="b">
        <v>0</v>
      </c>
      <c r="I112" s="84" t="b">
        <v>0</v>
      </c>
      <c r="J112" s="84" t="b">
        <v>0</v>
      </c>
      <c r="K112" s="84" t="b">
        <v>0</v>
      </c>
      <c r="L112" s="84" t="b">
        <v>0</v>
      </c>
    </row>
    <row r="113" spans="1:12" ht="15">
      <c r="A113" s="84" t="s">
        <v>2364</v>
      </c>
      <c r="B113" s="84" t="s">
        <v>2365</v>
      </c>
      <c r="C113" s="84">
        <v>4</v>
      </c>
      <c r="D113" s="118">
        <v>0.0020901293123881896</v>
      </c>
      <c r="E113" s="118">
        <v>2.2579607675249243</v>
      </c>
      <c r="F113" s="84" t="s">
        <v>3056</v>
      </c>
      <c r="G113" s="84" t="b">
        <v>0</v>
      </c>
      <c r="H113" s="84" t="b">
        <v>0</v>
      </c>
      <c r="I113" s="84" t="b">
        <v>0</v>
      </c>
      <c r="J113" s="84" t="b">
        <v>0</v>
      </c>
      <c r="K113" s="84" t="b">
        <v>0</v>
      </c>
      <c r="L113" s="84" t="b">
        <v>0</v>
      </c>
    </row>
    <row r="114" spans="1:12" ht="15">
      <c r="A114" s="84" t="s">
        <v>2365</v>
      </c>
      <c r="B114" s="84" t="s">
        <v>2366</v>
      </c>
      <c r="C114" s="84">
        <v>4</v>
      </c>
      <c r="D114" s="118">
        <v>0.0020901293123881896</v>
      </c>
      <c r="E114" s="118">
        <v>2.886349697575236</v>
      </c>
      <c r="F114" s="84" t="s">
        <v>3056</v>
      </c>
      <c r="G114" s="84" t="b">
        <v>0</v>
      </c>
      <c r="H114" s="84" t="b">
        <v>0</v>
      </c>
      <c r="I114" s="84" t="b">
        <v>0</v>
      </c>
      <c r="J114" s="84" t="b">
        <v>0</v>
      </c>
      <c r="K114" s="84" t="b">
        <v>0</v>
      </c>
      <c r="L114" s="84" t="b">
        <v>0</v>
      </c>
    </row>
    <row r="115" spans="1:12" ht="15">
      <c r="A115" s="84" t="s">
        <v>2366</v>
      </c>
      <c r="B115" s="84" t="s">
        <v>2367</v>
      </c>
      <c r="C115" s="84">
        <v>4</v>
      </c>
      <c r="D115" s="118">
        <v>0.0020901293123881896</v>
      </c>
      <c r="E115" s="118">
        <v>2.886349697575236</v>
      </c>
      <c r="F115" s="84" t="s">
        <v>3056</v>
      </c>
      <c r="G115" s="84" t="b">
        <v>0</v>
      </c>
      <c r="H115" s="84" t="b">
        <v>0</v>
      </c>
      <c r="I115" s="84" t="b">
        <v>0</v>
      </c>
      <c r="J115" s="84" t="b">
        <v>0</v>
      </c>
      <c r="K115" s="84" t="b">
        <v>0</v>
      </c>
      <c r="L115" s="84" t="b">
        <v>0</v>
      </c>
    </row>
    <row r="116" spans="1:12" ht="15">
      <c r="A116" s="84" t="s">
        <v>2367</v>
      </c>
      <c r="B116" s="84" t="s">
        <v>2368</v>
      </c>
      <c r="C116" s="84">
        <v>4</v>
      </c>
      <c r="D116" s="118">
        <v>0.0020901293123881896</v>
      </c>
      <c r="E116" s="118">
        <v>2.886349697575236</v>
      </c>
      <c r="F116" s="84" t="s">
        <v>3056</v>
      </c>
      <c r="G116" s="84" t="b">
        <v>0</v>
      </c>
      <c r="H116" s="84" t="b">
        <v>0</v>
      </c>
      <c r="I116" s="84" t="b">
        <v>0</v>
      </c>
      <c r="J116" s="84" t="b">
        <v>0</v>
      </c>
      <c r="K116" s="84" t="b">
        <v>0</v>
      </c>
      <c r="L116" s="84" t="b">
        <v>0</v>
      </c>
    </row>
    <row r="117" spans="1:12" ht="15">
      <c r="A117" s="84" t="s">
        <v>2368</v>
      </c>
      <c r="B117" s="84" t="s">
        <v>2369</v>
      </c>
      <c r="C117" s="84">
        <v>4</v>
      </c>
      <c r="D117" s="118">
        <v>0.0020901293123881896</v>
      </c>
      <c r="E117" s="118">
        <v>2.886349697575236</v>
      </c>
      <c r="F117" s="84" t="s">
        <v>3056</v>
      </c>
      <c r="G117" s="84" t="b">
        <v>0</v>
      </c>
      <c r="H117" s="84" t="b">
        <v>0</v>
      </c>
      <c r="I117" s="84" t="b">
        <v>0</v>
      </c>
      <c r="J117" s="84" t="b">
        <v>0</v>
      </c>
      <c r="K117" s="84" t="b">
        <v>0</v>
      </c>
      <c r="L117" s="84" t="b">
        <v>0</v>
      </c>
    </row>
    <row r="118" spans="1:12" ht="15">
      <c r="A118" s="84" t="s">
        <v>2369</v>
      </c>
      <c r="B118" s="84" t="s">
        <v>2807</v>
      </c>
      <c r="C118" s="84">
        <v>4</v>
      </c>
      <c r="D118" s="118">
        <v>0.0020901293123881896</v>
      </c>
      <c r="E118" s="118">
        <v>2.886349697575236</v>
      </c>
      <c r="F118" s="84" t="s">
        <v>3056</v>
      </c>
      <c r="G118" s="84" t="b">
        <v>0</v>
      </c>
      <c r="H118" s="84" t="b">
        <v>0</v>
      </c>
      <c r="I118" s="84" t="b">
        <v>0</v>
      </c>
      <c r="J118" s="84" t="b">
        <v>0</v>
      </c>
      <c r="K118" s="84" t="b">
        <v>0</v>
      </c>
      <c r="L118" s="84" t="b">
        <v>0</v>
      </c>
    </row>
    <row r="119" spans="1:12" ht="15">
      <c r="A119" s="84" t="s">
        <v>2807</v>
      </c>
      <c r="B119" s="84" t="s">
        <v>2319</v>
      </c>
      <c r="C119" s="84">
        <v>4</v>
      </c>
      <c r="D119" s="118">
        <v>0.0020901293123881896</v>
      </c>
      <c r="E119" s="118">
        <v>1.8651603985052976</v>
      </c>
      <c r="F119" s="84" t="s">
        <v>3056</v>
      </c>
      <c r="G119" s="84" t="b">
        <v>0</v>
      </c>
      <c r="H119" s="84" t="b">
        <v>0</v>
      </c>
      <c r="I119" s="84" t="b">
        <v>0</v>
      </c>
      <c r="J119" s="84" t="b">
        <v>0</v>
      </c>
      <c r="K119" s="84" t="b">
        <v>0</v>
      </c>
      <c r="L119" s="84" t="b">
        <v>0</v>
      </c>
    </row>
    <row r="120" spans="1:12" ht="15">
      <c r="A120" s="84" t="s">
        <v>300</v>
      </c>
      <c r="B120" s="84" t="s">
        <v>2320</v>
      </c>
      <c r="C120" s="84">
        <v>4</v>
      </c>
      <c r="D120" s="118">
        <v>0.0020901293123881896</v>
      </c>
      <c r="E120" s="118">
        <v>1.093958008076982</v>
      </c>
      <c r="F120" s="84" t="s">
        <v>3056</v>
      </c>
      <c r="G120" s="84" t="b">
        <v>0</v>
      </c>
      <c r="H120" s="84" t="b">
        <v>0</v>
      </c>
      <c r="I120" s="84" t="b">
        <v>0</v>
      </c>
      <c r="J120" s="84" t="b">
        <v>1</v>
      </c>
      <c r="K120" s="84" t="b">
        <v>0</v>
      </c>
      <c r="L120" s="84" t="b">
        <v>0</v>
      </c>
    </row>
    <row r="121" spans="1:12" ht="15">
      <c r="A121" s="84" t="s">
        <v>223</v>
      </c>
      <c r="B121" s="84" t="s">
        <v>2762</v>
      </c>
      <c r="C121" s="84">
        <v>4</v>
      </c>
      <c r="D121" s="118">
        <v>0.0020901293123881896</v>
      </c>
      <c r="E121" s="118">
        <v>2.886349697575236</v>
      </c>
      <c r="F121" s="84" t="s">
        <v>3056</v>
      </c>
      <c r="G121" s="84" t="b">
        <v>0</v>
      </c>
      <c r="H121" s="84" t="b">
        <v>0</v>
      </c>
      <c r="I121" s="84" t="b">
        <v>0</v>
      </c>
      <c r="J121" s="84" t="b">
        <v>0</v>
      </c>
      <c r="K121" s="84" t="b">
        <v>0</v>
      </c>
      <c r="L121" s="84" t="b">
        <v>0</v>
      </c>
    </row>
    <row r="122" spans="1:12" ht="15">
      <c r="A122" s="84" t="s">
        <v>2752</v>
      </c>
      <c r="B122" s="84" t="s">
        <v>2810</v>
      </c>
      <c r="C122" s="84">
        <v>4</v>
      </c>
      <c r="D122" s="118">
        <v>0.0020901293123881896</v>
      </c>
      <c r="E122" s="118">
        <v>2.6433116488889414</v>
      </c>
      <c r="F122" s="84" t="s">
        <v>3056</v>
      </c>
      <c r="G122" s="84" t="b">
        <v>0</v>
      </c>
      <c r="H122" s="84" t="b">
        <v>0</v>
      </c>
      <c r="I122" s="84" t="b">
        <v>0</v>
      </c>
      <c r="J122" s="84" t="b">
        <v>0</v>
      </c>
      <c r="K122" s="84" t="b">
        <v>0</v>
      </c>
      <c r="L122" s="84" t="b">
        <v>0</v>
      </c>
    </row>
    <row r="123" spans="1:12" ht="15">
      <c r="A123" s="84" t="s">
        <v>2375</v>
      </c>
      <c r="B123" s="84" t="s">
        <v>2754</v>
      </c>
      <c r="C123" s="84">
        <v>4</v>
      </c>
      <c r="D123" s="118">
        <v>0.0020901293123881896</v>
      </c>
      <c r="E123" s="118">
        <v>2.2453716402169035</v>
      </c>
      <c r="F123" s="84" t="s">
        <v>3056</v>
      </c>
      <c r="G123" s="84" t="b">
        <v>0</v>
      </c>
      <c r="H123" s="84" t="b">
        <v>0</v>
      </c>
      <c r="I123" s="84" t="b">
        <v>0</v>
      </c>
      <c r="J123" s="84" t="b">
        <v>0</v>
      </c>
      <c r="K123" s="84" t="b">
        <v>0</v>
      </c>
      <c r="L123" s="84" t="b">
        <v>0</v>
      </c>
    </row>
    <row r="124" spans="1:12" ht="15">
      <c r="A124" s="84" t="s">
        <v>2712</v>
      </c>
      <c r="B124" s="84" t="s">
        <v>2310</v>
      </c>
      <c r="C124" s="84">
        <v>3</v>
      </c>
      <c r="D124" s="118">
        <v>0.0016815921819264522</v>
      </c>
      <c r="E124" s="118">
        <v>1.032043655774155</v>
      </c>
      <c r="F124" s="84" t="s">
        <v>3056</v>
      </c>
      <c r="G124" s="84" t="b">
        <v>0</v>
      </c>
      <c r="H124" s="84" t="b">
        <v>0</v>
      </c>
      <c r="I124" s="84" t="b">
        <v>0</v>
      </c>
      <c r="J124" s="84" t="b">
        <v>0</v>
      </c>
      <c r="K124" s="84" t="b">
        <v>0</v>
      </c>
      <c r="L124" s="84" t="b">
        <v>0</v>
      </c>
    </row>
    <row r="125" spans="1:12" ht="15">
      <c r="A125" s="84" t="s">
        <v>300</v>
      </c>
      <c r="B125" s="84" t="s">
        <v>282</v>
      </c>
      <c r="C125" s="84">
        <v>3</v>
      </c>
      <c r="D125" s="118">
        <v>0.0016815921819264522</v>
      </c>
      <c r="E125" s="118">
        <v>1.1816273643501256</v>
      </c>
      <c r="F125" s="84" t="s">
        <v>3056</v>
      </c>
      <c r="G125" s="84" t="b">
        <v>0</v>
      </c>
      <c r="H125" s="84" t="b">
        <v>0</v>
      </c>
      <c r="I125" s="84" t="b">
        <v>0</v>
      </c>
      <c r="J125" s="84" t="b">
        <v>0</v>
      </c>
      <c r="K125" s="84" t="b">
        <v>0</v>
      </c>
      <c r="L125" s="84" t="b">
        <v>0</v>
      </c>
    </row>
    <row r="126" spans="1:12" ht="15">
      <c r="A126" s="84" t="s">
        <v>281</v>
      </c>
      <c r="B126" s="84" t="s">
        <v>337</v>
      </c>
      <c r="C126" s="84">
        <v>3</v>
      </c>
      <c r="D126" s="118">
        <v>0.0016815921819264522</v>
      </c>
      <c r="E126" s="118">
        <v>1.32804121411035</v>
      </c>
      <c r="F126" s="84" t="s">
        <v>3056</v>
      </c>
      <c r="G126" s="84" t="b">
        <v>0</v>
      </c>
      <c r="H126" s="84" t="b">
        <v>0</v>
      </c>
      <c r="I126" s="84" t="b">
        <v>0</v>
      </c>
      <c r="J126" s="84" t="b">
        <v>0</v>
      </c>
      <c r="K126" s="84" t="b">
        <v>0</v>
      </c>
      <c r="L126" s="84" t="b">
        <v>0</v>
      </c>
    </row>
    <row r="127" spans="1:12" ht="15">
      <c r="A127" s="84" t="s">
        <v>271</v>
      </c>
      <c r="B127" s="84" t="s">
        <v>2779</v>
      </c>
      <c r="C127" s="84">
        <v>3</v>
      </c>
      <c r="D127" s="118">
        <v>0.0016815921819264522</v>
      </c>
      <c r="E127" s="118">
        <v>1.2897526019487755</v>
      </c>
      <c r="F127" s="84" t="s">
        <v>3056</v>
      </c>
      <c r="G127" s="84" t="b">
        <v>0</v>
      </c>
      <c r="H127" s="84" t="b">
        <v>0</v>
      </c>
      <c r="I127" s="84" t="b">
        <v>0</v>
      </c>
      <c r="J127" s="84" t="b">
        <v>0</v>
      </c>
      <c r="K127" s="84" t="b">
        <v>0</v>
      </c>
      <c r="L127" s="84" t="b">
        <v>0</v>
      </c>
    </row>
    <row r="128" spans="1:12" ht="15">
      <c r="A128" s="84" t="s">
        <v>2767</v>
      </c>
      <c r="B128" s="84" t="s">
        <v>2821</v>
      </c>
      <c r="C128" s="84">
        <v>3</v>
      </c>
      <c r="D128" s="118">
        <v>0.0016815921819264522</v>
      </c>
      <c r="E128" s="118">
        <v>2.789439684567179</v>
      </c>
      <c r="F128" s="84" t="s">
        <v>3056</v>
      </c>
      <c r="G128" s="84" t="b">
        <v>1</v>
      </c>
      <c r="H128" s="84" t="b">
        <v>0</v>
      </c>
      <c r="I128" s="84" t="b">
        <v>0</v>
      </c>
      <c r="J128" s="84" t="b">
        <v>0</v>
      </c>
      <c r="K128" s="84" t="b">
        <v>0</v>
      </c>
      <c r="L128" s="84" t="b">
        <v>0</v>
      </c>
    </row>
    <row r="129" spans="1:12" ht="15">
      <c r="A129" s="84" t="s">
        <v>2364</v>
      </c>
      <c r="B129" s="84" t="s">
        <v>2823</v>
      </c>
      <c r="C129" s="84">
        <v>3</v>
      </c>
      <c r="D129" s="118">
        <v>0.0016815921819264522</v>
      </c>
      <c r="E129" s="118">
        <v>2.2579607675249243</v>
      </c>
      <c r="F129" s="84" t="s">
        <v>3056</v>
      </c>
      <c r="G129" s="84" t="b">
        <v>0</v>
      </c>
      <c r="H129" s="84" t="b">
        <v>0</v>
      </c>
      <c r="I129" s="84" t="b">
        <v>0</v>
      </c>
      <c r="J129" s="84" t="b">
        <v>0</v>
      </c>
      <c r="K129" s="84" t="b">
        <v>0</v>
      </c>
      <c r="L129" s="84" t="b">
        <v>0</v>
      </c>
    </row>
    <row r="130" spans="1:12" ht="15">
      <c r="A130" s="84" t="s">
        <v>2823</v>
      </c>
      <c r="B130" s="84" t="s">
        <v>2785</v>
      </c>
      <c r="C130" s="84">
        <v>3</v>
      </c>
      <c r="D130" s="118">
        <v>0.0016815921819264522</v>
      </c>
      <c r="E130" s="118">
        <v>2.886349697575236</v>
      </c>
      <c r="F130" s="84" t="s">
        <v>3056</v>
      </c>
      <c r="G130" s="84" t="b">
        <v>0</v>
      </c>
      <c r="H130" s="84" t="b">
        <v>0</v>
      </c>
      <c r="I130" s="84" t="b">
        <v>0</v>
      </c>
      <c r="J130" s="84" t="b">
        <v>0</v>
      </c>
      <c r="K130" s="84" t="b">
        <v>0</v>
      </c>
      <c r="L130" s="84" t="b">
        <v>0</v>
      </c>
    </row>
    <row r="131" spans="1:12" ht="15">
      <c r="A131" s="84" t="s">
        <v>2785</v>
      </c>
      <c r="B131" s="84" t="s">
        <v>2736</v>
      </c>
      <c r="C131" s="84">
        <v>3</v>
      </c>
      <c r="D131" s="118">
        <v>0.0016815921819264522</v>
      </c>
      <c r="E131" s="118">
        <v>2.5183729122806415</v>
      </c>
      <c r="F131" s="84" t="s">
        <v>3056</v>
      </c>
      <c r="G131" s="84" t="b">
        <v>0</v>
      </c>
      <c r="H131" s="84" t="b">
        <v>0</v>
      </c>
      <c r="I131" s="84" t="b">
        <v>0</v>
      </c>
      <c r="J131" s="84" t="b">
        <v>0</v>
      </c>
      <c r="K131" s="84" t="b">
        <v>0</v>
      </c>
      <c r="L131" s="84" t="b">
        <v>0</v>
      </c>
    </row>
    <row r="132" spans="1:12" ht="15">
      <c r="A132" s="84" t="s">
        <v>2736</v>
      </c>
      <c r="B132" s="84" t="s">
        <v>2757</v>
      </c>
      <c r="C132" s="84">
        <v>3</v>
      </c>
      <c r="D132" s="118">
        <v>0.0016815921819264522</v>
      </c>
      <c r="E132" s="118">
        <v>2.34228165322496</v>
      </c>
      <c r="F132" s="84" t="s">
        <v>3056</v>
      </c>
      <c r="G132" s="84" t="b">
        <v>0</v>
      </c>
      <c r="H132" s="84" t="b">
        <v>0</v>
      </c>
      <c r="I132" s="84" t="b">
        <v>0</v>
      </c>
      <c r="J132" s="84" t="b">
        <v>1</v>
      </c>
      <c r="K132" s="84" t="b">
        <v>0</v>
      </c>
      <c r="L132" s="84" t="b">
        <v>0</v>
      </c>
    </row>
    <row r="133" spans="1:12" ht="15">
      <c r="A133" s="84" t="s">
        <v>2757</v>
      </c>
      <c r="B133" s="84" t="s">
        <v>2824</v>
      </c>
      <c r="C133" s="84">
        <v>3</v>
      </c>
      <c r="D133" s="118">
        <v>0.0016815921819264522</v>
      </c>
      <c r="E133" s="118">
        <v>2.7102584385195545</v>
      </c>
      <c r="F133" s="84" t="s">
        <v>3056</v>
      </c>
      <c r="G133" s="84" t="b">
        <v>1</v>
      </c>
      <c r="H133" s="84" t="b">
        <v>0</v>
      </c>
      <c r="I133" s="84" t="b">
        <v>0</v>
      </c>
      <c r="J133" s="84" t="b">
        <v>0</v>
      </c>
      <c r="K133" s="84" t="b">
        <v>0</v>
      </c>
      <c r="L133" s="84" t="b">
        <v>0</v>
      </c>
    </row>
    <row r="134" spans="1:12" ht="15">
      <c r="A134" s="84" t="s">
        <v>2824</v>
      </c>
      <c r="B134" s="84" t="s">
        <v>2786</v>
      </c>
      <c r="C134" s="84">
        <v>3</v>
      </c>
      <c r="D134" s="118">
        <v>0.0016815921819264522</v>
      </c>
      <c r="E134" s="118">
        <v>2.886349697575236</v>
      </c>
      <c r="F134" s="84" t="s">
        <v>3056</v>
      </c>
      <c r="G134" s="84" t="b">
        <v>0</v>
      </c>
      <c r="H134" s="84" t="b">
        <v>0</v>
      </c>
      <c r="I134" s="84" t="b">
        <v>0</v>
      </c>
      <c r="J134" s="84" t="b">
        <v>0</v>
      </c>
      <c r="K134" s="84" t="b">
        <v>0</v>
      </c>
      <c r="L134" s="84" t="b">
        <v>0</v>
      </c>
    </row>
    <row r="135" spans="1:12" ht="15">
      <c r="A135" s="84" t="s">
        <v>2786</v>
      </c>
      <c r="B135" s="84" t="s">
        <v>2768</v>
      </c>
      <c r="C135" s="84">
        <v>3</v>
      </c>
      <c r="D135" s="118">
        <v>0.0016815921819264522</v>
      </c>
      <c r="E135" s="118">
        <v>2.6645009479588793</v>
      </c>
      <c r="F135" s="84" t="s">
        <v>3056</v>
      </c>
      <c r="G135" s="84" t="b">
        <v>0</v>
      </c>
      <c r="H135" s="84" t="b">
        <v>0</v>
      </c>
      <c r="I135" s="84" t="b">
        <v>0</v>
      </c>
      <c r="J135" s="84" t="b">
        <v>0</v>
      </c>
      <c r="K135" s="84" t="b">
        <v>0</v>
      </c>
      <c r="L135" s="84" t="b">
        <v>0</v>
      </c>
    </row>
    <row r="136" spans="1:12" ht="15">
      <c r="A136" s="84" t="s">
        <v>2768</v>
      </c>
      <c r="B136" s="84" t="s">
        <v>2787</v>
      </c>
      <c r="C136" s="84">
        <v>3</v>
      </c>
      <c r="D136" s="118">
        <v>0.0016815921819264522</v>
      </c>
      <c r="E136" s="118">
        <v>2.6645009479588793</v>
      </c>
      <c r="F136" s="84" t="s">
        <v>3056</v>
      </c>
      <c r="G136" s="84" t="b">
        <v>0</v>
      </c>
      <c r="H136" s="84" t="b">
        <v>0</v>
      </c>
      <c r="I136" s="84" t="b">
        <v>0</v>
      </c>
      <c r="J136" s="84" t="b">
        <v>0</v>
      </c>
      <c r="K136" s="84" t="b">
        <v>0</v>
      </c>
      <c r="L136" s="84" t="b">
        <v>0</v>
      </c>
    </row>
    <row r="137" spans="1:12" ht="15">
      <c r="A137" s="84" t="s">
        <v>2829</v>
      </c>
      <c r="B137" s="84" t="s">
        <v>2316</v>
      </c>
      <c r="C137" s="84">
        <v>3</v>
      </c>
      <c r="D137" s="118">
        <v>0.0016815921819264522</v>
      </c>
      <c r="E137" s="118">
        <v>2.34228165322496</v>
      </c>
      <c r="F137" s="84" t="s">
        <v>3056</v>
      </c>
      <c r="G137" s="84" t="b">
        <v>0</v>
      </c>
      <c r="H137" s="84" t="b">
        <v>0</v>
      </c>
      <c r="I137" s="84" t="b">
        <v>0</v>
      </c>
      <c r="J137" s="84" t="b">
        <v>0</v>
      </c>
      <c r="K137" s="84" t="b">
        <v>0</v>
      </c>
      <c r="L137" s="84" t="b">
        <v>0</v>
      </c>
    </row>
    <row r="138" spans="1:12" ht="15">
      <c r="A138" s="84" t="s">
        <v>2316</v>
      </c>
      <c r="B138" s="84" t="s">
        <v>2830</v>
      </c>
      <c r="C138" s="84">
        <v>3</v>
      </c>
      <c r="D138" s="118">
        <v>0.0016815921819264522</v>
      </c>
      <c r="E138" s="118">
        <v>2.312318429847517</v>
      </c>
      <c r="F138" s="84" t="s">
        <v>3056</v>
      </c>
      <c r="G138" s="84" t="b">
        <v>0</v>
      </c>
      <c r="H138" s="84" t="b">
        <v>0</v>
      </c>
      <c r="I138" s="84" t="b">
        <v>0</v>
      </c>
      <c r="J138" s="84" t="b">
        <v>0</v>
      </c>
      <c r="K138" s="84" t="b">
        <v>0</v>
      </c>
      <c r="L138" s="84" t="b">
        <v>0</v>
      </c>
    </row>
    <row r="139" spans="1:12" ht="15">
      <c r="A139" s="84" t="s">
        <v>2830</v>
      </c>
      <c r="B139" s="84" t="s">
        <v>2831</v>
      </c>
      <c r="C139" s="84">
        <v>3</v>
      </c>
      <c r="D139" s="118">
        <v>0.0016815921819264522</v>
      </c>
      <c r="E139" s="118">
        <v>3.0112884341835358</v>
      </c>
      <c r="F139" s="84" t="s">
        <v>3056</v>
      </c>
      <c r="G139" s="84" t="b">
        <v>0</v>
      </c>
      <c r="H139" s="84" t="b">
        <v>0</v>
      </c>
      <c r="I139" s="84" t="b">
        <v>0</v>
      </c>
      <c r="J139" s="84" t="b">
        <v>0</v>
      </c>
      <c r="K139" s="84" t="b">
        <v>0</v>
      </c>
      <c r="L139" s="84" t="b">
        <v>0</v>
      </c>
    </row>
    <row r="140" spans="1:12" ht="15">
      <c r="A140" s="84" t="s">
        <v>2831</v>
      </c>
      <c r="B140" s="84" t="s">
        <v>2725</v>
      </c>
      <c r="C140" s="84">
        <v>3</v>
      </c>
      <c r="D140" s="118">
        <v>0.0016815921819264522</v>
      </c>
      <c r="E140" s="118">
        <v>2.534167179463873</v>
      </c>
      <c r="F140" s="84" t="s">
        <v>3056</v>
      </c>
      <c r="G140" s="84" t="b">
        <v>0</v>
      </c>
      <c r="H140" s="84" t="b">
        <v>0</v>
      </c>
      <c r="I140" s="84" t="b">
        <v>0</v>
      </c>
      <c r="J140" s="84" t="b">
        <v>1</v>
      </c>
      <c r="K140" s="84" t="b">
        <v>0</v>
      </c>
      <c r="L140" s="84" t="b">
        <v>0</v>
      </c>
    </row>
    <row r="141" spans="1:12" ht="15">
      <c r="A141" s="84" t="s">
        <v>2725</v>
      </c>
      <c r="B141" s="84" t="s">
        <v>2308</v>
      </c>
      <c r="C141" s="84">
        <v>3</v>
      </c>
      <c r="D141" s="118">
        <v>0.0016815921819264522</v>
      </c>
      <c r="E141" s="118">
        <v>1.3996831249493429</v>
      </c>
      <c r="F141" s="84" t="s">
        <v>3056</v>
      </c>
      <c r="G141" s="84" t="b">
        <v>1</v>
      </c>
      <c r="H141" s="84" t="b">
        <v>0</v>
      </c>
      <c r="I141" s="84" t="b">
        <v>0</v>
      </c>
      <c r="J141" s="84" t="b">
        <v>0</v>
      </c>
      <c r="K141" s="84" t="b">
        <v>0</v>
      </c>
      <c r="L141" s="84" t="b">
        <v>0</v>
      </c>
    </row>
    <row r="142" spans="1:12" ht="15">
      <c r="A142" s="84" t="s">
        <v>2308</v>
      </c>
      <c r="B142" s="84" t="s">
        <v>2832</v>
      </c>
      <c r="C142" s="84">
        <v>3</v>
      </c>
      <c r="D142" s="118">
        <v>0.0016815921819264522</v>
      </c>
      <c r="E142" s="118">
        <v>1.7982136088746845</v>
      </c>
      <c r="F142" s="84" t="s">
        <v>3056</v>
      </c>
      <c r="G142" s="84" t="b">
        <v>0</v>
      </c>
      <c r="H142" s="84" t="b">
        <v>0</v>
      </c>
      <c r="I142" s="84" t="b">
        <v>0</v>
      </c>
      <c r="J142" s="84" t="b">
        <v>0</v>
      </c>
      <c r="K142" s="84" t="b">
        <v>0</v>
      </c>
      <c r="L142" s="84" t="b">
        <v>0</v>
      </c>
    </row>
    <row r="143" spans="1:12" ht="15">
      <c r="A143" s="84" t="s">
        <v>2832</v>
      </c>
      <c r="B143" s="84" t="s">
        <v>2771</v>
      </c>
      <c r="C143" s="84">
        <v>3</v>
      </c>
      <c r="D143" s="118">
        <v>0.0016815921819264522</v>
      </c>
      <c r="E143" s="118">
        <v>2.789439684567179</v>
      </c>
      <c r="F143" s="84" t="s">
        <v>3056</v>
      </c>
      <c r="G143" s="84" t="b">
        <v>0</v>
      </c>
      <c r="H143" s="84" t="b">
        <v>0</v>
      </c>
      <c r="I143" s="84" t="b">
        <v>0</v>
      </c>
      <c r="J143" s="84" t="b">
        <v>0</v>
      </c>
      <c r="K143" s="84" t="b">
        <v>0</v>
      </c>
      <c r="L143" s="84" t="b">
        <v>0</v>
      </c>
    </row>
    <row r="144" spans="1:12" ht="15">
      <c r="A144" s="84" t="s">
        <v>2771</v>
      </c>
      <c r="B144" s="84" t="s">
        <v>2833</v>
      </c>
      <c r="C144" s="84">
        <v>3</v>
      </c>
      <c r="D144" s="118">
        <v>0.0016815921819264522</v>
      </c>
      <c r="E144" s="118">
        <v>2.789439684567179</v>
      </c>
      <c r="F144" s="84" t="s">
        <v>3056</v>
      </c>
      <c r="G144" s="84" t="b">
        <v>0</v>
      </c>
      <c r="H144" s="84" t="b">
        <v>0</v>
      </c>
      <c r="I144" s="84" t="b">
        <v>0</v>
      </c>
      <c r="J144" s="84" t="b">
        <v>0</v>
      </c>
      <c r="K144" s="84" t="b">
        <v>0</v>
      </c>
      <c r="L144" s="84" t="b">
        <v>0</v>
      </c>
    </row>
    <row r="145" spans="1:12" ht="15">
      <c r="A145" s="84" t="s">
        <v>2833</v>
      </c>
      <c r="B145" s="84" t="s">
        <v>2834</v>
      </c>
      <c r="C145" s="84">
        <v>3</v>
      </c>
      <c r="D145" s="118">
        <v>0.0016815921819264522</v>
      </c>
      <c r="E145" s="118">
        <v>3.0112884341835358</v>
      </c>
      <c r="F145" s="84" t="s">
        <v>3056</v>
      </c>
      <c r="G145" s="84" t="b">
        <v>0</v>
      </c>
      <c r="H145" s="84" t="b">
        <v>0</v>
      </c>
      <c r="I145" s="84" t="b">
        <v>0</v>
      </c>
      <c r="J145" s="84" t="b">
        <v>0</v>
      </c>
      <c r="K145" s="84" t="b">
        <v>0</v>
      </c>
      <c r="L145" s="84" t="b">
        <v>0</v>
      </c>
    </row>
    <row r="146" spans="1:12" ht="15">
      <c r="A146" s="84" t="s">
        <v>2834</v>
      </c>
      <c r="B146" s="84" t="s">
        <v>2835</v>
      </c>
      <c r="C146" s="84">
        <v>3</v>
      </c>
      <c r="D146" s="118">
        <v>0.0016815921819264522</v>
      </c>
      <c r="E146" s="118">
        <v>3.0112884341835358</v>
      </c>
      <c r="F146" s="84" t="s">
        <v>3056</v>
      </c>
      <c r="G146" s="84" t="b">
        <v>0</v>
      </c>
      <c r="H146" s="84" t="b">
        <v>0</v>
      </c>
      <c r="I146" s="84" t="b">
        <v>0</v>
      </c>
      <c r="J146" s="84" t="b">
        <v>0</v>
      </c>
      <c r="K146" s="84" t="b">
        <v>0</v>
      </c>
      <c r="L146" s="84" t="b">
        <v>0</v>
      </c>
    </row>
    <row r="147" spans="1:12" ht="15">
      <c r="A147" s="84" t="s">
        <v>2311</v>
      </c>
      <c r="B147" s="84" t="s">
        <v>2773</v>
      </c>
      <c r="C147" s="84">
        <v>3</v>
      </c>
      <c r="D147" s="118">
        <v>0.0016815921819264522</v>
      </c>
      <c r="E147" s="118">
        <v>1.6433116488889412</v>
      </c>
      <c r="F147" s="84" t="s">
        <v>3056</v>
      </c>
      <c r="G147" s="84" t="b">
        <v>0</v>
      </c>
      <c r="H147" s="84" t="b">
        <v>0</v>
      </c>
      <c r="I147" s="84" t="b">
        <v>0</v>
      </c>
      <c r="J147" s="84" t="b">
        <v>0</v>
      </c>
      <c r="K147" s="84" t="b">
        <v>0</v>
      </c>
      <c r="L147" s="84" t="b">
        <v>0</v>
      </c>
    </row>
    <row r="148" spans="1:12" ht="15">
      <c r="A148" s="84" t="s">
        <v>2773</v>
      </c>
      <c r="B148" s="84" t="s">
        <v>2837</v>
      </c>
      <c r="C148" s="84">
        <v>3</v>
      </c>
      <c r="D148" s="118">
        <v>0.0016815921819264522</v>
      </c>
      <c r="E148" s="118">
        <v>2.789439684567179</v>
      </c>
      <c r="F148" s="84" t="s">
        <v>3056</v>
      </c>
      <c r="G148" s="84" t="b">
        <v>0</v>
      </c>
      <c r="H148" s="84" t="b">
        <v>0</v>
      </c>
      <c r="I148" s="84" t="b">
        <v>0</v>
      </c>
      <c r="J148" s="84" t="b">
        <v>1</v>
      </c>
      <c r="K148" s="84" t="b">
        <v>0</v>
      </c>
      <c r="L148" s="84" t="b">
        <v>0</v>
      </c>
    </row>
    <row r="149" spans="1:12" ht="15">
      <c r="A149" s="84" t="s">
        <v>2837</v>
      </c>
      <c r="B149" s="84" t="s">
        <v>2311</v>
      </c>
      <c r="C149" s="84">
        <v>3</v>
      </c>
      <c r="D149" s="118">
        <v>0.0016815921819264522</v>
      </c>
      <c r="E149" s="118">
        <v>1.8449570124170107</v>
      </c>
      <c r="F149" s="84" t="s">
        <v>3056</v>
      </c>
      <c r="G149" s="84" t="b">
        <v>1</v>
      </c>
      <c r="H149" s="84" t="b">
        <v>0</v>
      </c>
      <c r="I149" s="84" t="b">
        <v>0</v>
      </c>
      <c r="J149" s="84" t="b">
        <v>0</v>
      </c>
      <c r="K149" s="84" t="b">
        <v>0</v>
      </c>
      <c r="L149" s="84" t="b">
        <v>0</v>
      </c>
    </row>
    <row r="150" spans="1:12" ht="15">
      <c r="A150" s="84" t="s">
        <v>2311</v>
      </c>
      <c r="B150" s="84" t="s">
        <v>2744</v>
      </c>
      <c r="C150" s="84">
        <v>3</v>
      </c>
      <c r="D150" s="118">
        <v>0.0016815921819264522</v>
      </c>
      <c r="E150" s="118">
        <v>1.4971836132107033</v>
      </c>
      <c r="F150" s="84" t="s">
        <v>3056</v>
      </c>
      <c r="G150" s="84" t="b">
        <v>0</v>
      </c>
      <c r="H150" s="84" t="b">
        <v>0</v>
      </c>
      <c r="I150" s="84" t="b">
        <v>0</v>
      </c>
      <c r="J150" s="84" t="b">
        <v>0</v>
      </c>
      <c r="K150" s="84" t="b">
        <v>0</v>
      </c>
      <c r="L150" s="84" t="b">
        <v>0</v>
      </c>
    </row>
    <row r="151" spans="1:12" ht="15">
      <c r="A151" s="84" t="s">
        <v>2744</v>
      </c>
      <c r="B151" s="84" t="s">
        <v>2838</v>
      </c>
      <c r="C151" s="84">
        <v>3</v>
      </c>
      <c r="D151" s="118">
        <v>0.0016815921819264522</v>
      </c>
      <c r="E151" s="118">
        <v>2.6433116488889414</v>
      </c>
      <c r="F151" s="84" t="s">
        <v>3056</v>
      </c>
      <c r="G151" s="84" t="b">
        <v>0</v>
      </c>
      <c r="H151" s="84" t="b">
        <v>0</v>
      </c>
      <c r="I151" s="84" t="b">
        <v>0</v>
      </c>
      <c r="J151" s="84" t="b">
        <v>0</v>
      </c>
      <c r="K151" s="84" t="b">
        <v>0</v>
      </c>
      <c r="L151" s="84" t="b">
        <v>0</v>
      </c>
    </row>
    <row r="152" spans="1:12" ht="15">
      <c r="A152" s="84" t="s">
        <v>2838</v>
      </c>
      <c r="B152" s="84" t="s">
        <v>2839</v>
      </c>
      <c r="C152" s="84">
        <v>3</v>
      </c>
      <c r="D152" s="118">
        <v>0.0016815921819264522</v>
      </c>
      <c r="E152" s="118">
        <v>3.0112884341835358</v>
      </c>
      <c r="F152" s="84" t="s">
        <v>3056</v>
      </c>
      <c r="G152" s="84" t="b">
        <v>0</v>
      </c>
      <c r="H152" s="84" t="b">
        <v>0</v>
      </c>
      <c r="I152" s="84" t="b">
        <v>0</v>
      </c>
      <c r="J152" s="84" t="b">
        <v>0</v>
      </c>
      <c r="K152" s="84" t="b">
        <v>0</v>
      </c>
      <c r="L152" s="84" t="b">
        <v>0</v>
      </c>
    </row>
    <row r="153" spans="1:12" ht="15">
      <c r="A153" s="84" t="s">
        <v>2839</v>
      </c>
      <c r="B153" s="84" t="s">
        <v>2731</v>
      </c>
      <c r="C153" s="84">
        <v>3</v>
      </c>
      <c r="D153" s="118">
        <v>0.0016815921819264522</v>
      </c>
      <c r="E153" s="118">
        <v>2.5853197019112546</v>
      </c>
      <c r="F153" s="84" t="s">
        <v>3056</v>
      </c>
      <c r="G153" s="84" t="b">
        <v>0</v>
      </c>
      <c r="H153" s="84" t="b">
        <v>0</v>
      </c>
      <c r="I153" s="84" t="b">
        <v>0</v>
      </c>
      <c r="J153" s="84" t="b">
        <v>0</v>
      </c>
      <c r="K153" s="84" t="b">
        <v>0</v>
      </c>
      <c r="L153" s="84" t="b">
        <v>0</v>
      </c>
    </row>
    <row r="154" spans="1:12" ht="15">
      <c r="A154" s="84" t="s">
        <v>2731</v>
      </c>
      <c r="B154" s="84" t="s">
        <v>2744</v>
      </c>
      <c r="C154" s="84">
        <v>3</v>
      </c>
      <c r="D154" s="118">
        <v>0.0016815921819264522</v>
      </c>
      <c r="E154" s="118">
        <v>2.2173429166166603</v>
      </c>
      <c r="F154" s="84" t="s">
        <v>3056</v>
      </c>
      <c r="G154" s="84" t="b">
        <v>0</v>
      </c>
      <c r="H154" s="84" t="b">
        <v>0</v>
      </c>
      <c r="I154" s="84" t="b">
        <v>0</v>
      </c>
      <c r="J154" s="84" t="b">
        <v>0</v>
      </c>
      <c r="K154" s="84" t="b">
        <v>0</v>
      </c>
      <c r="L154" s="84" t="b">
        <v>0</v>
      </c>
    </row>
    <row r="155" spans="1:12" ht="15">
      <c r="A155" s="84" t="s">
        <v>2795</v>
      </c>
      <c r="B155" s="84" t="s">
        <v>2742</v>
      </c>
      <c r="C155" s="84">
        <v>3</v>
      </c>
      <c r="D155" s="118">
        <v>0.0016815921819264522</v>
      </c>
      <c r="E155" s="118">
        <v>2.5183729122806415</v>
      </c>
      <c r="F155" s="84" t="s">
        <v>3056</v>
      </c>
      <c r="G155" s="84" t="b">
        <v>0</v>
      </c>
      <c r="H155" s="84" t="b">
        <v>0</v>
      </c>
      <c r="I155" s="84" t="b">
        <v>0</v>
      </c>
      <c r="J155" s="84" t="b">
        <v>0</v>
      </c>
      <c r="K155" s="84" t="b">
        <v>0</v>
      </c>
      <c r="L155" s="84" t="b">
        <v>0</v>
      </c>
    </row>
    <row r="156" spans="1:12" ht="15">
      <c r="A156" s="84" t="s">
        <v>2742</v>
      </c>
      <c r="B156" s="84" t="s">
        <v>2770</v>
      </c>
      <c r="C156" s="84">
        <v>3</v>
      </c>
      <c r="D156" s="118">
        <v>0.0016815921819264522</v>
      </c>
      <c r="E156" s="118">
        <v>2.421462899272585</v>
      </c>
      <c r="F156" s="84" t="s">
        <v>3056</v>
      </c>
      <c r="G156" s="84" t="b">
        <v>0</v>
      </c>
      <c r="H156" s="84" t="b">
        <v>0</v>
      </c>
      <c r="I156" s="84" t="b">
        <v>0</v>
      </c>
      <c r="J156" s="84" t="b">
        <v>0</v>
      </c>
      <c r="K156" s="84" t="b">
        <v>0</v>
      </c>
      <c r="L156" s="84" t="b">
        <v>0</v>
      </c>
    </row>
    <row r="157" spans="1:12" ht="15">
      <c r="A157" s="84" t="s">
        <v>2770</v>
      </c>
      <c r="B157" s="84" t="s">
        <v>2840</v>
      </c>
      <c r="C157" s="84">
        <v>3</v>
      </c>
      <c r="D157" s="118">
        <v>0.0016815921819264522</v>
      </c>
      <c r="E157" s="118">
        <v>2.789439684567179</v>
      </c>
      <c r="F157" s="84" t="s">
        <v>3056</v>
      </c>
      <c r="G157" s="84" t="b">
        <v>0</v>
      </c>
      <c r="H157" s="84" t="b">
        <v>0</v>
      </c>
      <c r="I157" s="84" t="b">
        <v>0</v>
      </c>
      <c r="J157" s="84" t="b">
        <v>0</v>
      </c>
      <c r="K157" s="84" t="b">
        <v>1</v>
      </c>
      <c r="L157" s="84" t="b">
        <v>0</v>
      </c>
    </row>
    <row r="158" spans="1:12" ht="15">
      <c r="A158" s="84" t="s">
        <v>2840</v>
      </c>
      <c r="B158" s="84" t="s">
        <v>2841</v>
      </c>
      <c r="C158" s="84">
        <v>3</v>
      </c>
      <c r="D158" s="118">
        <v>0.0016815921819264522</v>
      </c>
      <c r="E158" s="118">
        <v>3.0112884341835358</v>
      </c>
      <c r="F158" s="84" t="s">
        <v>3056</v>
      </c>
      <c r="G158" s="84" t="b">
        <v>0</v>
      </c>
      <c r="H158" s="84" t="b">
        <v>1</v>
      </c>
      <c r="I158" s="84" t="b">
        <v>0</v>
      </c>
      <c r="J158" s="84" t="b">
        <v>0</v>
      </c>
      <c r="K158" s="84" t="b">
        <v>0</v>
      </c>
      <c r="L158" s="84" t="b">
        <v>0</v>
      </c>
    </row>
    <row r="159" spans="1:12" ht="15">
      <c r="A159" s="84" t="s">
        <v>2841</v>
      </c>
      <c r="B159" s="84" t="s">
        <v>2842</v>
      </c>
      <c r="C159" s="84">
        <v>3</v>
      </c>
      <c r="D159" s="118">
        <v>0.0016815921819264522</v>
      </c>
      <c r="E159" s="118">
        <v>3.0112884341835358</v>
      </c>
      <c r="F159" s="84" t="s">
        <v>3056</v>
      </c>
      <c r="G159" s="84" t="b">
        <v>0</v>
      </c>
      <c r="H159" s="84" t="b">
        <v>0</v>
      </c>
      <c r="I159" s="84" t="b">
        <v>0</v>
      </c>
      <c r="J159" s="84" t="b">
        <v>0</v>
      </c>
      <c r="K159" s="84" t="b">
        <v>0</v>
      </c>
      <c r="L159" s="84" t="b">
        <v>0</v>
      </c>
    </row>
    <row r="160" spans="1:12" ht="15">
      <c r="A160" s="84" t="s">
        <v>2745</v>
      </c>
      <c r="B160" s="84" t="s">
        <v>2316</v>
      </c>
      <c r="C160" s="84">
        <v>3</v>
      </c>
      <c r="D160" s="118">
        <v>0.0016815921819264522</v>
      </c>
      <c r="E160" s="118">
        <v>1.9743048679303659</v>
      </c>
      <c r="F160" s="84" t="s">
        <v>3056</v>
      </c>
      <c r="G160" s="84" t="b">
        <v>0</v>
      </c>
      <c r="H160" s="84" t="b">
        <v>0</v>
      </c>
      <c r="I160" s="84" t="b">
        <v>0</v>
      </c>
      <c r="J160" s="84" t="b">
        <v>0</v>
      </c>
      <c r="K160" s="84" t="b">
        <v>0</v>
      </c>
      <c r="L160" s="84" t="b">
        <v>0</v>
      </c>
    </row>
    <row r="161" spans="1:12" ht="15">
      <c r="A161" s="84" t="s">
        <v>2338</v>
      </c>
      <c r="B161" s="84" t="s">
        <v>2726</v>
      </c>
      <c r="C161" s="84">
        <v>3</v>
      </c>
      <c r="D161" s="118">
        <v>0.0016815921819264522</v>
      </c>
      <c r="E161" s="118">
        <v>1.7808395128052616</v>
      </c>
      <c r="F161" s="84" t="s">
        <v>3056</v>
      </c>
      <c r="G161" s="84" t="b">
        <v>0</v>
      </c>
      <c r="H161" s="84" t="b">
        <v>0</v>
      </c>
      <c r="I161" s="84" t="b">
        <v>0</v>
      </c>
      <c r="J161" s="84" t="b">
        <v>0</v>
      </c>
      <c r="K161" s="84" t="b">
        <v>0</v>
      </c>
      <c r="L161" s="84" t="b">
        <v>0</v>
      </c>
    </row>
    <row r="162" spans="1:12" ht="15">
      <c r="A162" s="84" t="s">
        <v>2746</v>
      </c>
      <c r="B162" s="84" t="s">
        <v>2314</v>
      </c>
      <c r="C162" s="84">
        <v>3</v>
      </c>
      <c r="D162" s="118">
        <v>0.0016815921819264522</v>
      </c>
      <c r="E162" s="118">
        <v>1.758705067591011</v>
      </c>
      <c r="F162" s="84" t="s">
        <v>3056</v>
      </c>
      <c r="G162" s="84" t="b">
        <v>0</v>
      </c>
      <c r="H162" s="84" t="b">
        <v>0</v>
      </c>
      <c r="I162" s="84" t="b">
        <v>0</v>
      </c>
      <c r="J162" s="84" t="b">
        <v>0</v>
      </c>
      <c r="K162" s="84" t="b">
        <v>0</v>
      </c>
      <c r="L162" s="84" t="b">
        <v>0</v>
      </c>
    </row>
    <row r="163" spans="1:12" ht="15">
      <c r="A163" s="84" t="s">
        <v>2314</v>
      </c>
      <c r="B163" s="84" t="s">
        <v>2747</v>
      </c>
      <c r="C163" s="84">
        <v>3</v>
      </c>
      <c r="D163" s="118">
        <v>0.0016815921819264522</v>
      </c>
      <c r="E163" s="118">
        <v>1.8899839822303297</v>
      </c>
      <c r="F163" s="84" t="s">
        <v>3056</v>
      </c>
      <c r="G163" s="84" t="b">
        <v>0</v>
      </c>
      <c r="H163" s="84" t="b">
        <v>0</v>
      </c>
      <c r="I163" s="84" t="b">
        <v>0</v>
      </c>
      <c r="J163" s="84" t="b">
        <v>0</v>
      </c>
      <c r="K163" s="84" t="b">
        <v>0</v>
      </c>
      <c r="L163" s="84" t="b">
        <v>0</v>
      </c>
    </row>
    <row r="164" spans="1:12" ht="15">
      <c r="A164" s="84" t="s">
        <v>2797</v>
      </c>
      <c r="B164" s="84" t="s">
        <v>2845</v>
      </c>
      <c r="C164" s="84">
        <v>3</v>
      </c>
      <c r="D164" s="118">
        <v>0.0016815921819264522</v>
      </c>
      <c r="E164" s="118">
        <v>2.886349697575236</v>
      </c>
      <c r="F164" s="84" t="s">
        <v>3056</v>
      </c>
      <c r="G164" s="84" t="b">
        <v>0</v>
      </c>
      <c r="H164" s="84" t="b">
        <v>0</v>
      </c>
      <c r="I164" s="84" t="b">
        <v>0</v>
      </c>
      <c r="J164" s="84" t="b">
        <v>0</v>
      </c>
      <c r="K164" s="84" t="b">
        <v>0</v>
      </c>
      <c r="L164" s="84" t="b">
        <v>0</v>
      </c>
    </row>
    <row r="165" spans="1:12" ht="15">
      <c r="A165" s="84" t="s">
        <v>2845</v>
      </c>
      <c r="B165" s="84" t="s">
        <v>2718</v>
      </c>
      <c r="C165" s="84">
        <v>3</v>
      </c>
      <c r="D165" s="118">
        <v>0.0016815921819264522</v>
      </c>
      <c r="E165" s="118">
        <v>2.488409688903198</v>
      </c>
      <c r="F165" s="84" t="s">
        <v>3056</v>
      </c>
      <c r="G165" s="84" t="b">
        <v>0</v>
      </c>
      <c r="H165" s="84" t="b">
        <v>0</v>
      </c>
      <c r="I165" s="84" t="b">
        <v>0</v>
      </c>
      <c r="J165" s="84" t="b">
        <v>0</v>
      </c>
      <c r="K165" s="84" t="b">
        <v>0</v>
      </c>
      <c r="L165" s="84" t="b">
        <v>0</v>
      </c>
    </row>
    <row r="166" spans="1:12" ht="15">
      <c r="A166" s="84" t="s">
        <v>2718</v>
      </c>
      <c r="B166" s="84" t="s">
        <v>2373</v>
      </c>
      <c r="C166" s="84">
        <v>3</v>
      </c>
      <c r="D166" s="118">
        <v>0.0016815921819264522</v>
      </c>
      <c r="E166" s="118">
        <v>1.9321071881359109</v>
      </c>
      <c r="F166" s="84" t="s">
        <v>3056</v>
      </c>
      <c r="G166" s="84" t="b">
        <v>0</v>
      </c>
      <c r="H166" s="84" t="b">
        <v>0</v>
      </c>
      <c r="I166" s="84" t="b">
        <v>0</v>
      </c>
      <c r="J166" s="84" t="b">
        <v>0</v>
      </c>
      <c r="K166" s="84" t="b">
        <v>0</v>
      </c>
      <c r="L166" s="84" t="b">
        <v>0</v>
      </c>
    </row>
    <row r="167" spans="1:12" ht="15">
      <c r="A167" s="84" t="s">
        <v>2338</v>
      </c>
      <c r="B167" s="84" t="s">
        <v>2798</v>
      </c>
      <c r="C167" s="84">
        <v>3</v>
      </c>
      <c r="D167" s="118">
        <v>0.0016815921819264522</v>
      </c>
      <c r="E167" s="118">
        <v>2.1330220309166243</v>
      </c>
      <c r="F167" s="84" t="s">
        <v>3056</v>
      </c>
      <c r="G167" s="84" t="b">
        <v>0</v>
      </c>
      <c r="H167" s="84" t="b">
        <v>0</v>
      </c>
      <c r="I167" s="84" t="b">
        <v>0</v>
      </c>
      <c r="J167" s="84" t="b">
        <v>0</v>
      </c>
      <c r="K167" s="84" t="b">
        <v>0</v>
      </c>
      <c r="L167" s="84" t="b">
        <v>0</v>
      </c>
    </row>
    <row r="168" spans="1:12" ht="15">
      <c r="A168" s="84" t="s">
        <v>2798</v>
      </c>
      <c r="B168" s="84" t="s">
        <v>2719</v>
      </c>
      <c r="C168" s="84">
        <v>3</v>
      </c>
      <c r="D168" s="118">
        <v>0.0016815921819264522</v>
      </c>
      <c r="E168" s="118">
        <v>2.322078267136673</v>
      </c>
      <c r="F168" s="84" t="s">
        <v>3056</v>
      </c>
      <c r="G168" s="84" t="b">
        <v>0</v>
      </c>
      <c r="H168" s="84" t="b">
        <v>0</v>
      </c>
      <c r="I168" s="84" t="b">
        <v>0</v>
      </c>
      <c r="J168" s="84" t="b">
        <v>1</v>
      </c>
      <c r="K168" s="84" t="b">
        <v>0</v>
      </c>
      <c r="L168" s="84" t="b">
        <v>0</v>
      </c>
    </row>
    <row r="169" spans="1:12" ht="15">
      <c r="A169" s="84" t="s">
        <v>2748</v>
      </c>
      <c r="B169" s="84" t="s">
        <v>2732</v>
      </c>
      <c r="C169" s="84">
        <v>3</v>
      </c>
      <c r="D169" s="118">
        <v>0.0016815921819264522</v>
      </c>
      <c r="E169" s="118">
        <v>2.2173429166166603</v>
      </c>
      <c r="F169" s="84" t="s">
        <v>3056</v>
      </c>
      <c r="G169" s="84" t="b">
        <v>1</v>
      </c>
      <c r="H169" s="84" t="b">
        <v>0</v>
      </c>
      <c r="I169" s="84" t="b">
        <v>0</v>
      </c>
      <c r="J169" s="84" t="b">
        <v>0</v>
      </c>
      <c r="K169" s="84" t="b">
        <v>0</v>
      </c>
      <c r="L169" s="84" t="b">
        <v>0</v>
      </c>
    </row>
    <row r="170" spans="1:12" ht="15">
      <c r="A170" s="84" t="s">
        <v>2732</v>
      </c>
      <c r="B170" s="84" t="s">
        <v>2846</v>
      </c>
      <c r="C170" s="84">
        <v>3</v>
      </c>
      <c r="D170" s="118">
        <v>0.0016815921819264522</v>
      </c>
      <c r="E170" s="118">
        <v>2.5853197019112546</v>
      </c>
      <c r="F170" s="84" t="s">
        <v>3056</v>
      </c>
      <c r="G170" s="84" t="b">
        <v>0</v>
      </c>
      <c r="H170" s="84" t="b">
        <v>0</v>
      </c>
      <c r="I170" s="84" t="b">
        <v>0</v>
      </c>
      <c r="J170" s="84" t="b">
        <v>0</v>
      </c>
      <c r="K170" s="84" t="b">
        <v>0</v>
      </c>
      <c r="L170" s="84" t="b">
        <v>0</v>
      </c>
    </row>
    <row r="171" spans="1:12" ht="15">
      <c r="A171" s="84" t="s">
        <v>2846</v>
      </c>
      <c r="B171" s="84" t="s">
        <v>2732</v>
      </c>
      <c r="C171" s="84">
        <v>3</v>
      </c>
      <c r="D171" s="118">
        <v>0.0016815921819264522</v>
      </c>
      <c r="E171" s="118">
        <v>2.5853197019112546</v>
      </c>
      <c r="F171" s="84" t="s">
        <v>3056</v>
      </c>
      <c r="G171" s="84" t="b">
        <v>0</v>
      </c>
      <c r="H171" s="84" t="b">
        <v>0</v>
      </c>
      <c r="I171" s="84" t="b">
        <v>0</v>
      </c>
      <c r="J171" s="84" t="b">
        <v>0</v>
      </c>
      <c r="K171" s="84" t="b">
        <v>0</v>
      </c>
      <c r="L171" s="84" t="b">
        <v>0</v>
      </c>
    </row>
    <row r="172" spans="1:12" ht="15">
      <c r="A172" s="84" t="s">
        <v>2732</v>
      </c>
      <c r="B172" s="84" t="s">
        <v>2722</v>
      </c>
      <c r="C172" s="84">
        <v>3</v>
      </c>
      <c r="D172" s="118">
        <v>0.0016815921819264522</v>
      </c>
      <c r="E172" s="118">
        <v>2.0624409566309168</v>
      </c>
      <c r="F172" s="84" t="s">
        <v>3056</v>
      </c>
      <c r="G172" s="84" t="b">
        <v>0</v>
      </c>
      <c r="H172" s="84" t="b">
        <v>0</v>
      </c>
      <c r="I172" s="84" t="b">
        <v>0</v>
      </c>
      <c r="J172" s="84" t="b">
        <v>0</v>
      </c>
      <c r="K172" s="84" t="b">
        <v>0</v>
      </c>
      <c r="L172" s="84" t="b">
        <v>0</v>
      </c>
    </row>
    <row r="173" spans="1:12" ht="15">
      <c r="A173" s="84" t="s">
        <v>2311</v>
      </c>
      <c r="B173" s="84" t="s">
        <v>2848</v>
      </c>
      <c r="C173" s="84">
        <v>3</v>
      </c>
      <c r="D173" s="118">
        <v>0.0016815921819264522</v>
      </c>
      <c r="E173" s="118">
        <v>1.8651603985052976</v>
      </c>
      <c r="F173" s="84" t="s">
        <v>3056</v>
      </c>
      <c r="G173" s="84" t="b">
        <v>0</v>
      </c>
      <c r="H173" s="84" t="b">
        <v>0</v>
      </c>
      <c r="I173" s="84" t="b">
        <v>0</v>
      </c>
      <c r="J173" s="84" t="b">
        <v>0</v>
      </c>
      <c r="K173" s="84" t="b">
        <v>0</v>
      </c>
      <c r="L173" s="84" t="b">
        <v>0</v>
      </c>
    </row>
    <row r="174" spans="1:12" ht="15">
      <c r="A174" s="84" t="s">
        <v>2848</v>
      </c>
      <c r="B174" s="84" t="s">
        <v>2776</v>
      </c>
      <c r="C174" s="84">
        <v>3</v>
      </c>
      <c r="D174" s="118">
        <v>0.0016815921819264522</v>
      </c>
      <c r="E174" s="118">
        <v>2.789439684567179</v>
      </c>
      <c r="F174" s="84" t="s">
        <v>3056</v>
      </c>
      <c r="G174" s="84" t="b">
        <v>0</v>
      </c>
      <c r="H174" s="84" t="b">
        <v>0</v>
      </c>
      <c r="I174" s="84" t="b">
        <v>0</v>
      </c>
      <c r="J174" s="84" t="b">
        <v>0</v>
      </c>
      <c r="K174" s="84" t="b">
        <v>0</v>
      </c>
      <c r="L174" s="84" t="b">
        <v>0</v>
      </c>
    </row>
    <row r="175" spans="1:12" ht="15">
      <c r="A175" s="84" t="s">
        <v>260</v>
      </c>
      <c r="B175" s="84" t="s">
        <v>2348</v>
      </c>
      <c r="C175" s="84">
        <v>3</v>
      </c>
      <c r="D175" s="118">
        <v>0.0016815921819264522</v>
      </c>
      <c r="E175" s="118">
        <v>2.166190394169279</v>
      </c>
      <c r="F175" s="84" t="s">
        <v>3056</v>
      </c>
      <c r="G175" s="84" t="b">
        <v>0</v>
      </c>
      <c r="H175" s="84" t="b">
        <v>0</v>
      </c>
      <c r="I175" s="84" t="b">
        <v>0</v>
      </c>
      <c r="J175" s="84" t="b">
        <v>0</v>
      </c>
      <c r="K175" s="84" t="b">
        <v>0</v>
      </c>
      <c r="L175" s="84" t="b">
        <v>0</v>
      </c>
    </row>
    <row r="176" spans="1:12" ht="15">
      <c r="A176" s="84" t="s">
        <v>2311</v>
      </c>
      <c r="B176" s="84" t="s">
        <v>2803</v>
      </c>
      <c r="C176" s="84">
        <v>3</v>
      </c>
      <c r="D176" s="118">
        <v>0.0016815921819264522</v>
      </c>
      <c r="E176" s="118">
        <v>1.7402216618969977</v>
      </c>
      <c r="F176" s="84" t="s">
        <v>3056</v>
      </c>
      <c r="G176" s="84" t="b">
        <v>0</v>
      </c>
      <c r="H176" s="84" t="b">
        <v>0</v>
      </c>
      <c r="I176" s="84" t="b">
        <v>0</v>
      </c>
      <c r="J176" s="84" t="b">
        <v>0</v>
      </c>
      <c r="K176" s="84" t="b">
        <v>0</v>
      </c>
      <c r="L176" s="84" t="b">
        <v>0</v>
      </c>
    </row>
    <row r="177" spans="1:12" ht="15">
      <c r="A177" s="84" t="s">
        <v>2803</v>
      </c>
      <c r="B177" s="84" t="s">
        <v>2850</v>
      </c>
      <c r="C177" s="84">
        <v>3</v>
      </c>
      <c r="D177" s="118">
        <v>0.0016815921819264522</v>
      </c>
      <c r="E177" s="118">
        <v>2.886349697575236</v>
      </c>
      <c r="F177" s="84" t="s">
        <v>3056</v>
      </c>
      <c r="G177" s="84" t="b">
        <v>0</v>
      </c>
      <c r="H177" s="84" t="b">
        <v>0</v>
      </c>
      <c r="I177" s="84" t="b">
        <v>0</v>
      </c>
      <c r="J177" s="84" t="b">
        <v>0</v>
      </c>
      <c r="K177" s="84" t="b">
        <v>0</v>
      </c>
      <c r="L177" s="84" t="b">
        <v>0</v>
      </c>
    </row>
    <row r="178" spans="1:12" ht="15">
      <c r="A178" s="84" t="s">
        <v>2850</v>
      </c>
      <c r="B178" s="84" t="s">
        <v>2851</v>
      </c>
      <c r="C178" s="84">
        <v>3</v>
      </c>
      <c r="D178" s="118">
        <v>0.0016815921819264522</v>
      </c>
      <c r="E178" s="118">
        <v>3.0112884341835358</v>
      </c>
      <c r="F178" s="84" t="s">
        <v>3056</v>
      </c>
      <c r="G178" s="84" t="b">
        <v>0</v>
      </c>
      <c r="H178" s="84" t="b">
        <v>0</v>
      </c>
      <c r="I178" s="84" t="b">
        <v>0</v>
      </c>
      <c r="J178" s="84" t="b">
        <v>0</v>
      </c>
      <c r="K178" s="84" t="b">
        <v>0</v>
      </c>
      <c r="L178" s="84" t="b">
        <v>0</v>
      </c>
    </row>
    <row r="179" spans="1:12" ht="15">
      <c r="A179" s="84" t="s">
        <v>2851</v>
      </c>
      <c r="B179" s="84" t="s">
        <v>2733</v>
      </c>
      <c r="C179" s="84">
        <v>3</v>
      </c>
      <c r="D179" s="118">
        <v>0.0016815921819264522</v>
      </c>
      <c r="E179" s="118">
        <v>2.6433116488889414</v>
      </c>
      <c r="F179" s="84" t="s">
        <v>3056</v>
      </c>
      <c r="G179" s="84" t="b">
        <v>0</v>
      </c>
      <c r="H179" s="84" t="b">
        <v>0</v>
      </c>
      <c r="I179" s="84" t="b">
        <v>0</v>
      </c>
      <c r="J179" s="84" t="b">
        <v>0</v>
      </c>
      <c r="K179" s="84" t="b">
        <v>0</v>
      </c>
      <c r="L179" s="84" t="b">
        <v>0</v>
      </c>
    </row>
    <row r="180" spans="1:12" ht="15">
      <c r="A180" s="84" t="s">
        <v>2733</v>
      </c>
      <c r="B180" s="84" t="s">
        <v>2852</v>
      </c>
      <c r="C180" s="84">
        <v>3</v>
      </c>
      <c r="D180" s="118">
        <v>0.0016815921819264522</v>
      </c>
      <c r="E180" s="118">
        <v>2.5853197019112546</v>
      </c>
      <c r="F180" s="84" t="s">
        <v>3056</v>
      </c>
      <c r="G180" s="84" t="b">
        <v>0</v>
      </c>
      <c r="H180" s="84" t="b">
        <v>0</v>
      </c>
      <c r="I180" s="84" t="b">
        <v>0</v>
      </c>
      <c r="J180" s="84" t="b">
        <v>0</v>
      </c>
      <c r="K180" s="84" t="b">
        <v>0</v>
      </c>
      <c r="L180" s="84" t="b">
        <v>0</v>
      </c>
    </row>
    <row r="181" spans="1:12" ht="15">
      <c r="A181" s="84" t="s">
        <v>2852</v>
      </c>
      <c r="B181" s="84" t="s">
        <v>2853</v>
      </c>
      <c r="C181" s="84">
        <v>3</v>
      </c>
      <c r="D181" s="118">
        <v>0.0016815921819264522</v>
      </c>
      <c r="E181" s="118">
        <v>3.0112884341835358</v>
      </c>
      <c r="F181" s="84" t="s">
        <v>3056</v>
      </c>
      <c r="G181" s="84" t="b">
        <v>0</v>
      </c>
      <c r="H181" s="84" t="b">
        <v>0</v>
      </c>
      <c r="I181" s="84" t="b">
        <v>0</v>
      </c>
      <c r="J181" s="84" t="b">
        <v>0</v>
      </c>
      <c r="K181" s="84" t="b">
        <v>0</v>
      </c>
      <c r="L181" s="84" t="b">
        <v>0</v>
      </c>
    </row>
    <row r="182" spans="1:12" ht="15">
      <c r="A182" s="84" t="s">
        <v>2853</v>
      </c>
      <c r="B182" s="84" t="s">
        <v>2854</v>
      </c>
      <c r="C182" s="84">
        <v>3</v>
      </c>
      <c r="D182" s="118">
        <v>0.0016815921819264522</v>
      </c>
      <c r="E182" s="118">
        <v>3.0112884341835358</v>
      </c>
      <c r="F182" s="84" t="s">
        <v>3056</v>
      </c>
      <c r="G182" s="84" t="b">
        <v>0</v>
      </c>
      <c r="H182" s="84" t="b">
        <v>0</v>
      </c>
      <c r="I182" s="84" t="b">
        <v>0</v>
      </c>
      <c r="J182" s="84" t="b">
        <v>0</v>
      </c>
      <c r="K182" s="84" t="b">
        <v>0</v>
      </c>
      <c r="L182" s="84" t="b">
        <v>0</v>
      </c>
    </row>
    <row r="183" spans="1:12" ht="15">
      <c r="A183" s="84" t="s">
        <v>2854</v>
      </c>
      <c r="B183" s="84" t="s">
        <v>2855</v>
      </c>
      <c r="C183" s="84">
        <v>3</v>
      </c>
      <c r="D183" s="118">
        <v>0.0016815921819264522</v>
      </c>
      <c r="E183" s="118">
        <v>3.0112884341835358</v>
      </c>
      <c r="F183" s="84" t="s">
        <v>3056</v>
      </c>
      <c r="G183" s="84" t="b">
        <v>0</v>
      </c>
      <c r="H183" s="84" t="b">
        <v>0</v>
      </c>
      <c r="I183" s="84" t="b">
        <v>0</v>
      </c>
      <c r="J183" s="84" t="b">
        <v>0</v>
      </c>
      <c r="K183" s="84" t="b">
        <v>0</v>
      </c>
      <c r="L183" s="84" t="b">
        <v>0</v>
      </c>
    </row>
    <row r="184" spans="1:12" ht="15">
      <c r="A184" s="84" t="s">
        <v>2855</v>
      </c>
      <c r="B184" s="84" t="s">
        <v>2347</v>
      </c>
      <c r="C184" s="84">
        <v>3</v>
      </c>
      <c r="D184" s="118">
        <v>0.0016815921819264522</v>
      </c>
      <c r="E184" s="118">
        <v>2.5853197019112546</v>
      </c>
      <c r="F184" s="84" t="s">
        <v>3056</v>
      </c>
      <c r="G184" s="84" t="b">
        <v>0</v>
      </c>
      <c r="H184" s="84" t="b">
        <v>0</v>
      </c>
      <c r="I184" s="84" t="b">
        <v>0</v>
      </c>
      <c r="J184" s="84" t="b">
        <v>0</v>
      </c>
      <c r="K184" s="84" t="b">
        <v>0</v>
      </c>
      <c r="L184" s="84" t="b">
        <v>0</v>
      </c>
    </row>
    <row r="185" spans="1:12" ht="15">
      <c r="A185" s="84" t="s">
        <v>271</v>
      </c>
      <c r="B185" s="84" t="s">
        <v>2731</v>
      </c>
      <c r="C185" s="84">
        <v>3</v>
      </c>
      <c r="D185" s="118">
        <v>0.0016815921819264522</v>
      </c>
      <c r="E185" s="118">
        <v>0.8637838696764943</v>
      </c>
      <c r="F185" s="84" t="s">
        <v>3056</v>
      </c>
      <c r="G185" s="84" t="b">
        <v>0</v>
      </c>
      <c r="H185" s="84" t="b">
        <v>0</v>
      </c>
      <c r="I185" s="84" t="b">
        <v>0</v>
      </c>
      <c r="J185" s="84" t="b">
        <v>0</v>
      </c>
      <c r="K185" s="84" t="b">
        <v>0</v>
      </c>
      <c r="L185" s="84" t="b">
        <v>0</v>
      </c>
    </row>
    <row r="186" spans="1:12" ht="15">
      <c r="A186" s="84" t="s">
        <v>2731</v>
      </c>
      <c r="B186" s="84" t="s">
        <v>2856</v>
      </c>
      <c r="C186" s="84">
        <v>3</v>
      </c>
      <c r="D186" s="118">
        <v>0.0016815921819264522</v>
      </c>
      <c r="E186" s="118">
        <v>2.5853197019112546</v>
      </c>
      <c r="F186" s="84" t="s">
        <v>3056</v>
      </c>
      <c r="G186" s="84" t="b">
        <v>0</v>
      </c>
      <c r="H186" s="84" t="b">
        <v>0</v>
      </c>
      <c r="I186" s="84" t="b">
        <v>0</v>
      </c>
      <c r="J186" s="84" t="b">
        <v>0</v>
      </c>
      <c r="K186" s="84" t="b">
        <v>0</v>
      </c>
      <c r="L186" s="84" t="b">
        <v>0</v>
      </c>
    </row>
    <row r="187" spans="1:12" ht="15">
      <c r="A187" s="84" t="s">
        <v>2856</v>
      </c>
      <c r="B187" s="84" t="s">
        <v>2857</v>
      </c>
      <c r="C187" s="84">
        <v>3</v>
      </c>
      <c r="D187" s="118">
        <v>0.0016815921819264522</v>
      </c>
      <c r="E187" s="118">
        <v>3.0112884341835358</v>
      </c>
      <c r="F187" s="84" t="s">
        <v>3056</v>
      </c>
      <c r="G187" s="84" t="b">
        <v>0</v>
      </c>
      <c r="H187" s="84" t="b">
        <v>0</v>
      </c>
      <c r="I187" s="84" t="b">
        <v>0</v>
      </c>
      <c r="J187" s="84" t="b">
        <v>0</v>
      </c>
      <c r="K187" s="84" t="b">
        <v>1</v>
      </c>
      <c r="L187" s="84" t="b">
        <v>0</v>
      </c>
    </row>
    <row r="188" spans="1:12" ht="15">
      <c r="A188" s="84" t="s">
        <v>2857</v>
      </c>
      <c r="B188" s="84" t="s">
        <v>2858</v>
      </c>
      <c r="C188" s="84">
        <v>3</v>
      </c>
      <c r="D188" s="118">
        <v>0.0016815921819264522</v>
      </c>
      <c r="E188" s="118">
        <v>3.0112884341835358</v>
      </c>
      <c r="F188" s="84" t="s">
        <v>3056</v>
      </c>
      <c r="G188" s="84" t="b">
        <v>0</v>
      </c>
      <c r="H188" s="84" t="b">
        <v>1</v>
      </c>
      <c r="I188" s="84" t="b">
        <v>0</v>
      </c>
      <c r="J188" s="84" t="b">
        <v>0</v>
      </c>
      <c r="K188" s="84" t="b">
        <v>0</v>
      </c>
      <c r="L188" s="84" t="b">
        <v>0</v>
      </c>
    </row>
    <row r="189" spans="1:12" ht="15">
      <c r="A189" s="84" t="s">
        <v>2858</v>
      </c>
      <c r="B189" s="84" t="s">
        <v>2804</v>
      </c>
      <c r="C189" s="84">
        <v>3</v>
      </c>
      <c r="D189" s="118">
        <v>0.0016815921819264522</v>
      </c>
      <c r="E189" s="118">
        <v>2.886349697575236</v>
      </c>
      <c r="F189" s="84" t="s">
        <v>3056</v>
      </c>
      <c r="G189" s="84" t="b">
        <v>0</v>
      </c>
      <c r="H189" s="84" t="b">
        <v>0</v>
      </c>
      <c r="I189" s="84" t="b">
        <v>0</v>
      </c>
      <c r="J189" s="84" t="b">
        <v>0</v>
      </c>
      <c r="K189" s="84" t="b">
        <v>0</v>
      </c>
      <c r="L189" s="84" t="b">
        <v>0</v>
      </c>
    </row>
    <row r="190" spans="1:12" ht="15">
      <c r="A190" s="84" t="s">
        <v>2804</v>
      </c>
      <c r="B190" s="84" t="s">
        <v>2859</v>
      </c>
      <c r="C190" s="84">
        <v>3</v>
      </c>
      <c r="D190" s="118">
        <v>0.0016815921819264522</v>
      </c>
      <c r="E190" s="118">
        <v>2.886349697575236</v>
      </c>
      <c r="F190" s="84" t="s">
        <v>3056</v>
      </c>
      <c r="G190" s="84" t="b">
        <v>0</v>
      </c>
      <c r="H190" s="84" t="b">
        <v>0</v>
      </c>
      <c r="I190" s="84" t="b">
        <v>0</v>
      </c>
      <c r="J190" s="84" t="b">
        <v>0</v>
      </c>
      <c r="K190" s="84" t="b">
        <v>1</v>
      </c>
      <c r="L190" s="84" t="b">
        <v>0</v>
      </c>
    </row>
    <row r="191" spans="1:12" ht="15">
      <c r="A191" s="84" t="s">
        <v>271</v>
      </c>
      <c r="B191" s="84" t="s">
        <v>2324</v>
      </c>
      <c r="C191" s="84">
        <v>3</v>
      </c>
      <c r="D191" s="118">
        <v>0.0016815921819264522</v>
      </c>
      <c r="E191" s="118">
        <v>1.0679038523324191</v>
      </c>
      <c r="F191" s="84" t="s">
        <v>3056</v>
      </c>
      <c r="G191" s="84" t="b">
        <v>0</v>
      </c>
      <c r="H191" s="84" t="b">
        <v>0</v>
      </c>
      <c r="I191" s="84" t="b">
        <v>0</v>
      </c>
      <c r="J191" s="84" t="b">
        <v>0</v>
      </c>
      <c r="K191" s="84" t="b">
        <v>0</v>
      </c>
      <c r="L191" s="84" t="b">
        <v>0</v>
      </c>
    </row>
    <row r="192" spans="1:12" ht="15">
      <c r="A192" s="84" t="s">
        <v>2324</v>
      </c>
      <c r="B192" s="84" t="s">
        <v>2325</v>
      </c>
      <c r="C192" s="84">
        <v>3</v>
      </c>
      <c r="D192" s="118">
        <v>0.0016815921819264522</v>
      </c>
      <c r="E192" s="118">
        <v>2.488409688903198</v>
      </c>
      <c r="F192" s="84" t="s">
        <v>3056</v>
      </c>
      <c r="G192" s="84" t="b">
        <v>0</v>
      </c>
      <c r="H192" s="84" t="b">
        <v>0</v>
      </c>
      <c r="I192" s="84" t="b">
        <v>0</v>
      </c>
      <c r="J192" s="84" t="b">
        <v>0</v>
      </c>
      <c r="K192" s="84" t="b">
        <v>0</v>
      </c>
      <c r="L192" s="84" t="b">
        <v>0</v>
      </c>
    </row>
    <row r="193" spans="1:12" ht="15">
      <c r="A193" s="84" t="s">
        <v>2325</v>
      </c>
      <c r="B193" s="84" t="s">
        <v>2326</v>
      </c>
      <c r="C193" s="84">
        <v>3</v>
      </c>
      <c r="D193" s="118">
        <v>0.0016815921819264522</v>
      </c>
      <c r="E193" s="118">
        <v>2.488409688903198</v>
      </c>
      <c r="F193" s="84" t="s">
        <v>3056</v>
      </c>
      <c r="G193" s="84" t="b">
        <v>0</v>
      </c>
      <c r="H193" s="84" t="b">
        <v>0</v>
      </c>
      <c r="I193" s="84" t="b">
        <v>0</v>
      </c>
      <c r="J193" s="84" t="b">
        <v>1</v>
      </c>
      <c r="K193" s="84" t="b">
        <v>0</v>
      </c>
      <c r="L193" s="84" t="b">
        <v>0</v>
      </c>
    </row>
    <row r="194" spans="1:12" ht="15">
      <c r="A194" s="84" t="s">
        <v>2326</v>
      </c>
      <c r="B194" s="84" t="s">
        <v>2327</v>
      </c>
      <c r="C194" s="84">
        <v>3</v>
      </c>
      <c r="D194" s="118">
        <v>0.0016815921819264522</v>
      </c>
      <c r="E194" s="118">
        <v>2.7102584385195545</v>
      </c>
      <c r="F194" s="84" t="s">
        <v>3056</v>
      </c>
      <c r="G194" s="84" t="b">
        <v>1</v>
      </c>
      <c r="H194" s="84" t="b">
        <v>0</v>
      </c>
      <c r="I194" s="84" t="b">
        <v>0</v>
      </c>
      <c r="J194" s="84" t="b">
        <v>0</v>
      </c>
      <c r="K194" s="84" t="b">
        <v>0</v>
      </c>
      <c r="L194" s="84" t="b">
        <v>0</v>
      </c>
    </row>
    <row r="195" spans="1:12" ht="15">
      <c r="A195" s="84" t="s">
        <v>2327</v>
      </c>
      <c r="B195" s="84" t="s">
        <v>2805</v>
      </c>
      <c r="C195" s="84">
        <v>3</v>
      </c>
      <c r="D195" s="118">
        <v>0.0016815921819264522</v>
      </c>
      <c r="E195" s="118">
        <v>2.886349697575236</v>
      </c>
      <c r="F195" s="84" t="s">
        <v>3056</v>
      </c>
      <c r="G195" s="84" t="b">
        <v>0</v>
      </c>
      <c r="H195" s="84" t="b">
        <v>0</v>
      </c>
      <c r="I195" s="84" t="b">
        <v>0</v>
      </c>
      <c r="J195" s="84" t="b">
        <v>0</v>
      </c>
      <c r="K195" s="84" t="b">
        <v>0</v>
      </c>
      <c r="L195" s="84" t="b">
        <v>0</v>
      </c>
    </row>
    <row r="196" spans="1:12" ht="15">
      <c r="A196" s="84" t="s">
        <v>2805</v>
      </c>
      <c r="B196" s="84" t="s">
        <v>2322</v>
      </c>
      <c r="C196" s="84">
        <v>3</v>
      </c>
      <c r="D196" s="118">
        <v>0.0016815921819264522</v>
      </c>
      <c r="E196" s="118">
        <v>2.2173429166166603</v>
      </c>
      <c r="F196" s="84" t="s">
        <v>3056</v>
      </c>
      <c r="G196" s="84" t="b">
        <v>0</v>
      </c>
      <c r="H196" s="84" t="b">
        <v>0</v>
      </c>
      <c r="I196" s="84" t="b">
        <v>0</v>
      </c>
      <c r="J196" s="84" t="b">
        <v>0</v>
      </c>
      <c r="K196" s="84" t="b">
        <v>0</v>
      </c>
      <c r="L196" s="84" t="b">
        <v>0</v>
      </c>
    </row>
    <row r="197" spans="1:12" ht="15">
      <c r="A197" s="84" t="s">
        <v>2322</v>
      </c>
      <c r="B197" s="84" t="s">
        <v>2860</v>
      </c>
      <c r="C197" s="84">
        <v>3</v>
      </c>
      <c r="D197" s="118">
        <v>0.0016815921819264522</v>
      </c>
      <c r="E197" s="118">
        <v>2.4092284428555732</v>
      </c>
      <c r="F197" s="84" t="s">
        <v>3056</v>
      </c>
      <c r="G197" s="84" t="b">
        <v>0</v>
      </c>
      <c r="H197" s="84" t="b">
        <v>0</v>
      </c>
      <c r="I197" s="84" t="b">
        <v>0</v>
      </c>
      <c r="J197" s="84" t="b">
        <v>0</v>
      </c>
      <c r="K197" s="84" t="b">
        <v>0</v>
      </c>
      <c r="L197" s="84" t="b">
        <v>0</v>
      </c>
    </row>
    <row r="198" spans="1:12" ht="15">
      <c r="A198" s="84" t="s">
        <v>2861</v>
      </c>
      <c r="B198" s="84" t="s">
        <v>2862</v>
      </c>
      <c r="C198" s="84">
        <v>3</v>
      </c>
      <c r="D198" s="118">
        <v>0.0016815921819264522</v>
      </c>
      <c r="E198" s="118">
        <v>3.0112884341835358</v>
      </c>
      <c r="F198" s="84" t="s">
        <v>3056</v>
      </c>
      <c r="G198" s="84" t="b">
        <v>0</v>
      </c>
      <c r="H198" s="84" t="b">
        <v>0</v>
      </c>
      <c r="I198" s="84" t="b">
        <v>0</v>
      </c>
      <c r="J198" s="84" t="b">
        <v>0</v>
      </c>
      <c r="K198" s="84" t="b">
        <v>0</v>
      </c>
      <c r="L198" s="84" t="b">
        <v>0</v>
      </c>
    </row>
    <row r="199" spans="1:12" ht="15">
      <c r="A199" s="84" t="s">
        <v>2862</v>
      </c>
      <c r="B199" s="84" t="s">
        <v>2760</v>
      </c>
      <c r="C199" s="84">
        <v>3</v>
      </c>
      <c r="D199" s="118">
        <v>0.0016815921819264522</v>
      </c>
      <c r="E199" s="118">
        <v>2.7102584385195545</v>
      </c>
      <c r="F199" s="84" t="s">
        <v>3056</v>
      </c>
      <c r="G199" s="84" t="b">
        <v>0</v>
      </c>
      <c r="H199" s="84" t="b">
        <v>0</v>
      </c>
      <c r="I199" s="84" t="b">
        <v>0</v>
      </c>
      <c r="J199" s="84" t="b">
        <v>0</v>
      </c>
      <c r="K199" s="84" t="b">
        <v>0</v>
      </c>
      <c r="L199" s="84" t="b">
        <v>0</v>
      </c>
    </row>
    <row r="200" spans="1:12" ht="15">
      <c r="A200" s="84" t="s">
        <v>2760</v>
      </c>
      <c r="B200" s="84" t="s">
        <v>2863</v>
      </c>
      <c r="C200" s="84">
        <v>3</v>
      </c>
      <c r="D200" s="118">
        <v>0.0016815921819264522</v>
      </c>
      <c r="E200" s="118">
        <v>2.7102584385195545</v>
      </c>
      <c r="F200" s="84" t="s">
        <v>3056</v>
      </c>
      <c r="G200" s="84" t="b">
        <v>0</v>
      </c>
      <c r="H200" s="84" t="b">
        <v>0</v>
      </c>
      <c r="I200" s="84" t="b">
        <v>0</v>
      </c>
      <c r="J200" s="84" t="b">
        <v>0</v>
      </c>
      <c r="K200" s="84" t="b">
        <v>0</v>
      </c>
      <c r="L200" s="84" t="b">
        <v>0</v>
      </c>
    </row>
    <row r="201" spans="1:12" ht="15">
      <c r="A201" s="84" t="s">
        <v>2863</v>
      </c>
      <c r="B201" s="84" t="s">
        <v>2749</v>
      </c>
      <c r="C201" s="84">
        <v>3</v>
      </c>
      <c r="D201" s="118">
        <v>0.0016815921819264522</v>
      </c>
      <c r="E201" s="118">
        <v>2.6433116488889414</v>
      </c>
      <c r="F201" s="84" t="s">
        <v>3056</v>
      </c>
      <c r="G201" s="84" t="b">
        <v>0</v>
      </c>
      <c r="H201" s="84" t="b">
        <v>0</v>
      </c>
      <c r="I201" s="84" t="b">
        <v>0</v>
      </c>
      <c r="J201" s="84" t="b">
        <v>0</v>
      </c>
      <c r="K201" s="84" t="b">
        <v>0</v>
      </c>
      <c r="L201" s="84" t="b">
        <v>0</v>
      </c>
    </row>
    <row r="202" spans="1:12" ht="15">
      <c r="A202" s="84" t="s">
        <v>2749</v>
      </c>
      <c r="B202" s="84" t="s">
        <v>2864</v>
      </c>
      <c r="C202" s="84">
        <v>3</v>
      </c>
      <c r="D202" s="118">
        <v>0.0016815921819264522</v>
      </c>
      <c r="E202" s="118">
        <v>2.6433116488889414</v>
      </c>
      <c r="F202" s="84" t="s">
        <v>3056</v>
      </c>
      <c r="G202" s="84" t="b">
        <v>0</v>
      </c>
      <c r="H202" s="84" t="b">
        <v>0</v>
      </c>
      <c r="I202" s="84" t="b">
        <v>0</v>
      </c>
      <c r="J202" s="84" t="b">
        <v>0</v>
      </c>
      <c r="K202" s="84" t="b">
        <v>0</v>
      </c>
      <c r="L202" s="84" t="b">
        <v>0</v>
      </c>
    </row>
    <row r="203" spans="1:12" ht="15">
      <c r="A203" s="84" t="s">
        <v>2864</v>
      </c>
      <c r="B203" s="84" t="s">
        <v>2806</v>
      </c>
      <c r="C203" s="84">
        <v>3</v>
      </c>
      <c r="D203" s="118">
        <v>0.0016815921819264522</v>
      </c>
      <c r="E203" s="118">
        <v>2.886349697575236</v>
      </c>
      <c r="F203" s="84" t="s">
        <v>3056</v>
      </c>
      <c r="G203" s="84" t="b">
        <v>0</v>
      </c>
      <c r="H203" s="84" t="b">
        <v>0</v>
      </c>
      <c r="I203" s="84" t="b">
        <v>0</v>
      </c>
      <c r="J203" s="84" t="b">
        <v>0</v>
      </c>
      <c r="K203" s="84" t="b">
        <v>0</v>
      </c>
      <c r="L203" s="84" t="b">
        <v>0</v>
      </c>
    </row>
    <row r="204" spans="1:12" ht="15">
      <c r="A204" s="84" t="s">
        <v>2806</v>
      </c>
      <c r="B204" s="84" t="s">
        <v>292</v>
      </c>
      <c r="C204" s="84">
        <v>3</v>
      </c>
      <c r="D204" s="118">
        <v>0.0016815921819264522</v>
      </c>
      <c r="E204" s="118">
        <v>2.886349697575236</v>
      </c>
      <c r="F204" s="84" t="s">
        <v>3056</v>
      </c>
      <c r="G204" s="84" t="b">
        <v>0</v>
      </c>
      <c r="H204" s="84" t="b">
        <v>0</v>
      </c>
      <c r="I204" s="84" t="b">
        <v>0</v>
      </c>
      <c r="J204" s="84" t="b">
        <v>0</v>
      </c>
      <c r="K204" s="84" t="b">
        <v>0</v>
      </c>
      <c r="L204" s="84" t="b">
        <v>0</v>
      </c>
    </row>
    <row r="205" spans="1:12" ht="15">
      <c r="A205" s="84" t="s">
        <v>292</v>
      </c>
      <c r="B205" s="84" t="s">
        <v>291</v>
      </c>
      <c r="C205" s="84">
        <v>3</v>
      </c>
      <c r="D205" s="118">
        <v>0.0016815921819264522</v>
      </c>
      <c r="E205" s="118">
        <v>3.0112884341835358</v>
      </c>
      <c r="F205" s="84" t="s">
        <v>3056</v>
      </c>
      <c r="G205" s="84" t="b">
        <v>0</v>
      </c>
      <c r="H205" s="84" t="b">
        <v>0</v>
      </c>
      <c r="I205" s="84" t="b">
        <v>0</v>
      </c>
      <c r="J205" s="84" t="b">
        <v>0</v>
      </c>
      <c r="K205" s="84" t="b">
        <v>0</v>
      </c>
      <c r="L205" s="84" t="b">
        <v>0</v>
      </c>
    </row>
    <row r="206" spans="1:12" ht="15">
      <c r="A206" s="84" t="s">
        <v>291</v>
      </c>
      <c r="B206" s="84" t="s">
        <v>271</v>
      </c>
      <c r="C206" s="84">
        <v>3</v>
      </c>
      <c r="D206" s="118">
        <v>0.0016815921819264522</v>
      </c>
      <c r="E206" s="118">
        <v>1.5390196822582853</v>
      </c>
      <c r="F206" s="84" t="s">
        <v>3056</v>
      </c>
      <c r="G206" s="84" t="b">
        <v>0</v>
      </c>
      <c r="H206" s="84" t="b">
        <v>0</v>
      </c>
      <c r="I206" s="84" t="b">
        <v>0</v>
      </c>
      <c r="J206" s="84" t="b">
        <v>0</v>
      </c>
      <c r="K206" s="84" t="b">
        <v>0</v>
      </c>
      <c r="L206" s="84" t="b">
        <v>0</v>
      </c>
    </row>
    <row r="207" spans="1:12" ht="15">
      <c r="A207" s="84" t="s">
        <v>271</v>
      </c>
      <c r="B207" s="84" t="s">
        <v>290</v>
      </c>
      <c r="C207" s="84">
        <v>3</v>
      </c>
      <c r="D207" s="118">
        <v>0.0016815921819264522</v>
      </c>
      <c r="E207" s="118">
        <v>1.2897526019487755</v>
      </c>
      <c r="F207" s="84" t="s">
        <v>3056</v>
      </c>
      <c r="G207" s="84" t="b">
        <v>0</v>
      </c>
      <c r="H207" s="84" t="b">
        <v>0</v>
      </c>
      <c r="I207" s="84" t="b">
        <v>0</v>
      </c>
      <c r="J207" s="84" t="b">
        <v>0</v>
      </c>
      <c r="K207" s="84" t="b">
        <v>0</v>
      </c>
      <c r="L207" s="84" t="b">
        <v>0</v>
      </c>
    </row>
    <row r="208" spans="1:12" ht="15">
      <c r="A208" s="84" t="s">
        <v>290</v>
      </c>
      <c r="B208" s="84" t="s">
        <v>2865</v>
      </c>
      <c r="C208" s="84">
        <v>3</v>
      </c>
      <c r="D208" s="118">
        <v>0.0016815921819264522</v>
      </c>
      <c r="E208" s="118">
        <v>3.0112884341835358</v>
      </c>
      <c r="F208" s="84" t="s">
        <v>3056</v>
      </c>
      <c r="G208" s="84" t="b">
        <v>0</v>
      </c>
      <c r="H208" s="84" t="b">
        <v>0</v>
      </c>
      <c r="I208" s="84" t="b">
        <v>0</v>
      </c>
      <c r="J208" s="84" t="b">
        <v>0</v>
      </c>
      <c r="K208" s="84" t="b">
        <v>0</v>
      </c>
      <c r="L208" s="84" t="b">
        <v>0</v>
      </c>
    </row>
    <row r="209" spans="1:12" ht="15">
      <c r="A209" s="84" t="s">
        <v>2865</v>
      </c>
      <c r="B209" s="84" t="s">
        <v>2750</v>
      </c>
      <c r="C209" s="84">
        <v>3</v>
      </c>
      <c r="D209" s="118">
        <v>0.0016815921819264522</v>
      </c>
      <c r="E209" s="118">
        <v>2.6433116488889414</v>
      </c>
      <c r="F209" s="84" t="s">
        <v>3056</v>
      </c>
      <c r="G209" s="84" t="b">
        <v>0</v>
      </c>
      <c r="H209" s="84" t="b">
        <v>0</v>
      </c>
      <c r="I209" s="84" t="b">
        <v>0</v>
      </c>
      <c r="J209" s="84" t="b">
        <v>1</v>
      </c>
      <c r="K209" s="84" t="b">
        <v>0</v>
      </c>
      <c r="L209" s="84" t="b">
        <v>0</v>
      </c>
    </row>
    <row r="210" spans="1:12" ht="15">
      <c r="A210" s="84" t="s">
        <v>2750</v>
      </c>
      <c r="B210" s="84" t="s">
        <v>2322</v>
      </c>
      <c r="C210" s="84">
        <v>3</v>
      </c>
      <c r="D210" s="118">
        <v>0.0016815921819264522</v>
      </c>
      <c r="E210" s="118">
        <v>1.9743048679303659</v>
      </c>
      <c r="F210" s="84" t="s">
        <v>3056</v>
      </c>
      <c r="G210" s="84" t="b">
        <v>1</v>
      </c>
      <c r="H210" s="84" t="b">
        <v>0</v>
      </c>
      <c r="I210" s="84" t="b">
        <v>0</v>
      </c>
      <c r="J210" s="84" t="b">
        <v>0</v>
      </c>
      <c r="K210" s="84" t="b">
        <v>0</v>
      </c>
      <c r="L210" s="84" t="b">
        <v>0</v>
      </c>
    </row>
    <row r="211" spans="1:12" ht="15">
      <c r="A211" s="84" t="s">
        <v>2338</v>
      </c>
      <c r="B211" s="84" t="s">
        <v>2869</v>
      </c>
      <c r="C211" s="84">
        <v>3</v>
      </c>
      <c r="D211" s="118">
        <v>0.0016815921819264522</v>
      </c>
      <c r="E211" s="118">
        <v>2.2579607675249243</v>
      </c>
      <c r="F211" s="84" t="s">
        <v>3056</v>
      </c>
      <c r="G211" s="84" t="b">
        <v>0</v>
      </c>
      <c r="H211" s="84" t="b">
        <v>0</v>
      </c>
      <c r="I211" s="84" t="b">
        <v>0</v>
      </c>
      <c r="J211" s="84" t="b">
        <v>0</v>
      </c>
      <c r="K211" s="84" t="b">
        <v>0</v>
      </c>
      <c r="L211" s="84" t="b">
        <v>0</v>
      </c>
    </row>
    <row r="212" spans="1:12" ht="15">
      <c r="A212" s="84" t="s">
        <v>2869</v>
      </c>
      <c r="B212" s="84" t="s">
        <v>2719</v>
      </c>
      <c r="C212" s="84">
        <v>3</v>
      </c>
      <c r="D212" s="118">
        <v>0.0016815921819264522</v>
      </c>
      <c r="E212" s="118">
        <v>2.447017003744973</v>
      </c>
      <c r="F212" s="84" t="s">
        <v>3056</v>
      </c>
      <c r="G212" s="84" t="b">
        <v>0</v>
      </c>
      <c r="H212" s="84" t="b">
        <v>0</v>
      </c>
      <c r="I212" s="84" t="b">
        <v>0</v>
      </c>
      <c r="J212" s="84" t="b">
        <v>1</v>
      </c>
      <c r="K212" s="84" t="b">
        <v>0</v>
      </c>
      <c r="L212" s="84" t="b">
        <v>0</v>
      </c>
    </row>
    <row r="213" spans="1:12" ht="15">
      <c r="A213" s="84" t="s">
        <v>2748</v>
      </c>
      <c r="B213" s="84" t="s">
        <v>2751</v>
      </c>
      <c r="C213" s="84">
        <v>3</v>
      </c>
      <c r="D213" s="118">
        <v>0.0016815921819264522</v>
      </c>
      <c r="E213" s="118">
        <v>2.275334863594347</v>
      </c>
      <c r="F213" s="84" t="s">
        <v>3056</v>
      </c>
      <c r="G213" s="84" t="b">
        <v>1</v>
      </c>
      <c r="H213" s="84" t="b">
        <v>0</v>
      </c>
      <c r="I213" s="84" t="b">
        <v>0</v>
      </c>
      <c r="J213" s="84" t="b">
        <v>0</v>
      </c>
      <c r="K213" s="84" t="b">
        <v>0</v>
      </c>
      <c r="L213" s="84" t="b">
        <v>0</v>
      </c>
    </row>
    <row r="214" spans="1:12" ht="15">
      <c r="A214" s="84" t="s">
        <v>2751</v>
      </c>
      <c r="B214" s="84" t="s">
        <v>2870</v>
      </c>
      <c r="C214" s="84">
        <v>3</v>
      </c>
      <c r="D214" s="118">
        <v>0.0016815921819264522</v>
      </c>
      <c r="E214" s="118">
        <v>2.6433116488889414</v>
      </c>
      <c r="F214" s="84" t="s">
        <v>3056</v>
      </c>
      <c r="G214" s="84" t="b">
        <v>0</v>
      </c>
      <c r="H214" s="84" t="b">
        <v>0</v>
      </c>
      <c r="I214" s="84" t="b">
        <v>0</v>
      </c>
      <c r="J214" s="84" t="b">
        <v>0</v>
      </c>
      <c r="K214" s="84" t="b">
        <v>0</v>
      </c>
      <c r="L214" s="84" t="b">
        <v>0</v>
      </c>
    </row>
    <row r="215" spans="1:12" ht="15">
      <c r="A215" s="84" t="s">
        <v>2870</v>
      </c>
      <c r="B215" s="84" t="s">
        <v>2751</v>
      </c>
      <c r="C215" s="84">
        <v>3</v>
      </c>
      <c r="D215" s="118">
        <v>0.0016815921819264522</v>
      </c>
      <c r="E215" s="118">
        <v>2.6433116488889414</v>
      </c>
      <c r="F215" s="84" t="s">
        <v>3056</v>
      </c>
      <c r="G215" s="84" t="b">
        <v>0</v>
      </c>
      <c r="H215" s="84" t="b">
        <v>0</v>
      </c>
      <c r="I215" s="84" t="b">
        <v>0</v>
      </c>
      <c r="J215" s="84" t="b">
        <v>0</v>
      </c>
      <c r="K215" s="84" t="b">
        <v>0</v>
      </c>
      <c r="L215" s="84" t="b">
        <v>0</v>
      </c>
    </row>
    <row r="216" spans="1:12" ht="15">
      <c r="A216" s="84" t="s">
        <v>2751</v>
      </c>
      <c r="B216" s="84" t="s">
        <v>2722</v>
      </c>
      <c r="C216" s="84">
        <v>3</v>
      </c>
      <c r="D216" s="118">
        <v>0.0016815921819264522</v>
      </c>
      <c r="E216" s="118">
        <v>2.1204329036086036</v>
      </c>
      <c r="F216" s="84" t="s">
        <v>3056</v>
      </c>
      <c r="G216" s="84" t="b">
        <v>0</v>
      </c>
      <c r="H216" s="84" t="b">
        <v>0</v>
      </c>
      <c r="I216" s="84" t="b">
        <v>0</v>
      </c>
      <c r="J216" s="84" t="b">
        <v>0</v>
      </c>
      <c r="K216" s="84" t="b">
        <v>0</v>
      </c>
      <c r="L216" s="84" t="b">
        <v>0</v>
      </c>
    </row>
    <row r="217" spans="1:12" ht="15">
      <c r="A217" s="84" t="s">
        <v>2352</v>
      </c>
      <c r="B217" s="84" t="s">
        <v>2871</v>
      </c>
      <c r="C217" s="84">
        <v>3</v>
      </c>
      <c r="D217" s="118">
        <v>0.0016815921819264522</v>
      </c>
      <c r="E217" s="118">
        <v>2.233137183799892</v>
      </c>
      <c r="F217" s="84" t="s">
        <v>3056</v>
      </c>
      <c r="G217" s="84" t="b">
        <v>1</v>
      </c>
      <c r="H217" s="84" t="b">
        <v>0</v>
      </c>
      <c r="I217" s="84" t="b">
        <v>0</v>
      </c>
      <c r="J217" s="84" t="b">
        <v>1</v>
      </c>
      <c r="K217" s="84" t="b">
        <v>0</v>
      </c>
      <c r="L217" s="84" t="b">
        <v>0</v>
      </c>
    </row>
    <row r="218" spans="1:12" ht="15">
      <c r="A218" s="84" t="s">
        <v>245</v>
      </c>
      <c r="B218" s="84" t="s">
        <v>2362</v>
      </c>
      <c r="C218" s="84">
        <v>3</v>
      </c>
      <c r="D218" s="118">
        <v>0.0016815921819264522</v>
      </c>
      <c r="E218" s="118">
        <v>3.0112884341835358</v>
      </c>
      <c r="F218" s="84" t="s">
        <v>3056</v>
      </c>
      <c r="G218" s="84" t="b">
        <v>0</v>
      </c>
      <c r="H218" s="84" t="b">
        <v>0</v>
      </c>
      <c r="I218" s="84" t="b">
        <v>0</v>
      </c>
      <c r="J218" s="84" t="b">
        <v>0</v>
      </c>
      <c r="K218" s="84" t="b">
        <v>0</v>
      </c>
      <c r="L218" s="84" t="b">
        <v>0</v>
      </c>
    </row>
    <row r="219" spans="1:12" ht="15">
      <c r="A219" s="84" t="s">
        <v>2354</v>
      </c>
      <c r="B219" s="84" t="s">
        <v>2355</v>
      </c>
      <c r="C219" s="84">
        <v>3</v>
      </c>
      <c r="D219" s="118">
        <v>0.0016815921819264522</v>
      </c>
      <c r="E219" s="118">
        <v>3.0112884341835358</v>
      </c>
      <c r="F219" s="84" t="s">
        <v>3056</v>
      </c>
      <c r="G219" s="84" t="b">
        <v>0</v>
      </c>
      <c r="H219" s="84" t="b">
        <v>0</v>
      </c>
      <c r="I219" s="84" t="b">
        <v>0</v>
      </c>
      <c r="J219" s="84" t="b">
        <v>0</v>
      </c>
      <c r="K219" s="84" t="b">
        <v>1</v>
      </c>
      <c r="L219" s="84" t="b">
        <v>0</v>
      </c>
    </row>
    <row r="220" spans="1:12" ht="15">
      <c r="A220" s="84" t="s">
        <v>2355</v>
      </c>
      <c r="B220" s="84" t="s">
        <v>2356</v>
      </c>
      <c r="C220" s="84">
        <v>3</v>
      </c>
      <c r="D220" s="118">
        <v>0.0016815921819264522</v>
      </c>
      <c r="E220" s="118">
        <v>3.0112884341835358</v>
      </c>
      <c r="F220" s="84" t="s">
        <v>3056</v>
      </c>
      <c r="G220" s="84" t="b">
        <v>0</v>
      </c>
      <c r="H220" s="84" t="b">
        <v>1</v>
      </c>
      <c r="I220" s="84" t="b">
        <v>0</v>
      </c>
      <c r="J220" s="84" t="b">
        <v>0</v>
      </c>
      <c r="K220" s="84" t="b">
        <v>0</v>
      </c>
      <c r="L220" s="84" t="b">
        <v>0</v>
      </c>
    </row>
    <row r="221" spans="1:12" ht="15">
      <c r="A221" s="84" t="s">
        <v>2356</v>
      </c>
      <c r="B221" s="84" t="s">
        <v>2357</v>
      </c>
      <c r="C221" s="84">
        <v>3</v>
      </c>
      <c r="D221" s="118">
        <v>0.0016815921819264522</v>
      </c>
      <c r="E221" s="118">
        <v>3.0112884341835358</v>
      </c>
      <c r="F221" s="84" t="s">
        <v>3056</v>
      </c>
      <c r="G221" s="84" t="b">
        <v>0</v>
      </c>
      <c r="H221" s="84" t="b">
        <v>0</v>
      </c>
      <c r="I221" s="84" t="b">
        <v>0</v>
      </c>
      <c r="J221" s="84" t="b">
        <v>0</v>
      </c>
      <c r="K221" s="84" t="b">
        <v>0</v>
      </c>
      <c r="L221" s="84" t="b">
        <v>0</v>
      </c>
    </row>
    <row r="222" spans="1:12" ht="15">
      <c r="A222" s="84" t="s">
        <v>2357</v>
      </c>
      <c r="B222" s="84" t="s">
        <v>2358</v>
      </c>
      <c r="C222" s="84">
        <v>3</v>
      </c>
      <c r="D222" s="118">
        <v>0.0016815921819264522</v>
      </c>
      <c r="E222" s="118">
        <v>3.0112884341835358</v>
      </c>
      <c r="F222" s="84" t="s">
        <v>3056</v>
      </c>
      <c r="G222" s="84" t="b">
        <v>0</v>
      </c>
      <c r="H222" s="84" t="b">
        <v>0</v>
      </c>
      <c r="I222" s="84" t="b">
        <v>0</v>
      </c>
      <c r="J222" s="84" t="b">
        <v>0</v>
      </c>
      <c r="K222" s="84" t="b">
        <v>0</v>
      </c>
      <c r="L222" s="84" t="b">
        <v>0</v>
      </c>
    </row>
    <row r="223" spans="1:12" ht="15">
      <c r="A223" s="84" t="s">
        <v>2358</v>
      </c>
      <c r="B223" s="84" t="s">
        <v>2352</v>
      </c>
      <c r="C223" s="84">
        <v>3</v>
      </c>
      <c r="D223" s="118">
        <v>0.0016815921819264522</v>
      </c>
      <c r="E223" s="118">
        <v>2.2842897062472733</v>
      </c>
      <c r="F223" s="84" t="s">
        <v>3056</v>
      </c>
      <c r="G223" s="84" t="b">
        <v>0</v>
      </c>
      <c r="H223" s="84" t="b">
        <v>0</v>
      </c>
      <c r="I223" s="84" t="b">
        <v>0</v>
      </c>
      <c r="J223" s="84" t="b">
        <v>1</v>
      </c>
      <c r="K223" s="84" t="b">
        <v>0</v>
      </c>
      <c r="L223" s="84" t="b">
        <v>0</v>
      </c>
    </row>
    <row r="224" spans="1:12" ht="15">
      <c r="A224" s="84" t="s">
        <v>2352</v>
      </c>
      <c r="B224" s="84" t="s">
        <v>2359</v>
      </c>
      <c r="C224" s="84">
        <v>3</v>
      </c>
      <c r="D224" s="118">
        <v>0.0016815921819264522</v>
      </c>
      <c r="E224" s="118">
        <v>2.233137183799892</v>
      </c>
      <c r="F224" s="84" t="s">
        <v>3056</v>
      </c>
      <c r="G224" s="84" t="b">
        <v>1</v>
      </c>
      <c r="H224" s="84" t="b">
        <v>0</v>
      </c>
      <c r="I224" s="84" t="b">
        <v>0</v>
      </c>
      <c r="J224" s="84" t="b">
        <v>0</v>
      </c>
      <c r="K224" s="84" t="b">
        <v>0</v>
      </c>
      <c r="L224" s="84" t="b">
        <v>0</v>
      </c>
    </row>
    <row r="225" spans="1:12" ht="15">
      <c r="A225" s="84" t="s">
        <v>2359</v>
      </c>
      <c r="B225" s="84" t="s">
        <v>2348</v>
      </c>
      <c r="C225" s="84">
        <v>3</v>
      </c>
      <c r="D225" s="118">
        <v>0.0016815921819264522</v>
      </c>
      <c r="E225" s="118">
        <v>2.534167179463873</v>
      </c>
      <c r="F225" s="84" t="s">
        <v>3056</v>
      </c>
      <c r="G225" s="84" t="b">
        <v>0</v>
      </c>
      <c r="H225" s="84" t="b">
        <v>0</v>
      </c>
      <c r="I225" s="84" t="b">
        <v>0</v>
      </c>
      <c r="J225" s="84" t="b">
        <v>0</v>
      </c>
      <c r="K225" s="84" t="b">
        <v>0</v>
      </c>
      <c r="L225" s="84" t="b">
        <v>0</v>
      </c>
    </row>
    <row r="226" spans="1:12" ht="15">
      <c r="A226" s="84" t="s">
        <v>2348</v>
      </c>
      <c r="B226" s="84" t="s">
        <v>2319</v>
      </c>
      <c r="C226" s="84">
        <v>3</v>
      </c>
      <c r="D226" s="118">
        <v>0.0016815921819264522</v>
      </c>
      <c r="E226" s="118">
        <v>1.34228165322496</v>
      </c>
      <c r="F226" s="84" t="s">
        <v>3056</v>
      </c>
      <c r="G226" s="84" t="b">
        <v>0</v>
      </c>
      <c r="H226" s="84" t="b">
        <v>0</v>
      </c>
      <c r="I226" s="84" t="b">
        <v>0</v>
      </c>
      <c r="J226" s="84" t="b">
        <v>0</v>
      </c>
      <c r="K226" s="84" t="b">
        <v>0</v>
      </c>
      <c r="L226" s="84" t="b">
        <v>0</v>
      </c>
    </row>
    <row r="227" spans="1:12" ht="15">
      <c r="A227" s="84" t="s">
        <v>2319</v>
      </c>
      <c r="B227" s="84" t="s">
        <v>2360</v>
      </c>
      <c r="C227" s="84">
        <v>3</v>
      </c>
      <c r="D227" s="118">
        <v>0.0016815921819264522</v>
      </c>
      <c r="E227" s="118">
        <v>1.6983592152198468</v>
      </c>
      <c r="F227" s="84" t="s">
        <v>3056</v>
      </c>
      <c r="G227" s="84" t="b">
        <v>0</v>
      </c>
      <c r="H227" s="84" t="b">
        <v>0</v>
      </c>
      <c r="I227" s="84" t="b">
        <v>0</v>
      </c>
      <c r="J227" s="84" t="b">
        <v>1</v>
      </c>
      <c r="K227" s="84" t="b">
        <v>0</v>
      </c>
      <c r="L227" s="84" t="b">
        <v>0</v>
      </c>
    </row>
    <row r="228" spans="1:12" ht="15">
      <c r="A228" s="84" t="s">
        <v>2360</v>
      </c>
      <c r="B228" s="84" t="s">
        <v>2876</v>
      </c>
      <c r="C228" s="84">
        <v>3</v>
      </c>
      <c r="D228" s="118">
        <v>0.0016815921819264522</v>
      </c>
      <c r="E228" s="118">
        <v>2.6433116488889414</v>
      </c>
      <c r="F228" s="84" t="s">
        <v>3056</v>
      </c>
      <c r="G228" s="84" t="b">
        <v>1</v>
      </c>
      <c r="H228" s="84" t="b">
        <v>0</v>
      </c>
      <c r="I228" s="84" t="b">
        <v>0</v>
      </c>
      <c r="J228" s="84" t="b">
        <v>0</v>
      </c>
      <c r="K228" s="84" t="b">
        <v>0</v>
      </c>
      <c r="L228" s="84" t="b">
        <v>0</v>
      </c>
    </row>
    <row r="229" spans="1:12" ht="15">
      <c r="A229" s="84" t="s">
        <v>2876</v>
      </c>
      <c r="B229" s="84" t="s">
        <v>299</v>
      </c>
      <c r="C229" s="84">
        <v>3</v>
      </c>
      <c r="D229" s="118">
        <v>0.0016815921819264522</v>
      </c>
      <c r="E229" s="118">
        <v>3.0112884341835358</v>
      </c>
      <c r="F229" s="84" t="s">
        <v>3056</v>
      </c>
      <c r="G229" s="84" t="b">
        <v>0</v>
      </c>
      <c r="H229" s="84" t="b">
        <v>0</v>
      </c>
      <c r="I229" s="84" t="b">
        <v>0</v>
      </c>
      <c r="J229" s="84" t="b">
        <v>0</v>
      </c>
      <c r="K229" s="84" t="b">
        <v>0</v>
      </c>
      <c r="L229" s="84" t="b">
        <v>0</v>
      </c>
    </row>
    <row r="230" spans="1:12" ht="15">
      <c r="A230" s="84" t="s">
        <v>299</v>
      </c>
      <c r="B230" s="84" t="s">
        <v>298</v>
      </c>
      <c r="C230" s="84">
        <v>3</v>
      </c>
      <c r="D230" s="118">
        <v>0.0016815921819264522</v>
      </c>
      <c r="E230" s="118">
        <v>3.0112884341835358</v>
      </c>
      <c r="F230" s="84" t="s">
        <v>3056</v>
      </c>
      <c r="G230" s="84" t="b">
        <v>0</v>
      </c>
      <c r="H230" s="84" t="b">
        <v>0</v>
      </c>
      <c r="I230" s="84" t="b">
        <v>0</v>
      </c>
      <c r="J230" s="84" t="b">
        <v>0</v>
      </c>
      <c r="K230" s="84" t="b">
        <v>0</v>
      </c>
      <c r="L230" s="84" t="b">
        <v>0</v>
      </c>
    </row>
    <row r="231" spans="1:12" ht="15">
      <c r="A231" s="84" t="s">
        <v>2879</v>
      </c>
      <c r="B231" s="84" t="s">
        <v>2314</v>
      </c>
      <c r="C231" s="84">
        <v>3</v>
      </c>
      <c r="D231" s="118">
        <v>0.0016815921819264522</v>
      </c>
      <c r="E231" s="118">
        <v>2.1266818528856053</v>
      </c>
      <c r="F231" s="84" t="s">
        <v>3056</v>
      </c>
      <c r="G231" s="84" t="b">
        <v>0</v>
      </c>
      <c r="H231" s="84" t="b">
        <v>0</v>
      </c>
      <c r="I231" s="84" t="b">
        <v>0</v>
      </c>
      <c r="J231" s="84" t="b">
        <v>0</v>
      </c>
      <c r="K231" s="84" t="b">
        <v>0</v>
      </c>
      <c r="L231" s="84" t="b">
        <v>0</v>
      </c>
    </row>
    <row r="232" spans="1:12" ht="15">
      <c r="A232" s="84" t="s">
        <v>2883</v>
      </c>
      <c r="B232" s="84" t="s">
        <v>2777</v>
      </c>
      <c r="C232" s="84">
        <v>3</v>
      </c>
      <c r="D232" s="118">
        <v>0.0016815921819264522</v>
      </c>
      <c r="E232" s="118">
        <v>2.789439684567179</v>
      </c>
      <c r="F232" s="84" t="s">
        <v>3056</v>
      </c>
      <c r="G232" s="84" t="b">
        <v>0</v>
      </c>
      <c r="H232" s="84" t="b">
        <v>0</v>
      </c>
      <c r="I232" s="84" t="b">
        <v>0</v>
      </c>
      <c r="J232" s="84" t="b">
        <v>0</v>
      </c>
      <c r="K232" s="84" t="b">
        <v>0</v>
      </c>
      <c r="L232" s="84" t="b">
        <v>0</v>
      </c>
    </row>
    <row r="233" spans="1:12" ht="15">
      <c r="A233" s="84" t="s">
        <v>2777</v>
      </c>
      <c r="B233" s="84" t="s">
        <v>1266</v>
      </c>
      <c r="C233" s="84">
        <v>3</v>
      </c>
      <c r="D233" s="118">
        <v>0.0016815921819264522</v>
      </c>
      <c r="E233" s="118">
        <v>2.421462899272585</v>
      </c>
      <c r="F233" s="84" t="s">
        <v>3056</v>
      </c>
      <c r="G233" s="84" t="b">
        <v>0</v>
      </c>
      <c r="H233" s="84" t="b">
        <v>0</v>
      </c>
      <c r="I233" s="84" t="b">
        <v>0</v>
      </c>
      <c r="J233" s="84" t="b">
        <v>0</v>
      </c>
      <c r="K233" s="84" t="b">
        <v>0</v>
      </c>
      <c r="L233" s="84" t="b">
        <v>0</v>
      </c>
    </row>
    <row r="234" spans="1:12" ht="15">
      <c r="A234" s="84" t="s">
        <v>1266</v>
      </c>
      <c r="B234" s="84" t="s">
        <v>2884</v>
      </c>
      <c r="C234" s="84">
        <v>3</v>
      </c>
      <c r="D234" s="118">
        <v>0.0016815921819264522</v>
      </c>
      <c r="E234" s="118">
        <v>2.5853197019112546</v>
      </c>
      <c r="F234" s="84" t="s">
        <v>3056</v>
      </c>
      <c r="G234" s="84" t="b">
        <v>0</v>
      </c>
      <c r="H234" s="84" t="b">
        <v>0</v>
      </c>
      <c r="I234" s="84" t="b">
        <v>0</v>
      </c>
      <c r="J234" s="84" t="b">
        <v>0</v>
      </c>
      <c r="K234" s="84" t="b">
        <v>1</v>
      </c>
      <c r="L234" s="84" t="b">
        <v>0</v>
      </c>
    </row>
    <row r="235" spans="1:12" ht="15">
      <c r="A235" s="84" t="s">
        <v>2884</v>
      </c>
      <c r="B235" s="84" t="s">
        <v>2885</v>
      </c>
      <c r="C235" s="84">
        <v>3</v>
      </c>
      <c r="D235" s="118">
        <v>0.0016815921819264522</v>
      </c>
      <c r="E235" s="118">
        <v>3.0112884341835358</v>
      </c>
      <c r="F235" s="84" t="s">
        <v>3056</v>
      </c>
      <c r="G235" s="84" t="b">
        <v>0</v>
      </c>
      <c r="H235" s="84" t="b">
        <v>1</v>
      </c>
      <c r="I235" s="84" t="b">
        <v>0</v>
      </c>
      <c r="J235" s="84" t="b">
        <v>0</v>
      </c>
      <c r="K235" s="84" t="b">
        <v>0</v>
      </c>
      <c r="L235" s="84" t="b">
        <v>0</v>
      </c>
    </row>
    <row r="236" spans="1:12" ht="15">
      <c r="A236" s="84" t="s">
        <v>2885</v>
      </c>
      <c r="B236" s="84" t="s">
        <v>2886</v>
      </c>
      <c r="C236" s="84">
        <v>3</v>
      </c>
      <c r="D236" s="118">
        <v>0.0016815921819264522</v>
      </c>
      <c r="E236" s="118">
        <v>3.0112884341835358</v>
      </c>
      <c r="F236" s="84" t="s">
        <v>3056</v>
      </c>
      <c r="G236" s="84" t="b">
        <v>0</v>
      </c>
      <c r="H236" s="84" t="b">
        <v>0</v>
      </c>
      <c r="I236" s="84" t="b">
        <v>0</v>
      </c>
      <c r="J236" s="84" t="b">
        <v>0</v>
      </c>
      <c r="K236" s="84" t="b">
        <v>1</v>
      </c>
      <c r="L236" s="84" t="b">
        <v>0</v>
      </c>
    </row>
    <row r="237" spans="1:12" ht="15">
      <c r="A237" s="84" t="s">
        <v>2886</v>
      </c>
      <c r="B237" s="84" t="s">
        <v>2887</v>
      </c>
      <c r="C237" s="84">
        <v>3</v>
      </c>
      <c r="D237" s="118">
        <v>0.0016815921819264522</v>
      </c>
      <c r="E237" s="118">
        <v>3.0112884341835358</v>
      </c>
      <c r="F237" s="84" t="s">
        <v>3056</v>
      </c>
      <c r="G237" s="84" t="b">
        <v>0</v>
      </c>
      <c r="H237" s="84" t="b">
        <v>1</v>
      </c>
      <c r="I237" s="84" t="b">
        <v>0</v>
      </c>
      <c r="J237" s="84" t="b">
        <v>0</v>
      </c>
      <c r="K237" s="84" t="b">
        <v>0</v>
      </c>
      <c r="L237" s="84" t="b">
        <v>0</v>
      </c>
    </row>
    <row r="238" spans="1:12" ht="15">
      <c r="A238" s="84" t="s">
        <v>2887</v>
      </c>
      <c r="B238" s="84" t="s">
        <v>2888</v>
      </c>
      <c r="C238" s="84">
        <v>3</v>
      </c>
      <c r="D238" s="118">
        <v>0.0016815921819264522</v>
      </c>
      <c r="E238" s="118">
        <v>3.0112884341835358</v>
      </c>
      <c r="F238" s="84" t="s">
        <v>3056</v>
      </c>
      <c r="G238" s="84" t="b">
        <v>0</v>
      </c>
      <c r="H238" s="84" t="b">
        <v>0</v>
      </c>
      <c r="I238" s="84" t="b">
        <v>0</v>
      </c>
      <c r="J238" s="84" t="b">
        <v>0</v>
      </c>
      <c r="K238" s="84" t="b">
        <v>0</v>
      </c>
      <c r="L238" s="84" t="b">
        <v>0</v>
      </c>
    </row>
    <row r="239" spans="1:12" ht="15">
      <c r="A239" s="84" t="s">
        <v>2888</v>
      </c>
      <c r="B239" s="84" t="s">
        <v>2315</v>
      </c>
      <c r="C239" s="84">
        <v>3</v>
      </c>
      <c r="D239" s="118">
        <v>0.0016815921819264522</v>
      </c>
      <c r="E239" s="118">
        <v>2.3744663365963614</v>
      </c>
      <c r="F239" s="84" t="s">
        <v>3056</v>
      </c>
      <c r="G239" s="84" t="b">
        <v>0</v>
      </c>
      <c r="H239" s="84" t="b">
        <v>0</v>
      </c>
      <c r="I239" s="84" t="b">
        <v>0</v>
      </c>
      <c r="J239" s="84" t="b">
        <v>0</v>
      </c>
      <c r="K239" s="84" t="b">
        <v>0</v>
      </c>
      <c r="L239" s="84" t="b">
        <v>0</v>
      </c>
    </row>
    <row r="240" spans="1:12" ht="15">
      <c r="A240" s="84" t="s">
        <v>2315</v>
      </c>
      <c r="B240" s="84" t="s">
        <v>2809</v>
      </c>
      <c r="C240" s="84">
        <v>3</v>
      </c>
      <c r="D240" s="118">
        <v>0.0016815921819264522</v>
      </c>
      <c r="E240" s="118">
        <v>2.2495275999880615</v>
      </c>
      <c r="F240" s="84" t="s">
        <v>3056</v>
      </c>
      <c r="G240" s="84" t="b">
        <v>0</v>
      </c>
      <c r="H240" s="84" t="b">
        <v>0</v>
      </c>
      <c r="I240" s="84" t="b">
        <v>0</v>
      </c>
      <c r="J240" s="84" t="b">
        <v>0</v>
      </c>
      <c r="K240" s="84" t="b">
        <v>0</v>
      </c>
      <c r="L240" s="84" t="b">
        <v>0</v>
      </c>
    </row>
    <row r="241" spans="1:12" ht="15">
      <c r="A241" s="84" t="s">
        <v>2809</v>
      </c>
      <c r="B241" s="84" t="s">
        <v>2889</v>
      </c>
      <c r="C241" s="84">
        <v>3</v>
      </c>
      <c r="D241" s="118">
        <v>0.0016815921819264522</v>
      </c>
      <c r="E241" s="118">
        <v>2.886349697575236</v>
      </c>
      <c r="F241" s="84" t="s">
        <v>3056</v>
      </c>
      <c r="G241" s="84" t="b">
        <v>0</v>
      </c>
      <c r="H241" s="84" t="b">
        <v>0</v>
      </c>
      <c r="I241" s="84" t="b">
        <v>0</v>
      </c>
      <c r="J241" s="84" t="b">
        <v>0</v>
      </c>
      <c r="K241" s="84" t="b">
        <v>0</v>
      </c>
      <c r="L241" s="84" t="b">
        <v>0</v>
      </c>
    </row>
    <row r="242" spans="1:12" ht="15">
      <c r="A242" s="84" t="s">
        <v>2889</v>
      </c>
      <c r="B242" s="84" t="s">
        <v>2890</v>
      </c>
      <c r="C242" s="84">
        <v>3</v>
      </c>
      <c r="D242" s="118">
        <v>0.0016815921819264522</v>
      </c>
      <c r="E242" s="118">
        <v>3.0112884341835358</v>
      </c>
      <c r="F242" s="84" t="s">
        <v>3056</v>
      </c>
      <c r="G242" s="84" t="b">
        <v>0</v>
      </c>
      <c r="H242" s="84" t="b">
        <v>0</v>
      </c>
      <c r="I242" s="84" t="b">
        <v>0</v>
      </c>
      <c r="J242" s="84" t="b">
        <v>0</v>
      </c>
      <c r="K242" s="84" t="b">
        <v>0</v>
      </c>
      <c r="L242" s="84" t="b">
        <v>0</v>
      </c>
    </row>
    <row r="243" spans="1:12" ht="15">
      <c r="A243" s="84" t="s">
        <v>2890</v>
      </c>
      <c r="B243" s="84" t="s">
        <v>2891</v>
      </c>
      <c r="C243" s="84">
        <v>3</v>
      </c>
      <c r="D243" s="118">
        <v>0.0016815921819264522</v>
      </c>
      <c r="E243" s="118">
        <v>3.0112884341835358</v>
      </c>
      <c r="F243" s="84" t="s">
        <v>3056</v>
      </c>
      <c r="G243" s="84" t="b">
        <v>0</v>
      </c>
      <c r="H243" s="84" t="b">
        <v>0</v>
      </c>
      <c r="I243" s="84" t="b">
        <v>0</v>
      </c>
      <c r="J243" s="84" t="b">
        <v>0</v>
      </c>
      <c r="K243" s="84" t="b">
        <v>0</v>
      </c>
      <c r="L243" s="84" t="b">
        <v>0</v>
      </c>
    </row>
    <row r="244" spans="1:12" ht="15">
      <c r="A244" s="84" t="s">
        <v>2307</v>
      </c>
      <c r="B244" s="84" t="s">
        <v>2310</v>
      </c>
      <c r="C244" s="84">
        <v>3</v>
      </c>
      <c r="D244" s="118">
        <v>0.0016815921819264522</v>
      </c>
      <c r="E244" s="118">
        <v>0.6110383430334241</v>
      </c>
      <c r="F244" s="84" t="s">
        <v>3056</v>
      </c>
      <c r="G244" s="84" t="b">
        <v>0</v>
      </c>
      <c r="H244" s="84" t="b">
        <v>0</v>
      </c>
      <c r="I244" s="84" t="b">
        <v>0</v>
      </c>
      <c r="J244" s="84" t="b">
        <v>0</v>
      </c>
      <c r="K244" s="84" t="b">
        <v>0</v>
      </c>
      <c r="L244" s="84" t="b">
        <v>0</v>
      </c>
    </row>
    <row r="245" spans="1:12" ht="15">
      <c r="A245" s="84" t="s">
        <v>2313</v>
      </c>
      <c r="B245" s="84" t="s">
        <v>2375</v>
      </c>
      <c r="C245" s="84">
        <v>3</v>
      </c>
      <c r="D245" s="118">
        <v>0.0016815921819264522</v>
      </c>
      <c r="E245" s="118">
        <v>1.567590934950823</v>
      </c>
      <c r="F245" s="84" t="s">
        <v>3056</v>
      </c>
      <c r="G245" s="84" t="b">
        <v>0</v>
      </c>
      <c r="H245" s="84" t="b">
        <v>0</v>
      </c>
      <c r="I245" s="84" t="b">
        <v>0</v>
      </c>
      <c r="J245" s="84" t="b">
        <v>0</v>
      </c>
      <c r="K245" s="84" t="b">
        <v>0</v>
      </c>
      <c r="L245" s="84" t="b">
        <v>0</v>
      </c>
    </row>
    <row r="246" spans="1:12" ht="15">
      <c r="A246" s="84" t="s">
        <v>2338</v>
      </c>
      <c r="B246" s="84" t="s">
        <v>2308</v>
      </c>
      <c r="C246" s="84">
        <v>3</v>
      </c>
      <c r="D246" s="118">
        <v>0.0016815921819264522</v>
      </c>
      <c r="E246" s="118">
        <v>1.0723241905630125</v>
      </c>
      <c r="F246" s="84" t="s">
        <v>3056</v>
      </c>
      <c r="G246" s="84" t="b">
        <v>0</v>
      </c>
      <c r="H246" s="84" t="b">
        <v>0</v>
      </c>
      <c r="I246" s="84" t="b">
        <v>0</v>
      </c>
      <c r="J246" s="84" t="b">
        <v>0</v>
      </c>
      <c r="K246" s="84" t="b">
        <v>0</v>
      </c>
      <c r="L246" s="84" t="b">
        <v>0</v>
      </c>
    </row>
    <row r="247" spans="1:12" ht="15">
      <c r="A247" s="84" t="s">
        <v>2719</v>
      </c>
      <c r="B247" s="84" t="s">
        <v>2750</v>
      </c>
      <c r="C247" s="84">
        <v>3</v>
      </c>
      <c r="D247" s="118">
        <v>0.0016815921819264522</v>
      </c>
      <c r="E247" s="118">
        <v>2.0790402184503787</v>
      </c>
      <c r="F247" s="84" t="s">
        <v>3056</v>
      </c>
      <c r="G247" s="84" t="b">
        <v>1</v>
      </c>
      <c r="H247" s="84" t="b">
        <v>0</v>
      </c>
      <c r="I247" s="84" t="b">
        <v>0</v>
      </c>
      <c r="J247" s="84" t="b">
        <v>1</v>
      </c>
      <c r="K247" s="84" t="b">
        <v>0</v>
      </c>
      <c r="L247" s="84" t="b">
        <v>0</v>
      </c>
    </row>
    <row r="248" spans="1:12" ht="15">
      <c r="A248" s="84" t="s">
        <v>2310</v>
      </c>
      <c r="B248" s="84" t="s">
        <v>2307</v>
      </c>
      <c r="C248" s="84">
        <v>3</v>
      </c>
      <c r="D248" s="118">
        <v>0.0016815921819264522</v>
      </c>
      <c r="E248" s="118">
        <v>0.6708443193434173</v>
      </c>
      <c r="F248" s="84" t="s">
        <v>3056</v>
      </c>
      <c r="G248" s="84" t="b">
        <v>0</v>
      </c>
      <c r="H248" s="84" t="b">
        <v>0</v>
      </c>
      <c r="I248" s="84" t="b">
        <v>0</v>
      </c>
      <c r="J248" s="84" t="b">
        <v>0</v>
      </c>
      <c r="K248" s="84" t="b">
        <v>0</v>
      </c>
      <c r="L248" s="84" t="b">
        <v>0</v>
      </c>
    </row>
    <row r="249" spans="1:12" ht="15">
      <c r="A249" s="84" t="s">
        <v>2898</v>
      </c>
      <c r="B249" s="84" t="s">
        <v>2755</v>
      </c>
      <c r="C249" s="84">
        <v>3</v>
      </c>
      <c r="D249" s="118">
        <v>0.0018422593890940447</v>
      </c>
      <c r="E249" s="118">
        <v>2.6433116488889414</v>
      </c>
      <c r="F249" s="84" t="s">
        <v>3056</v>
      </c>
      <c r="G249" s="84" t="b">
        <v>1</v>
      </c>
      <c r="H249" s="84" t="b">
        <v>0</v>
      </c>
      <c r="I249" s="84" t="b">
        <v>0</v>
      </c>
      <c r="J249" s="84" t="b">
        <v>0</v>
      </c>
      <c r="K249" s="84" t="b">
        <v>0</v>
      </c>
      <c r="L249" s="84" t="b">
        <v>0</v>
      </c>
    </row>
    <row r="250" spans="1:12" ht="15">
      <c r="A250" s="84" t="s">
        <v>2374</v>
      </c>
      <c r="B250" s="84" t="s">
        <v>2822</v>
      </c>
      <c r="C250" s="84">
        <v>2</v>
      </c>
      <c r="D250" s="118">
        <v>0.0012281729260626964</v>
      </c>
      <c r="E250" s="118">
        <v>2.46722038983326</v>
      </c>
      <c r="F250" s="84" t="s">
        <v>3056</v>
      </c>
      <c r="G250" s="84" t="b">
        <v>0</v>
      </c>
      <c r="H250" s="84" t="b">
        <v>0</v>
      </c>
      <c r="I250" s="84" t="b">
        <v>0</v>
      </c>
      <c r="J250" s="84" t="b">
        <v>0</v>
      </c>
      <c r="K250" s="84" t="b">
        <v>0</v>
      </c>
      <c r="L250" s="84" t="b">
        <v>0</v>
      </c>
    </row>
    <row r="251" spans="1:12" ht="15">
      <c r="A251" s="84" t="s">
        <v>2822</v>
      </c>
      <c r="B251" s="84" t="s">
        <v>252</v>
      </c>
      <c r="C251" s="84">
        <v>2</v>
      </c>
      <c r="D251" s="118">
        <v>0.0012281729260626964</v>
      </c>
      <c r="E251" s="118">
        <v>1.6788499742679304</v>
      </c>
      <c r="F251" s="84" t="s">
        <v>3056</v>
      </c>
      <c r="G251" s="84" t="b">
        <v>0</v>
      </c>
      <c r="H251" s="84" t="b">
        <v>0</v>
      </c>
      <c r="I251" s="84" t="b">
        <v>0</v>
      </c>
      <c r="J251" s="84" t="b">
        <v>0</v>
      </c>
      <c r="K251" s="84" t="b">
        <v>0</v>
      </c>
      <c r="L251" s="84" t="b">
        <v>0</v>
      </c>
    </row>
    <row r="252" spans="1:12" ht="15">
      <c r="A252" s="84" t="s">
        <v>271</v>
      </c>
      <c r="B252" s="84" t="s">
        <v>2364</v>
      </c>
      <c r="C252" s="84">
        <v>2</v>
      </c>
      <c r="D252" s="118">
        <v>0.0012281729260626964</v>
      </c>
      <c r="E252" s="118">
        <v>0.4768392453059199</v>
      </c>
      <c r="F252" s="84" t="s">
        <v>3056</v>
      </c>
      <c r="G252" s="84" t="b">
        <v>0</v>
      </c>
      <c r="H252" s="84" t="b">
        <v>0</v>
      </c>
      <c r="I252" s="84" t="b">
        <v>0</v>
      </c>
      <c r="J252" s="84" t="b">
        <v>0</v>
      </c>
      <c r="K252" s="84" t="b">
        <v>0</v>
      </c>
      <c r="L252" s="84" t="b">
        <v>0</v>
      </c>
    </row>
    <row r="253" spans="1:12" ht="15">
      <c r="A253" s="84" t="s">
        <v>2787</v>
      </c>
      <c r="B253" s="84" t="s">
        <v>2909</v>
      </c>
      <c r="C253" s="84">
        <v>2</v>
      </c>
      <c r="D253" s="118">
        <v>0.0012281729260626964</v>
      </c>
      <c r="E253" s="118">
        <v>2.886349697575236</v>
      </c>
      <c r="F253" s="84" t="s">
        <v>3056</v>
      </c>
      <c r="G253" s="84" t="b">
        <v>0</v>
      </c>
      <c r="H253" s="84" t="b">
        <v>0</v>
      </c>
      <c r="I253" s="84" t="b">
        <v>0</v>
      </c>
      <c r="J253" s="84" t="b">
        <v>0</v>
      </c>
      <c r="K253" s="84" t="b">
        <v>0</v>
      </c>
      <c r="L253" s="84" t="b">
        <v>0</v>
      </c>
    </row>
    <row r="254" spans="1:12" ht="15">
      <c r="A254" s="84" t="s">
        <v>2376</v>
      </c>
      <c r="B254" s="84" t="s">
        <v>2911</v>
      </c>
      <c r="C254" s="84">
        <v>2</v>
      </c>
      <c r="D254" s="118">
        <v>0.0012281729260626964</v>
      </c>
      <c r="E254" s="118">
        <v>2.5853197019112546</v>
      </c>
      <c r="F254" s="84" t="s">
        <v>3056</v>
      </c>
      <c r="G254" s="84" t="b">
        <v>0</v>
      </c>
      <c r="H254" s="84" t="b">
        <v>0</v>
      </c>
      <c r="I254" s="84" t="b">
        <v>0</v>
      </c>
      <c r="J254" s="84" t="b">
        <v>0</v>
      </c>
      <c r="K254" s="84" t="b">
        <v>0</v>
      </c>
      <c r="L254" s="84" t="b">
        <v>0</v>
      </c>
    </row>
    <row r="255" spans="1:12" ht="15">
      <c r="A255" s="84" t="s">
        <v>2911</v>
      </c>
      <c r="B255" s="84" t="s">
        <v>2789</v>
      </c>
      <c r="C255" s="84">
        <v>2</v>
      </c>
      <c r="D255" s="118">
        <v>0.0012281729260626964</v>
      </c>
      <c r="E255" s="118">
        <v>2.886349697575236</v>
      </c>
      <c r="F255" s="84" t="s">
        <v>3056</v>
      </c>
      <c r="G255" s="84" t="b">
        <v>0</v>
      </c>
      <c r="H255" s="84" t="b">
        <v>0</v>
      </c>
      <c r="I255" s="84" t="b">
        <v>0</v>
      </c>
      <c r="J255" s="84" t="b">
        <v>0</v>
      </c>
      <c r="K255" s="84" t="b">
        <v>0</v>
      </c>
      <c r="L255" s="84" t="b">
        <v>0</v>
      </c>
    </row>
    <row r="256" spans="1:12" ht="15">
      <c r="A256" s="84" t="s">
        <v>2789</v>
      </c>
      <c r="B256" s="84" t="s">
        <v>2912</v>
      </c>
      <c r="C256" s="84">
        <v>2</v>
      </c>
      <c r="D256" s="118">
        <v>0.0012281729260626964</v>
      </c>
      <c r="E256" s="118">
        <v>2.886349697575236</v>
      </c>
      <c r="F256" s="84" t="s">
        <v>3056</v>
      </c>
      <c r="G256" s="84" t="b">
        <v>0</v>
      </c>
      <c r="H256" s="84" t="b">
        <v>0</v>
      </c>
      <c r="I256" s="84" t="b">
        <v>0</v>
      </c>
      <c r="J256" s="84" t="b">
        <v>0</v>
      </c>
      <c r="K256" s="84" t="b">
        <v>0</v>
      </c>
      <c r="L256" s="84" t="b">
        <v>0</v>
      </c>
    </row>
    <row r="257" spans="1:12" ht="15">
      <c r="A257" s="84" t="s">
        <v>2912</v>
      </c>
      <c r="B257" s="84" t="s">
        <v>2826</v>
      </c>
      <c r="C257" s="84">
        <v>2</v>
      </c>
      <c r="D257" s="118">
        <v>0.0012281729260626964</v>
      </c>
      <c r="E257" s="118">
        <v>3.0112884341835358</v>
      </c>
      <c r="F257" s="84" t="s">
        <v>3056</v>
      </c>
      <c r="G257" s="84" t="b">
        <v>0</v>
      </c>
      <c r="H257" s="84" t="b">
        <v>0</v>
      </c>
      <c r="I257" s="84" t="b">
        <v>0</v>
      </c>
      <c r="J257" s="84" t="b">
        <v>0</v>
      </c>
      <c r="K257" s="84" t="b">
        <v>0</v>
      </c>
      <c r="L257" s="84" t="b">
        <v>0</v>
      </c>
    </row>
    <row r="258" spans="1:12" ht="15">
      <c r="A258" s="84" t="s">
        <v>2826</v>
      </c>
      <c r="B258" s="84" t="s">
        <v>2727</v>
      </c>
      <c r="C258" s="84">
        <v>2</v>
      </c>
      <c r="D258" s="118">
        <v>0.0012281729260626964</v>
      </c>
      <c r="E258" s="118">
        <v>2.4092284428555732</v>
      </c>
      <c r="F258" s="84" t="s">
        <v>3056</v>
      </c>
      <c r="G258" s="84" t="b">
        <v>0</v>
      </c>
      <c r="H258" s="84" t="b">
        <v>0</v>
      </c>
      <c r="I258" s="84" t="b">
        <v>0</v>
      </c>
      <c r="J258" s="84" t="b">
        <v>0</v>
      </c>
      <c r="K258" s="84" t="b">
        <v>0</v>
      </c>
      <c r="L258" s="84" t="b">
        <v>0</v>
      </c>
    </row>
    <row r="259" spans="1:12" ht="15">
      <c r="A259" s="84" t="s">
        <v>271</v>
      </c>
      <c r="B259" s="84" t="s">
        <v>2278</v>
      </c>
      <c r="C259" s="84">
        <v>2</v>
      </c>
      <c r="D259" s="118">
        <v>0.0012281729260626964</v>
      </c>
      <c r="E259" s="118">
        <v>0.812631347229113</v>
      </c>
      <c r="F259" s="84" t="s">
        <v>3056</v>
      </c>
      <c r="G259" s="84" t="b">
        <v>0</v>
      </c>
      <c r="H259" s="84" t="b">
        <v>0</v>
      </c>
      <c r="I259" s="84" t="b">
        <v>0</v>
      </c>
      <c r="J259" s="84" t="b">
        <v>1</v>
      </c>
      <c r="K259" s="84" t="b">
        <v>0</v>
      </c>
      <c r="L259" s="84" t="b">
        <v>0</v>
      </c>
    </row>
    <row r="260" spans="1:12" ht="15">
      <c r="A260" s="84" t="s">
        <v>2278</v>
      </c>
      <c r="B260" s="84" t="s">
        <v>2790</v>
      </c>
      <c r="C260" s="84">
        <v>2</v>
      </c>
      <c r="D260" s="118">
        <v>0.0012281729260626964</v>
      </c>
      <c r="E260" s="118">
        <v>2.1459870080809917</v>
      </c>
      <c r="F260" s="84" t="s">
        <v>3056</v>
      </c>
      <c r="G260" s="84" t="b">
        <v>1</v>
      </c>
      <c r="H260" s="84" t="b">
        <v>0</v>
      </c>
      <c r="I260" s="84" t="b">
        <v>0</v>
      </c>
      <c r="J260" s="84" t="b">
        <v>0</v>
      </c>
      <c r="K260" s="84" t="b">
        <v>0</v>
      </c>
      <c r="L260" s="84" t="b">
        <v>0</v>
      </c>
    </row>
    <row r="261" spans="1:12" ht="15">
      <c r="A261" s="84" t="s">
        <v>2790</v>
      </c>
      <c r="B261" s="84" t="s">
        <v>2827</v>
      </c>
      <c r="C261" s="84">
        <v>2</v>
      </c>
      <c r="D261" s="118">
        <v>0.0012281729260626964</v>
      </c>
      <c r="E261" s="118">
        <v>2.7102584385195545</v>
      </c>
      <c r="F261" s="84" t="s">
        <v>3056</v>
      </c>
      <c r="G261" s="84" t="b">
        <v>0</v>
      </c>
      <c r="H261" s="84" t="b">
        <v>0</v>
      </c>
      <c r="I261" s="84" t="b">
        <v>0</v>
      </c>
      <c r="J261" s="84" t="b">
        <v>0</v>
      </c>
      <c r="K261" s="84" t="b">
        <v>0</v>
      </c>
      <c r="L261" s="84" t="b">
        <v>0</v>
      </c>
    </row>
    <row r="262" spans="1:12" ht="15">
      <c r="A262" s="84" t="s">
        <v>2827</v>
      </c>
      <c r="B262" s="84" t="s">
        <v>2913</v>
      </c>
      <c r="C262" s="84">
        <v>2</v>
      </c>
      <c r="D262" s="118">
        <v>0.0012281729260626964</v>
      </c>
      <c r="E262" s="118">
        <v>3.0112884341835358</v>
      </c>
      <c r="F262" s="84" t="s">
        <v>3056</v>
      </c>
      <c r="G262" s="84" t="b">
        <v>0</v>
      </c>
      <c r="H262" s="84" t="b">
        <v>0</v>
      </c>
      <c r="I262" s="84" t="b">
        <v>0</v>
      </c>
      <c r="J262" s="84" t="b">
        <v>0</v>
      </c>
      <c r="K262" s="84" t="b">
        <v>0</v>
      </c>
      <c r="L262" s="84" t="b">
        <v>0</v>
      </c>
    </row>
    <row r="263" spans="1:12" ht="15">
      <c r="A263" s="84" t="s">
        <v>2913</v>
      </c>
      <c r="B263" s="84" t="s">
        <v>2308</v>
      </c>
      <c r="C263" s="84">
        <v>2</v>
      </c>
      <c r="D263" s="118">
        <v>0.0012281729260626964</v>
      </c>
      <c r="E263" s="118">
        <v>1.825651857221624</v>
      </c>
      <c r="F263" s="84" t="s">
        <v>3056</v>
      </c>
      <c r="G263" s="84" t="b">
        <v>0</v>
      </c>
      <c r="H263" s="84" t="b">
        <v>0</v>
      </c>
      <c r="I263" s="84" t="b">
        <v>0</v>
      </c>
      <c r="J263" s="84" t="b">
        <v>0</v>
      </c>
      <c r="K263" s="84" t="b">
        <v>0</v>
      </c>
      <c r="L263" s="84" t="b">
        <v>0</v>
      </c>
    </row>
    <row r="264" spans="1:12" ht="15">
      <c r="A264" s="84" t="s">
        <v>2717</v>
      </c>
      <c r="B264" s="84" t="s">
        <v>2770</v>
      </c>
      <c r="C264" s="84">
        <v>2</v>
      </c>
      <c r="D264" s="118">
        <v>0.0012281729260626964</v>
      </c>
      <c r="E264" s="118">
        <v>2.0112884341835358</v>
      </c>
      <c r="F264" s="84" t="s">
        <v>3056</v>
      </c>
      <c r="G264" s="84" t="b">
        <v>0</v>
      </c>
      <c r="H264" s="84" t="b">
        <v>0</v>
      </c>
      <c r="I264" s="84" t="b">
        <v>0</v>
      </c>
      <c r="J264" s="84" t="b">
        <v>0</v>
      </c>
      <c r="K264" s="84" t="b">
        <v>0</v>
      </c>
      <c r="L264" s="84" t="b">
        <v>0</v>
      </c>
    </row>
    <row r="265" spans="1:12" ht="15">
      <c r="A265" s="84" t="s">
        <v>2770</v>
      </c>
      <c r="B265" s="84" t="s">
        <v>2914</v>
      </c>
      <c r="C265" s="84">
        <v>2</v>
      </c>
      <c r="D265" s="118">
        <v>0.0012281729260626964</v>
      </c>
      <c r="E265" s="118">
        <v>2.789439684567179</v>
      </c>
      <c r="F265" s="84" t="s">
        <v>3056</v>
      </c>
      <c r="G265" s="84" t="b">
        <v>0</v>
      </c>
      <c r="H265" s="84" t="b">
        <v>0</v>
      </c>
      <c r="I265" s="84" t="b">
        <v>0</v>
      </c>
      <c r="J265" s="84" t="b">
        <v>0</v>
      </c>
      <c r="K265" s="84" t="b">
        <v>0</v>
      </c>
      <c r="L265" s="84" t="b">
        <v>0</v>
      </c>
    </row>
    <row r="266" spans="1:12" ht="15">
      <c r="A266" s="84" t="s">
        <v>2914</v>
      </c>
      <c r="B266" s="84" t="s">
        <v>2915</v>
      </c>
      <c r="C266" s="84">
        <v>2</v>
      </c>
      <c r="D266" s="118">
        <v>0.0012281729260626964</v>
      </c>
      <c r="E266" s="118">
        <v>3.187379693239217</v>
      </c>
      <c r="F266" s="84" t="s">
        <v>3056</v>
      </c>
      <c r="G266" s="84" t="b">
        <v>0</v>
      </c>
      <c r="H266" s="84" t="b">
        <v>0</v>
      </c>
      <c r="I266" s="84" t="b">
        <v>0</v>
      </c>
      <c r="J266" s="84" t="b">
        <v>0</v>
      </c>
      <c r="K266" s="84" t="b">
        <v>0</v>
      </c>
      <c r="L266" s="84" t="b">
        <v>0</v>
      </c>
    </row>
    <row r="267" spans="1:12" ht="15">
      <c r="A267" s="84" t="s">
        <v>2915</v>
      </c>
      <c r="B267" s="84" t="s">
        <v>2364</v>
      </c>
      <c r="C267" s="84">
        <v>2</v>
      </c>
      <c r="D267" s="118">
        <v>0.0012281729260626964</v>
      </c>
      <c r="E267" s="118">
        <v>2.3744663365963614</v>
      </c>
      <c r="F267" s="84" t="s">
        <v>3056</v>
      </c>
      <c r="G267" s="84" t="b">
        <v>0</v>
      </c>
      <c r="H267" s="84" t="b">
        <v>0</v>
      </c>
      <c r="I267" s="84" t="b">
        <v>0</v>
      </c>
      <c r="J267" s="84" t="b">
        <v>0</v>
      </c>
      <c r="K267" s="84" t="b">
        <v>0</v>
      </c>
      <c r="L267" s="84" t="b">
        <v>0</v>
      </c>
    </row>
    <row r="268" spans="1:12" ht="15">
      <c r="A268" s="84" t="s">
        <v>2364</v>
      </c>
      <c r="B268" s="84" t="s">
        <v>2308</v>
      </c>
      <c r="C268" s="84">
        <v>2</v>
      </c>
      <c r="D268" s="118">
        <v>0.0012281729260626964</v>
      </c>
      <c r="E268" s="118">
        <v>0.8962329315073313</v>
      </c>
      <c r="F268" s="84" t="s">
        <v>3056</v>
      </c>
      <c r="G268" s="84" t="b">
        <v>0</v>
      </c>
      <c r="H268" s="84" t="b">
        <v>0</v>
      </c>
      <c r="I268" s="84" t="b">
        <v>0</v>
      </c>
      <c r="J268" s="84" t="b">
        <v>0</v>
      </c>
      <c r="K268" s="84" t="b">
        <v>0</v>
      </c>
      <c r="L268" s="84" t="b">
        <v>0</v>
      </c>
    </row>
    <row r="269" spans="1:12" ht="15">
      <c r="A269" s="84" t="s">
        <v>2313</v>
      </c>
      <c r="B269" s="84" t="s">
        <v>2916</v>
      </c>
      <c r="C269" s="84">
        <v>2</v>
      </c>
      <c r="D269" s="118">
        <v>0.0012281729260626964</v>
      </c>
      <c r="E269" s="118">
        <v>2.0904696802311604</v>
      </c>
      <c r="F269" s="84" t="s">
        <v>3056</v>
      </c>
      <c r="G269" s="84" t="b">
        <v>0</v>
      </c>
      <c r="H269" s="84" t="b">
        <v>0</v>
      </c>
      <c r="I269" s="84" t="b">
        <v>0</v>
      </c>
      <c r="J269" s="84" t="b">
        <v>0</v>
      </c>
      <c r="K269" s="84" t="b">
        <v>0</v>
      </c>
      <c r="L269" s="84" t="b">
        <v>0</v>
      </c>
    </row>
    <row r="270" spans="1:12" ht="15">
      <c r="A270" s="84" t="s">
        <v>271</v>
      </c>
      <c r="B270" s="84" t="s">
        <v>2360</v>
      </c>
      <c r="C270" s="84">
        <v>2</v>
      </c>
      <c r="D270" s="118">
        <v>0.0012281729260626964</v>
      </c>
      <c r="E270" s="118">
        <v>0.8918125932767379</v>
      </c>
      <c r="F270" s="84" t="s">
        <v>3056</v>
      </c>
      <c r="G270" s="84" t="b">
        <v>0</v>
      </c>
      <c r="H270" s="84" t="b">
        <v>0</v>
      </c>
      <c r="I270" s="84" t="b">
        <v>0</v>
      </c>
      <c r="J270" s="84" t="b">
        <v>1</v>
      </c>
      <c r="K270" s="84" t="b">
        <v>0</v>
      </c>
      <c r="L270" s="84" t="b">
        <v>0</v>
      </c>
    </row>
    <row r="271" spans="1:12" ht="15">
      <c r="A271" s="84" t="s">
        <v>2360</v>
      </c>
      <c r="B271" s="84" t="s">
        <v>2917</v>
      </c>
      <c r="C271" s="84">
        <v>2</v>
      </c>
      <c r="D271" s="118">
        <v>0.0012281729260626964</v>
      </c>
      <c r="E271" s="118">
        <v>2.6433116488889414</v>
      </c>
      <c r="F271" s="84" t="s">
        <v>3056</v>
      </c>
      <c r="G271" s="84" t="b">
        <v>1</v>
      </c>
      <c r="H271" s="84" t="b">
        <v>0</v>
      </c>
      <c r="I271" s="84" t="b">
        <v>0</v>
      </c>
      <c r="J271" s="84" t="b">
        <v>0</v>
      </c>
      <c r="K271" s="84" t="b">
        <v>0</v>
      </c>
      <c r="L271" s="84" t="b">
        <v>0</v>
      </c>
    </row>
    <row r="272" spans="1:12" ht="15">
      <c r="A272" s="84" t="s">
        <v>2917</v>
      </c>
      <c r="B272" s="84" t="s">
        <v>2918</v>
      </c>
      <c r="C272" s="84">
        <v>2</v>
      </c>
      <c r="D272" s="118">
        <v>0.0012281729260626964</v>
      </c>
      <c r="E272" s="118">
        <v>3.187379693239217</v>
      </c>
      <c r="F272" s="84" t="s">
        <v>3056</v>
      </c>
      <c r="G272" s="84" t="b">
        <v>0</v>
      </c>
      <c r="H272" s="84" t="b">
        <v>0</v>
      </c>
      <c r="I272" s="84" t="b">
        <v>0</v>
      </c>
      <c r="J272" s="84" t="b">
        <v>0</v>
      </c>
      <c r="K272" s="84" t="b">
        <v>0</v>
      </c>
      <c r="L272" s="84" t="b">
        <v>0</v>
      </c>
    </row>
    <row r="273" spans="1:12" ht="15">
      <c r="A273" s="84" t="s">
        <v>2918</v>
      </c>
      <c r="B273" s="84" t="s">
        <v>2919</v>
      </c>
      <c r="C273" s="84">
        <v>2</v>
      </c>
      <c r="D273" s="118">
        <v>0.0012281729260626964</v>
      </c>
      <c r="E273" s="118">
        <v>3.187379693239217</v>
      </c>
      <c r="F273" s="84" t="s">
        <v>3056</v>
      </c>
      <c r="G273" s="84" t="b">
        <v>0</v>
      </c>
      <c r="H273" s="84" t="b">
        <v>0</v>
      </c>
      <c r="I273" s="84" t="b">
        <v>0</v>
      </c>
      <c r="J273" s="84" t="b">
        <v>0</v>
      </c>
      <c r="K273" s="84" t="b">
        <v>0</v>
      </c>
      <c r="L273" s="84" t="b">
        <v>0</v>
      </c>
    </row>
    <row r="274" spans="1:12" ht="15">
      <c r="A274" s="84" t="s">
        <v>2919</v>
      </c>
      <c r="B274" s="84" t="s">
        <v>2741</v>
      </c>
      <c r="C274" s="84">
        <v>2</v>
      </c>
      <c r="D274" s="118">
        <v>0.0012281729260626964</v>
      </c>
      <c r="E274" s="118">
        <v>2.6433116488889414</v>
      </c>
      <c r="F274" s="84" t="s">
        <v>3056</v>
      </c>
      <c r="G274" s="84" t="b">
        <v>0</v>
      </c>
      <c r="H274" s="84" t="b">
        <v>0</v>
      </c>
      <c r="I274" s="84" t="b">
        <v>0</v>
      </c>
      <c r="J274" s="84" t="b">
        <v>0</v>
      </c>
      <c r="K274" s="84" t="b">
        <v>0</v>
      </c>
      <c r="L274" s="84" t="b">
        <v>0</v>
      </c>
    </row>
    <row r="275" spans="1:12" ht="15">
      <c r="A275" s="84" t="s">
        <v>2741</v>
      </c>
      <c r="B275" s="84" t="s">
        <v>2920</v>
      </c>
      <c r="C275" s="84">
        <v>2</v>
      </c>
      <c r="D275" s="118">
        <v>0.0012281729260626964</v>
      </c>
      <c r="E275" s="118">
        <v>2.6433116488889414</v>
      </c>
      <c r="F275" s="84" t="s">
        <v>3056</v>
      </c>
      <c r="G275" s="84" t="b">
        <v>0</v>
      </c>
      <c r="H275" s="84" t="b">
        <v>0</v>
      </c>
      <c r="I275" s="84" t="b">
        <v>0</v>
      </c>
      <c r="J275" s="84" t="b">
        <v>0</v>
      </c>
      <c r="K275" s="84" t="b">
        <v>0</v>
      </c>
      <c r="L275" s="84" t="b">
        <v>0</v>
      </c>
    </row>
    <row r="276" spans="1:12" ht="15">
      <c r="A276" s="84" t="s">
        <v>2920</v>
      </c>
      <c r="B276" s="84" t="s">
        <v>2921</v>
      </c>
      <c r="C276" s="84">
        <v>2</v>
      </c>
      <c r="D276" s="118">
        <v>0.0012281729260626964</v>
      </c>
      <c r="E276" s="118">
        <v>3.187379693239217</v>
      </c>
      <c r="F276" s="84" t="s">
        <v>3056</v>
      </c>
      <c r="G276" s="84" t="b">
        <v>0</v>
      </c>
      <c r="H276" s="84" t="b">
        <v>0</v>
      </c>
      <c r="I276" s="84" t="b">
        <v>0</v>
      </c>
      <c r="J276" s="84" t="b">
        <v>1</v>
      </c>
      <c r="K276" s="84" t="b">
        <v>0</v>
      </c>
      <c r="L276" s="84" t="b">
        <v>0</v>
      </c>
    </row>
    <row r="277" spans="1:12" ht="15">
      <c r="A277" s="84" t="s">
        <v>2921</v>
      </c>
      <c r="B277" s="84" t="s">
        <v>2791</v>
      </c>
      <c r="C277" s="84">
        <v>2</v>
      </c>
      <c r="D277" s="118">
        <v>0.0012281729260626964</v>
      </c>
      <c r="E277" s="118">
        <v>2.886349697575236</v>
      </c>
      <c r="F277" s="84" t="s">
        <v>3056</v>
      </c>
      <c r="G277" s="84" t="b">
        <v>1</v>
      </c>
      <c r="H277" s="84" t="b">
        <v>0</v>
      </c>
      <c r="I277" s="84" t="b">
        <v>0</v>
      </c>
      <c r="J277" s="84" t="b">
        <v>0</v>
      </c>
      <c r="K277" s="84" t="b">
        <v>0</v>
      </c>
      <c r="L277" s="84" t="b">
        <v>0</v>
      </c>
    </row>
    <row r="278" spans="1:12" ht="15">
      <c r="A278" s="84" t="s">
        <v>2791</v>
      </c>
      <c r="B278" s="84" t="s">
        <v>2374</v>
      </c>
      <c r="C278" s="84">
        <v>2</v>
      </c>
      <c r="D278" s="118">
        <v>0.0012281729260626964</v>
      </c>
      <c r="E278" s="118">
        <v>2.2842897062472733</v>
      </c>
      <c r="F278" s="84" t="s">
        <v>3056</v>
      </c>
      <c r="G278" s="84" t="b">
        <v>0</v>
      </c>
      <c r="H278" s="84" t="b">
        <v>0</v>
      </c>
      <c r="I278" s="84" t="b">
        <v>0</v>
      </c>
      <c r="J278" s="84" t="b">
        <v>0</v>
      </c>
      <c r="K278" s="84" t="b">
        <v>0</v>
      </c>
      <c r="L278" s="84" t="b">
        <v>0</v>
      </c>
    </row>
    <row r="279" spans="1:12" ht="15">
      <c r="A279" s="84" t="s">
        <v>2374</v>
      </c>
      <c r="B279" s="84" t="s">
        <v>2352</v>
      </c>
      <c r="C279" s="84">
        <v>2</v>
      </c>
      <c r="D279" s="118">
        <v>0.0012281729260626964</v>
      </c>
      <c r="E279" s="118">
        <v>1.7402216618969977</v>
      </c>
      <c r="F279" s="84" t="s">
        <v>3056</v>
      </c>
      <c r="G279" s="84" t="b">
        <v>0</v>
      </c>
      <c r="H279" s="84" t="b">
        <v>0</v>
      </c>
      <c r="I279" s="84" t="b">
        <v>0</v>
      </c>
      <c r="J279" s="84" t="b">
        <v>1</v>
      </c>
      <c r="K279" s="84" t="b">
        <v>0</v>
      </c>
      <c r="L279" s="84" t="b">
        <v>0</v>
      </c>
    </row>
    <row r="280" spans="1:12" ht="15">
      <c r="A280" s="84" t="s">
        <v>2352</v>
      </c>
      <c r="B280" s="84" t="s">
        <v>2788</v>
      </c>
      <c r="C280" s="84">
        <v>2</v>
      </c>
      <c r="D280" s="118">
        <v>0.0012281729260626964</v>
      </c>
      <c r="E280" s="118">
        <v>1.9321071881359109</v>
      </c>
      <c r="F280" s="84" t="s">
        <v>3056</v>
      </c>
      <c r="G280" s="84" t="b">
        <v>1</v>
      </c>
      <c r="H280" s="84" t="b">
        <v>0</v>
      </c>
      <c r="I280" s="84" t="b">
        <v>0</v>
      </c>
      <c r="J280" s="84" t="b">
        <v>0</v>
      </c>
      <c r="K280" s="84" t="b">
        <v>0</v>
      </c>
      <c r="L280" s="84" t="b">
        <v>0</v>
      </c>
    </row>
    <row r="281" spans="1:12" ht="15">
      <c r="A281" s="84" t="s">
        <v>271</v>
      </c>
      <c r="B281" s="84" t="s">
        <v>2721</v>
      </c>
      <c r="C281" s="84">
        <v>2</v>
      </c>
      <c r="D281" s="118">
        <v>0.0012281729260626964</v>
      </c>
      <c r="E281" s="118">
        <v>0.7456845575984998</v>
      </c>
      <c r="F281" s="84" t="s">
        <v>3056</v>
      </c>
      <c r="G281" s="84" t="b">
        <v>0</v>
      </c>
      <c r="H281" s="84" t="b">
        <v>0</v>
      </c>
      <c r="I281" s="84" t="b">
        <v>0</v>
      </c>
      <c r="J281" s="84" t="b">
        <v>0</v>
      </c>
      <c r="K281" s="84" t="b">
        <v>0</v>
      </c>
      <c r="L281" s="84" t="b">
        <v>0</v>
      </c>
    </row>
    <row r="282" spans="1:12" ht="15">
      <c r="A282" s="84" t="s">
        <v>2721</v>
      </c>
      <c r="B282" s="84" t="s">
        <v>2922</v>
      </c>
      <c r="C282" s="84">
        <v>2</v>
      </c>
      <c r="D282" s="118">
        <v>0.0012281729260626964</v>
      </c>
      <c r="E282" s="118">
        <v>2.488409688903198</v>
      </c>
      <c r="F282" s="84" t="s">
        <v>3056</v>
      </c>
      <c r="G282" s="84" t="b">
        <v>0</v>
      </c>
      <c r="H282" s="84" t="b">
        <v>0</v>
      </c>
      <c r="I282" s="84" t="b">
        <v>0</v>
      </c>
      <c r="J282" s="84" t="b">
        <v>0</v>
      </c>
      <c r="K282" s="84" t="b">
        <v>0</v>
      </c>
      <c r="L282" s="84" t="b">
        <v>0</v>
      </c>
    </row>
    <row r="283" spans="1:12" ht="15">
      <c r="A283" s="84" t="s">
        <v>2922</v>
      </c>
      <c r="B283" s="84" t="s">
        <v>2727</v>
      </c>
      <c r="C283" s="84">
        <v>2</v>
      </c>
      <c r="D283" s="118">
        <v>0.0012281729260626964</v>
      </c>
      <c r="E283" s="118">
        <v>2.5853197019112546</v>
      </c>
      <c r="F283" s="84" t="s">
        <v>3056</v>
      </c>
      <c r="G283" s="84" t="b">
        <v>0</v>
      </c>
      <c r="H283" s="84" t="b">
        <v>0</v>
      </c>
      <c r="I283" s="84" t="b">
        <v>0</v>
      </c>
      <c r="J283" s="84" t="b">
        <v>0</v>
      </c>
      <c r="K283" s="84" t="b">
        <v>0</v>
      </c>
      <c r="L283" s="84" t="b">
        <v>0</v>
      </c>
    </row>
    <row r="284" spans="1:12" ht="15">
      <c r="A284" s="84" t="s">
        <v>2371</v>
      </c>
      <c r="B284" s="84" t="s">
        <v>2923</v>
      </c>
      <c r="C284" s="84">
        <v>2</v>
      </c>
      <c r="D284" s="118">
        <v>0.0012281729260626964</v>
      </c>
      <c r="E284" s="118">
        <v>2.789439684567179</v>
      </c>
      <c r="F284" s="84" t="s">
        <v>3056</v>
      </c>
      <c r="G284" s="84" t="b">
        <v>1</v>
      </c>
      <c r="H284" s="84" t="b">
        <v>0</v>
      </c>
      <c r="I284" s="84" t="b">
        <v>0</v>
      </c>
      <c r="J284" s="84" t="b">
        <v>0</v>
      </c>
      <c r="K284" s="84" t="b">
        <v>0</v>
      </c>
      <c r="L284" s="84" t="b">
        <v>0</v>
      </c>
    </row>
    <row r="285" spans="1:12" ht="15">
      <c r="A285" s="84" t="s">
        <v>2923</v>
      </c>
      <c r="B285" s="84" t="s">
        <v>2312</v>
      </c>
      <c r="C285" s="84">
        <v>2</v>
      </c>
      <c r="D285" s="118">
        <v>0.0012281729260626964</v>
      </c>
      <c r="E285" s="118">
        <v>1.8549412333236115</v>
      </c>
      <c r="F285" s="84" t="s">
        <v>3056</v>
      </c>
      <c r="G285" s="84" t="b">
        <v>0</v>
      </c>
      <c r="H285" s="84" t="b">
        <v>0</v>
      </c>
      <c r="I285" s="84" t="b">
        <v>0</v>
      </c>
      <c r="J285" s="84" t="b">
        <v>0</v>
      </c>
      <c r="K285" s="84" t="b">
        <v>0</v>
      </c>
      <c r="L285" s="84" t="b">
        <v>0</v>
      </c>
    </row>
    <row r="286" spans="1:12" ht="15">
      <c r="A286" s="84" t="s">
        <v>2311</v>
      </c>
      <c r="B286" s="84" t="s">
        <v>2924</v>
      </c>
      <c r="C286" s="84">
        <v>2</v>
      </c>
      <c r="D286" s="118">
        <v>0.0012281729260626964</v>
      </c>
      <c r="E286" s="118">
        <v>1.8651603985052976</v>
      </c>
      <c r="F286" s="84" t="s">
        <v>3056</v>
      </c>
      <c r="G286" s="84" t="b">
        <v>0</v>
      </c>
      <c r="H286" s="84" t="b">
        <v>0</v>
      </c>
      <c r="I286" s="84" t="b">
        <v>0</v>
      </c>
      <c r="J286" s="84" t="b">
        <v>0</v>
      </c>
      <c r="K286" s="84" t="b">
        <v>0</v>
      </c>
      <c r="L286" s="84" t="b">
        <v>0</v>
      </c>
    </row>
    <row r="287" spans="1:12" ht="15">
      <c r="A287" s="84" t="s">
        <v>2924</v>
      </c>
      <c r="B287" s="84" t="s">
        <v>2828</v>
      </c>
      <c r="C287" s="84">
        <v>2</v>
      </c>
      <c r="D287" s="118">
        <v>0.0012281729260626964</v>
      </c>
      <c r="E287" s="118">
        <v>3.0112884341835358</v>
      </c>
      <c r="F287" s="84" t="s">
        <v>3056</v>
      </c>
      <c r="G287" s="84" t="b">
        <v>0</v>
      </c>
      <c r="H287" s="84" t="b">
        <v>0</v>
      </c>
      <c r="I287" s="84" t="b">
        <v>0</v>
      </c>
      <c r="J287" s="84" t="b">
        <v>0</v>
      </c>
      <c r="K287" s="84" t="b">
        <v>0</v>
      </c>
      <c r="L287" s="84" t="b">
        <v>0</v>
      </c>
    </row>
    <row r="288" spans="1:12" ht="15">
      <c r="A288" s="84" t="s">
        <v>2828</v>
      </c>
      <c r="B288" s="84" t="s">
        <v>2714</v>
      </c>
      <c r="C288" s="84">
        <v>2</v>
      </c>
      <c r="D288" s="118">
        <v>0.0012281729260626964</v>
      </c>
      <c r="E288" s="118">
        <v>2.166190394169279</v>
      </c>
      <c r="F288" s="84" t="s">
        <v>3056</v>
      </c>
      <c r="G288" s="84" t="b">
        <v>0</v>
      </c>
      <c r="H288" s="84" t="b">
        <v>0</v>
      </c>
      <c r="I288" s="84" t="b">
        <v>0</v>
      </c>
      <c r="J288" s="84" t="b">
        <v>0</v>
      </c>
      <c r="K288" s="84" t="b">
        <v>0</v>
      </c>
      <c r="L288" s="84" t="b">
        <v>0</v>
      </c>
    </row>
    <row r="289" spans="1:12" ht="15">
      <c r="A289" s="84" t="s">
        <v>2311</v>
      </c>
      <c r="B289" s="84" t="s">
        <v>2742</v>
      </c>
      <c r="C289" s="84">
        <v>2</v>
      </c>
      <c r="D289" s="118">
        <v>0.0012281729260626964</v>
      </c>
      <c r="E289" s="118">
        <v>1.3210923541550221</v>
      </c>
      <c r="F289" s="84" t="s">
        <v>3056</v>
      </c>
      <c r="G289" s="84" t="b">
        <v>0</v>
      </c>
      <c r="H289" s="84" t="b">
        <v>0</v>
      </c>
      <c r="I289" s="84" t="b">
        <v>0</v>
      </c>
      <c r="J289" s="84" t="b">
        <v>0</v>
      </c>
      <c r="K289" s="84" t="b">
        <v>0</v>
      </c>
      <c r="L289" s="84" t="b">
        <v>0</v>
      </c>
    </row>
    <row r="290" spans="1:12" ht="15">
      <c r="A290" s="84" t="s">
        <v>2742</v>
      </c>
      <c r="B290" s="84" t="s">
        <v>2925</v>
      </c>
      <c r="C290" s="84">
        <v>2</v>
      </c>
      <c r="D290" s="118">
        <v>0.0012281729260626964</v>
      </c>
      <c r="E290" s="118">
        <v>2.6433116488889414</v>
      </c>
      <c r="F290" s="84" t="s">
        <v>3056</v>
      </c>
      <c r="G290" s="84" t="b">
        <v>0</v>
      </c>
      <c r="H290" s="84" t="b">
        <v>0</v>
      </c>
      <c r="I290" s="84" t="b">
        <v>0</v>
      </c>
      <c r="J290" s="84" t="b">
        <v>0</v>
      </c>
      <c r="K290" s="84" t="b">
        <v>0</v>
      </c>
      <c r="L290" s="84" t="b">
        <v>0</v>
      </c>
    </row>
    <row r="291" spans="1:12" ht="15">
      <c r="A291" s="84" t="s">
        <v>2925</v>
      </c>
      <c r="B291" s="84" t="s">
        <v>2926</v>
      </c>
      <c r="C291" s="84">
        <v>2</v>
      </c>
      <c r="D291" s="118">
        <v>0.0012281729260626964</v>
      </c>
      <c r="E291" s="118">
        <v>3.187379693239217</v>
      </c>
      <c r="F291" s="84" t="s">
        <v>3056</v>
      </c>
      <c r="G291" s="84" t="b">
        <v>0</v>
      </c>
      <c r="H291" s="84" t="b">
        <v>0</v>
      </c>
      <c r="I291" s="84" t="b">
        <v>0</v>
      </c>
      <c r="J291" s="84" t="b">
        <v>0</v>
      </c>
      <c r="K291" s="84" t="b">
        <v>0</v>
      </c>
      <c r="L291" s="84" t="b">
        <v>0</v>
      </c>
    </row>
    <row r="292" spans="1:12" ht="15">
      <c r="A292" s="84" t="s">
        <v>2926</v>
      </c>
      <c r="B292" s="84" t="s">
        <v>2927</v>
      </c>
      <c r="C292" s="84">
        <v>2</v>
      </c>
      <c r="D292" s="118">
        <v>0.0012281729260626964</v>
      </c>
      <c r="E292" s="118">
        <v>3.187379693239217</v>
      </c>
      <c r="F292" s="84" t="s">
        <v>3056</v>
      </c>
      <c r="G292" s="84" t="b">
        <v>0</v>
      </c>
      <c r="H292" s="84" t="b">
        <v>0</v>
      </c>
      <c r="I292" s="84" t="b">
        <v>0</v>
      </c>
      <c r="J292" s="84" t="b">
        <v>0</v>
      </c>
      <c r="K292" s="84" t="b">
        <v>0</v>
      </c>
      <c r="L292" s="84" t="b">
        <v>0</v>
      </c>
    </row>
    <row r="293" spans="1:12" ht="15">
      <c r="A293" s="84" t="s">
        <v>2927</v>
      </c>
      <c r="B293" s="84" t="s">
        <v>2928</v>
      </c>
      <c r="C293" s="84">
        <v>2</v>
      </c>
      <c r="D293" s="118">
        <v>0.0012281729260626964</v>
      </c>
      <c r="E293" s="118">
        <v>3.187379693239217</v>
      </c>
      <c r="F293" s="84" t="s">
        <v>3056</v>
      </c>
      <c r="G293" s="84" t="b">
        <v>0</v>
      </c>
      <c r="H293" s="84" t="b">
        <v>0</v>
      </c>
      <c r="I293" s="84" t="b">
        <v>0</v>
      </c>
      <c r="J293" s="84" t="b">
        <v>0</v>
      </c>
      <c r="K293" s="84" t="b">
        <v>0</v>
      </c>
      <c r="L293" s="84" t="b">
        <v>0</v>
      </c>
    </row>
    <row r="294" spans="1:12" ht="15">
      <c r="A294" s="84" t="s">
        <v>271</v>
      </c>
      <c r="B294" s="84" t="s">
        <v>2829</v>
      </c>
      <c r="C294" s="84">
        <v>2</v>
      </c>
      <c r="D294" s="118">
        <v>0.0012281729260626964</v>
      </c>
      <c r="E294" s="118">
        <v>1.2897526019487755</v>
      </c>
      <c r="F294" s="84" t="s">
        <v>3056</v>
      </c>
      <c r="G294" s="84" t="b">
        <v>0</v>
      </c>
      <c r="H294" s="84" t="b">
        <v>0</v>
      </c>
      <c r="I294" s="84" t="b">
        <v>0</v>
      </c>
      <c r="J294" s="84" t="b">
        <v>0</v>
      </c>
      <c r="K294" s="84" t="b">
        <v>0</v>
      </c>
      <c r="L294" s="84" t="b">
        <v>0</v>
      </c>
    </row>
    <row r="295" spans="1:12" ht="15">
      <c r="A295" s="84" t="s">
        <v>2772</v>
      </c>
      <c r="B295" s="84" t="s">
        <v>2929</v>
      </c>
      <c r="C295" s="84">
        <v>2</v>
      </c>
      <c r="D295" s="118">
        <v>0.0012281729260626964</v>
      </c>
      <c r="E295" s="118">
        <v>2.789439684567179</v>
      </c>
      <c r="F295" s="84" t="s">
        <v>3056</v>
      </c>
      <c r="G295" s="84" t="b">
        <v>0</v>
      </c>
      <c r="H295" s="84" t="b">
        <v>0</v>
      </c>
      <c r="I295" s="84" t="b">
        <v>0</v>
      </c>
      <c r="J295" s="84" t="b">
        <v>0</v>
      </c>
      <c r="K295" s="84" t="b">
        <v>0</v>
      </c>
      <c r="L295" s="84" t="b">
        <v>0</v>
      </c>
    </row>
    <row r="296" spans="1:12" ht="15">
      <c r="A296" s="84" t="s">
        <v>2929</v>
      </c>
      <c r="B296" s="84" t="s">
        <v>2930</v>
      </c>
      <c r="C296" s="84">
        <v>2</v>
      </c>
      <c r="D296" s="118">
        <v>0.0012281729260626964</v>
      </c>
      <c r="E296" s="118">
        <v>3.187379693239217</v>
      </c>
      <c r="F296" s="84" t="s">
        <v>3056</v>
      </c>
      <c r="G296" s="84" t="b">
        <v>0</v>
      </c>
      <c r="H296" s="84" t="b">
        <v>0</v>
      </c>
      <c r="I296" s="84" t="b">
        <v>0</v>
      </c>
      <c r="J296" s="84" t="b">
        <v>0</v>
      </c>
      <c r="K296" s="84" t="b">
        <v>0</v>
      </c>
      <c r="L296" s="84" t="b">
        <v>0</v>
      </c>
    </row>
    <row r="297" spans="1:12" ht="15">
      <c r="A297" s="84" t="s">
        <v>2930</v>
      </c>
      <c r="B297" s="84" t="s">
        <v>2792</v>
      </c>
      <c r="C297" s="84">
        <v>2</v>
      </c>
      <c r="D297" s="118">
        <v>0.0012281729260626964</v>
      </c>
      <c r="E297" s="118">
        <v>2.886349697575236</v>
      </c>
      <c r="F297" s="84" t="s">
        <v>3056</v>
      </c>
      <c r="G297" s="84" t="b">
        <v>0</v>
      </c>
      <c r="H297" s="84" t="b">
        <v>0</v>
      </c>
      <c r="I297" s="84" t="b">
        <v>0</v>
      </c>
      <c r="J297" s="84" t="b">
        <v>0</v>
      </c>
      <c r="K297" s="84" t="b">
        <v>0</v>
      </c>
      <c r="L297" s="84" t="b">
        <v>0</v>
      </c>
    </row>
    <row r="298" spans="1:12" ht="15">
      <c r="A298" s="84" t="s">
        <v>2792</v>
      </c>
      <c r="B298" s="84" t="s">
        <v>2931</v>
      </c>
      <c r="C298" s="84">
        <v>2</v>
      </c>
      <c r="D298" s="118">
        <v>0.0012281729260626964</v>
      </c>
      <c r="E298" s="118">
        <v>2.886349697575236</v>
      </c>
      <c r="F298" s="84" t="s">
        <v>3056</v>
      </c>
      <c r="G298" s="84" t="b">
        <v>0</v>
      </c>
      <c r="H298" s="84" t="b">
        <v>0</v>
      </c>
      <c r="I298" s="84" t="b">
        <v>0</v>
      </c>
      <c r="J298" s="84" t="b">
        <v>0</v>
      </c>
      <c r="K298" s="84" t="b">
        <v>0</v>
      </c>
      <c r="L298" s="84" t="b">
        <v>0</v>
      </c>
    </row>
    <row r="299" spans="1:12" ht="15">
      <c r="A299" s="84" t="s">
        <v>2931</v>
      </c>
      <c r="B299" s="84" t="s">
        <v>2793</v>
      </c>
      <c r="C299" s="84">
        <v>2</v>
      </c>
      <c r="D299" s="118">
        <v>0.0012281729260626964</v>
      </c>
      <c r="E299" s="118">
        <v>2.886349697575236</v>
      </c>
      <c r="F299" s="84" t="s">
        <v>3056</v>
      </c>
      <c r="G299" s="84" t="b">
        <v>0</v>
      </c>
      <c r="H299" s="84" t="b">
        <v>0</v>
      </c>
      <c r="I299" s="84" t="b">
        <v>0</v>
      </c>
      <c r="J299" s="84" t="b">
        <v>0</v>
      </c>
      <c r="K299" s="84" t="b">
        <v>0</v>
      </c>
      <c r="L299" s="84" t="b">
        <v>0</v>
      </c>
    </row>
    <row r="300" spans="1:12" ht="15">
      <c r="A300" s="84" t="s">
        <v>2793</v>
      </c>
      <c r="B300" s="84" t="s">
        <v>2932</v>
      </c>
      <c r="C300" s="84">
        <v>2</v>
      </c>
      <c r="D300" s="118">
        <v>0.0012281729260626964</v>
      </c>
      <c r="E300" s="118">
        <v>2.886349697575236</v>
      </c>
      <c r="F300" s="84" t="s">
        <v>3056</v>
      </c>
      <c r="G300" s="84" t="b">
        <v>0</v>
      </c>
      <c r="H300" s="84" t="b">
        <v>0</v>
      </c>
      <c r="I300" s="84" t="b">
        <v>0</v>
      </c>
      <c r="J300" s="84" t="b">
        <v>0</v>
      </c>
      <c r="K300" s="84" t="b">
        <v>0</v>
      </c>
      <c r="L300" s="84" t="b">
        <v>0</v>
      </c>
    </row>
    <row r="301" spans="1:12" ht="15">
      <c r="A301" s="84" t="s">
        <v>2932</v>
      </c>
      <c r="B301" s="84" t="s">
        <v>2933</v>
      </c>
      <c r="C301" s="84">
        <v>2</v>
      </c>
      <c r="D301" s="118">
        <v>0.0012281729260626964</v>
      </c>
      <c r="E301" s="118">
        <v>3.187379693239217</v>
      </c>
      <c r="F301" s="84" t="s">
        <v>3056</v>
      </c>
      <c r="G301" s="84" t="b">
        <v>0</v>
      </c>
      <c r="H301" s="84" t="b">
        <v>0</v>
      </c>
      <c r="I301" s="84" t="b">
        <v>0</v>
      </c>
      <c r="J301" s="84" t="b">
        <v>0</v>
      </c>
      <c r="K301" s="84" t="b">
        <v>0</v>
      </c>
      <c r="L301" s="84" t="b">
        <v>0</v>
      </c>
    </row>
    <row r="302" spans="1:12" ht="15">
      <c r="A302" s="84" t="s">
        <v>2933</v>
      </c>
      <c r="B302" s="84" t="s">
        <v>2934</v>
      </c>
      <c r="C302" s="84">
        <v>2</v>
      </c>
      <c r="D302" s="118">
        <v>0.0012281729260626964</v>
      </c>
      <c r="E302" s="118">
        <v>3.187379693239217</v>
      </c>
      <c r="F302" s="84" t="s">
        <v>3056</v>
      </c>
      <c r="G302" s="84" t="b">
        <v>0</v>
      </c>
      <c r="H302" s="84" t="b">
        <v>0</v>
      </c>
      <c r="I302" s="84" t="b">
        <v>0</v>
      </c>
      <c r="J302" s="84" t="b">
        <v>0</v>
      </c>
      <c r="K302" s="84" t="b">
        <v>0</v>
      </c>
      <c r="L302" s="84" t="b">
        <v>0</v>
      </c>
    </row>
    <row r="303" spans="1:12" ht="15">
      <c r="A303" s="84" t="s">
        <v>2934</v>
      </c>
      <c r="B303" s="84" t="s">
        <v>686</v>
      </c>
      <c r="C303" s="84">
        <v>2</v>
      </c>
      <c r="D303" s="118">
        <v>0.0012281729260626964</v>
      </c>
      <c r="E303" s="118">
        <v>3.0112884341835358</v>
      </c>
      <c r="F303" s="84" t="s">
        <v>3056</v>
      </c>
      <c r="G303" s="84" t="b">
        <v>0</v>
      </c>
      <c r="H303" s="84" t="b">
        <v>0</v>
      </c>
      <c r="I303" s="84" t="b">
        <v>0</v>
      </c>
      <c r="J303" s="84" t="b">
        <v>1</v>
      </c>
      <c r="K303" s="84" t="b">
        <v>0</v>
      </c>
      <c r="L303" s="84" t="b">
        <v>0</v>
      </c>
    </row>
    <row r="304" spans="1:12" ht="15">
      <c r="A304" s="84" t="s">
        <v>686</v>
      </c>
      <c r="B304" s="84" t="s">
        <v>2935</v>
      </c>
      <c r="C304" s="84">
        <v>2</v>
      </c>
      <c r="D304" s="118">
        <v>0.0012281729260626964</v>
      </c>
      <c r="E304" s="118">
        <v>3.0112884341835358</v>
      </c>
      <c r="F304" s="84" t="s">
        <v>3056</v>
      </c>
      <c r="G304" s="84" t="b">
        <v>1</v>
      </c>
      <c r="H304" s="84" t="b">
        <v>0</v>
      </c>
      <c r="I304" s="84" t="b">
        <v>0</v>
      </c>
      <c r="J304" s="84" t="b">
        <v>0</v>
      </c>
      <c r="K304" s="84" t="b">
        <v>0</v>
      </c>
      <c r="L304" s="84" t="b">
        <v>0</v>
      </c>
    </row>
    <row r="305" spans="1:12" ht="15">
      <c r="A305" s="84" t="s">
        <v>2936</v>
      </c>
      <c r="B305" s="84" t="s">
        <v>2836</v>
      </c>
      <c r="C305" s="84">
        <v>2</v>
      </c>
      <c r="D305" s="118">
        <v>0.0012281729260626964</v>
      </c>
      <c r="E305" s="118">
        <v>3.0112884341835358</v>
      </c>
      <c r="F305" s="84" t="s">
        <v>3056</v>
      </c>
      <c r="G305" s="84" t="b">
        <v>0</v>
      </c>
      <c r="H305" s="84" t="b">
        <v>0</v>
      </c>
      <c r="I305" s="84" t="b">
        <v>0</v>
      </c>
      <c r="J305" s="84" t="b">
        <v>0</v>
      </c>
      <c r="K305" s="84" t="b">
        <v>0</v>
      </c>
      <c r="L305" s="84" t="b">
        <v>0</v>
      </c>
    </row>
    <row r="306" spans="1:12" ht="15">
      <c r="A306" s="84" t="s">
        <v>2836</v>
      </c>
      <c r="B306" s="84" t="s">
        <v>2937</v>
      </c>
      <c r="C306" s="84">
        <v>2</v>
      </c>
      <c r="D306" s="118">
        <v>0.0012281729260626964</v>
      </c>
      <c r="E306" s="118">
        <v>3.0112884341835358</v>
      </c>
      <c r="F306" s="84" t="s">
        <v>3056</v>
      </c>
      <c r="G306" s="84" t="b">
        <v>0</v>
      </c>
      <c r="H306" s="84" t="b">
        <v>0</v>
      </c>
      <c r="I306" s="84" t="b">
        <v>0</v>
      </c>
      <c r="J306" s="84" t="b">
        <v>0</v>
      </c>
      <c r="K306" s="84" t="b">
        <v>0</v>
      </c>
      <c r="L306" s="84" t="b">
        <v>0</v>
      </c>
    </row>
    <row r="307" spans="1:12" ht="15">
      <c r="A307" s="84" t="s">
        <v>2937</v>
      </c>
      <c r="B307" s="84" t="s">
        <v>2938</v>
      </c>
      <c r="C307" s="84">
        <v>2</v>
      </c>
      <c r="D307" s="118">
        <v>0.0012281729260626964</v>
      </c>
      <c r="E307" s="118">
        <v>3.187379693239217</v>
      </c>
      <c r="F307" s="84" t="s">
        <v>3056</v>
      </c>
      <c r="G307" s="84" t="b">
        <v>0</v>
      </c>
      <c r="H307" s="84" t="b">
        <v>0</v>
      </c>
      <c r="I307" s="84" t="b">
        <v>0</v>
      </c>
      <c r="J307" s="84" t="b">
        <v>0</v>
      </c>
      <c r="K307" s="84" t="b">
        <v>0</v>
      </c>
      <c r="L307" s="84" t="b">
        <v>0</v>
      </c>
    </row>
    <row r="308" spans="1:12" ht="15">
      <c r="A308" s="84" t="s">
        <v>2938</v>
      </c>
      <c r="B308" s="84" t="s">
        <v>2794</v>
      </c>
      <c r="C308" s="84">
        <v>2</v>
      </c>
      <c r="D308" s="118">
        <v>0.0012281729260626964</v>
      </c>
      <c r="E308" s="118">
        <v>2.886349697575236</v>
      </c>
      <c r="F308" s="84" t="s">
        <v>3056</v>
      </c>
      <c r="G308" s="84" t="b">
        <v>0</v>
      </c>
      <c r="H308" s="84" t="b">
        <v>0</v>
      </c>
      <c r="I308" s="84" t="b">
        <v>0</v>
      </c>
      <c r="J308" s="84" t="b">
        <v>0</v>
      </c>
      <c r="K308" s="84" t="b">
        <v>0</v>
      </c>
      <c r="L308" s="84" t="b">
        <v>0</v>
      </c>
    </row>
    <row r="309" spans="1:12" ht="15">
      <c r="A309" s="84" t="s">
        <v>2794</v>
      </c>
      <c r="B309" s="84" t="s">
        <v>2939</v>
      </c>
      <c r="C309" s="84">
        <v>2</v>
      </c>
      <c r="D309" s="118">
        <v>0.0012281729260626964</v>
      </c>
      <c r="E309" s="118">
        <v>2.886349697575236</v>
      </c>
      <c r="F309" s="84" t="s">
        <v>3056</v>
      </c>
      <c r="G309" s="84" t="b">
        <v>0</v>
      </c>
      <c r="H309" s="84" t="b">
        <v>0</v>
      </c>
      <c r="I309" s="84" t="b">
        <v>0</v>
      </c>
      <c r="J309" s="84" t="b">
        <v>0</v>
      </c>
      <c r="K309" s="84" t="b">
        <v>0</v>
      </c>
      <c r="L309" s="84" t="b">
        <v>0</v>
      </c>
    </row>
    <row r="310" spans="1:12" ht="15">
      <c r="A310" s="84" t="s">
        <v>2939</v>
      </c>
      <c r="B310" s="84" t="s">
        <v>2940</v>
      </c>
      <c r="C310" s="84">
        <v>2</v>
      </c>
      <c r="D310" s="118">
        <v>0.0012281729260626964</v>
      </c>
      <c r="E310" s="118">
        <v>3.187379693239217</v>
      </c>
      <c r="F310" s="84" t="s">
        <v>3056</v>
      </c>
      <c r="G310" s="84" t="b">
        <v>0</v>
      </c>
      <c r="H310" s="84" t="b">
        <v>0</v>
      </c>
      <c r="I310" s="84" t="b">
        <v>0</v>
      </c>
      <c r="J310" s="84" t="b">
        <v>0</v>
      </c>
      <c r="K310" s="84" t="b">
        <v>0</v>
      </c>
      <c r="L310" s="84" t="b">
        <v>0</v>
      </c>
    </row>
    <row r="311" spans="1:12" ht="15">
      <c r="A311" s="84" t="s">
        <v>2940</v>
      </c>
      <c r="B311" s="84" t="s">
        <v>2941</v>
      </c>
      <c r="C311" s="84">
        <v>2</v>
      </c>
      <c r="D311" s="118">
        <v>0.0012281729260626964</v>
      </c>
      <c r="E311" s="118">
        <v>3.187379693239217</v>
      </c>
      <c r="F311" s="84" t="s">
        <v>3056</v>
      </c>
      <c r="G311" s="84" t="b">
        <v>0</v>
      </c>
      <c r="H311" s="84" t="b">
        <v>0</v>
      </c>
      <c r="I311" s="84" t="b">
        <v>0</v>
      </c>
      <c r="J311" s="84" t="b">
        <v>0</v>
      </c>
      <c r="K311" s="84" t="b">
        <v>0</v>
      </c>
      <c r="L311" s="84" t="b">
        <v>0</v>
      </c>
    </row>
    <row r="312" spans="1:12" ht="15">
      <c r="A312" s="84" t="s">
        <v>2941</v>
      </c>
      <c r="B312" s="84" t="s">
        <v>2743</v>
      </c>
      <c r="C312" s="84">
        <v>2</v>
      </c>
      <c r="D312" s="118">
        <v>0.0012281729260626964</v>
      </c>
      <c r="E312" s="118">
        <v>2.6433116488889414</v>
      </c>
      <c r="F312" s="84" t="s">
        <v>3056</v>
      </c>
      <c r="G312" s="84" t="b">
        <v>0</v>
      </c>
      <c r="H312" s="84" t="b">
        <v>0</v>
      </c>
      <c r="I312" s="84" t="b">
        <v>0</v>
      </c>
      <c r="J312" s="84" t="b">
        <v>0</v>
      </c>
      <c r="K312" s="84" t="b">
        <v>0</v>
      </c>
      <c r="L312" s="84" t="b">
        <v>0</v>
      </c>
    </row>
    <row r="313" spans="1:12" ht="15">
      <c r="A313" s="84" t="s">
        <v>2743</v>
      </c>
      <c r="B313" s="84" t="s">
        <v>2942</v>
      </c>
      <c r="C313" s="84">
        <v>2</v>
      </c>
      <c r="D313" s="118">
        <v>0.0012281729260626964</v>
      </c>
      <c r="E313" s="118">
        <v>2.886349697575236</v>
      </c>
      <c r="F313" s="84" t="s">
        <v>3056</v>
      </c>
      <c r="G313" s="84" t="b">
        <v>0</v>
      </c>
      <c r="H313" s="84" t="b">
        <v>0</v>
      </c>
      <c r="I313" s="84" t="b">
        <v>0</v>
      </c>
      <c r="J313" s="84" t="b">
        <v>0</v>
      </c>
      <c r="K313" s="84" t="b">
        <v>0</v>
      </c>
      <c r="L313" s="84" t="b">
        <v>0</v>
      </c>
    </row>
    <row r="314" spans="1:12" ht="15">
      <c r="A314" s="84" t="s">
        <v>2942</v>
      </c>
      <c r="B314" s="84" t="s">
        <v>2316</v>
      </c>
      <c r="C314" s="84">
        <v>2</v>
      </c>
      <c r="D314" s="118">
        <v>0.0012281729260626964</v>
      </c>
      <c r="E314" s="118">
        <v>2.34228165322496</v>
      </c>
      <c r="F314" s="84" t="s">
        <v>3056</v>
      </c>
      <c r="G314" s="84" t="b">
        <v>0</v>
      </c>
      <c r="H314" s="84" t="b">
        <v>0</v>
      </c>
      <c r="I314" s="84" t="b">
        <v>0</v>
      </c>
      <c r="J314" s="84" t="b">
        <v>0</v>
      </c>
      <c r="K314" s="84" t="b">
        <v>0</v>
      </c>
      <c r="L314" s="84" t="b">
        <v>0</v>
      </c>
    </row>
    <row r="315" spans="1:12" ht="15">
      <c r="A315" s="84" t="s">
        <v>2316</v>
      </c>
      <c r="B315" s="84" t="s">
        <v>2943</v>
      </c>
      <c r="C315" s="84">
        <v>2</v>
      </c>
      <c r="D315" s="118">
        <v>0.0012281729260626964</v>
      </c>
      <c r="E315" s="118">
        <v>2.312318429847517</v>
      </c>
      <c r="F315" s="84" t="s">
        <v>3056</v>
      </c>
      <c r="G315" s="84" t="b">
        <v>0</v>
      </c>
      <c r="H315" s="84" t="b">
        <v>0</v>
      </c>
      <c r="I315" s="84" t="b">
        <v>0</v>
      </c>
      <c r="J315" s="84" t="b">
        <v>0</v>
      </c>
      <c r="K315" s="84" t="b">
        <v>0</v>
      </c>
      <c r="L315" s="84" t="b">
        <v>0</v>
      </c>
    </row>
    <row r="316" spans="1:12" ht="15">
      <c r="A316" s="84" t="s">
        <v>271</v>
      </c>
      <c r="B316" s="84" t="s">
        <v>2714</v>
      </c>
      <c r="C316" s="84">
        <v>2</v>
      </c>
      <c r="D316" s="118">
        <v>0.0012281729260626964</v>
      </c>
      <c r="E316" s="118">
        <v>0.44465456193451863</v>
      </c>
      <c r="F316" s="84" t="s">
        <v>3056</v>
      </c>
      <c r="G316" s="84" t="b">
        <v>0</v>
      </c>
      <c r="H316" s="84" t="b">
        <v>0</v>
      </c>
      <c r="I316" s="84" t="b">
        <v>0</v>
      </c>
      <c r="J316" s="84" t="b">
        <v>0</v>
      </c>
      <c r="K316" s="84" t="b">
        <v>0</v>
      </c>
      <c r="L316" s="84" t="b">
        <v>0</v>
      </c>
    </row>
    <row r="317" spans="1:12" ht="15">
      <c r="A317" s="84" t="s">
        <v>2842</v>
      </c>
      <c r="B317" s="84" t="s">
        <v>2843</v>
      </c>
      <c r="C317" s="84">
        <v>2</v>
      </c>
      <c r="D317" s="118">
        <v>0.0012281729260626964</v>
      </c>
      <c r="E317" s="118">
        <v>2.8351971751278544</v>
      </c>
      <c r="F317" s="84" t="s">
        <v>3056</v>
      </c>
      <c r="G317" s="84" t="b">
        <v>0</v>
      </c>
      <c r="H317" s="84" t="b">
        <v>0</v>
      </c>
      <c r="I317" s="84" t="b">
        <v>0</v>
      </c>
      <c r="J317" s="84" t="b">
        <v>0</v>
      </c>
      <c r="K317" s="84" t="b">
        <v>0</v>
      </c>
      <c r="L317" s="84" t="b">
        <v>0</v>
      </c>
    </row>
    <row r="318" spans="1:12" ht="15">
      <c r="A318" s="84" t="s">
        <v>2721</v>
      </c>
      <c r="B318" s="84" t="s">
        <v>2944</v>
      </c>
      <c r="C318" s="84">
        <v>2</v>
      </c>
      <c r="D318" s="118">
        <v>0.0012281729260626964</v>
      </c>
      <c r="E318" s="118">
        <v>2.488409688903198</v>
      </c>
      <c r="F318" s="84" t="s">
        <v>3056</v>
      </c>
      <c r="G318" s="84" t="b">
        <v>0</v>
      </c>
      <c r="H318" s="84" t="b">
        <v>0</v>
      </c>
      <c r="I318" s="84" t="b">
        <v>0</v>
      </c>
      <c r="J318" s="84" t="b">
        <v>0</v>
      </c>
      <c r="K318" s="84" t="b">
        <v>0</v>
      </c>
      <c r="L318" s="84" t="b">
        <v>0</v>
      </c>
    </row>
    <row r="319" spans="1:12" ht="15">
      <c r="A319" s="84" t="s">
        <v>2944</v>
      </c>
      <c r="B319" s="84" t="s">
        <v>2945</v>
      </c>
      <c r="C319" s="84">
        <v>2</v>
      </c>
      <c r="D319" s="118">
        <v>0.0012281729260626964</v>
      </c>
      <c r="E319" s="118">
        <v>3.187379693239217</v>
      </c>
      <c r="F319" s="84" t="s">
        <v>3056</v>
      </c>
      <c r="G319" s="84" t="b">
        <v>0</v>
      </c>
      <c r="H319" s="84" t="b">
        <v>0</v>
      </c>
      <c r="I319" s="84" t="b">
        <v>0</v>
      </c>
      <c r="J319" s="84" t="b">
        <v>0</v>
      </c>
      <c r="K319" s="84" t="b">
        <v>0</v>
      </c>
      <c r="L319" s="84" t="b">
        <v>0</v>
      </c>
    </row>
    <row r="320" spans="1:12" ht="15">
      <c r="A320" s="84" t="s">
        <v>2945</v>
      </c>
      <c r="B320" s="84" t="s">
        <v>2946</v>
      </c>
      <c r="C320" s="84">
        <v>2</v>
      </c>
      <c r="D320" s="118">
        <v>0.0012281729260626964</v>
      </c>
      <c r="E320" s="118">
        <v>3.187379693239217</v>
      </c>
      <c r="F320" s="84" t="s">
        <v>3056</v>
      </c>
      <c r="G320" s="84" t="b">
        <v>0</v>
      </c>
      <c r="H320" s="84" t="b">
        <v>0</v>
      </c>
      <c r="I320" s="84" t="b">
        <v>0</v>
      </c>
      <c r="J320" s="84" t="b">
        <v>0</v>
      </c>
      <c r="K320" s="84" t="b">
        <v>0</v>
      </c>
      <c r="L320" s="84" t="b">
        <v>0</v>
      </c>
    </row>
    <row r="321" spans="1:12" ht="15">
      <c r="A321" s="84" t="s">
        <v>2946</v>
      </c>
      <c r="B321" s="84" t="s">
        <v>2745</v>
      </c>
      <c r="C321" s="84">
        <v>2</v>
      </c>
      <c r="D321" s="118">
        <v>0.0012281729260626964</v>
      </c>
      <c r="E321" s="118">
        <v>2.6433116488889414</v>
      </c>
      <c r="F321" s="84" t="s">
        <v>3056</v>
      </c>
      <c r="G321" s="84" t="b">
        <v>0</v>
      </c>
      <c r="H321" s="84" t="b">
        <v>0</v>
      </c>
      <c r="I321" s="84" t="b">
        <v>0</v>
      </c>
      <c r="J321" s="84" t="b">
        <v>0</v>
      </c>
      <c r="K321" s="84" t="b">
        <v>0</v>
      </c>
      <c r="L321" s="84" t="b">
        <v>0</v>
      </c>
    </row>
    <row r="322" spans="1:12" ht="15">
      <c r="A322" s="84" t="s">
        <v>2316</v>
      </c>
      <c r="B322" s="84" t="s">
        <v>2376</v>
      </c>
      <c r="C322" s="84">
        <v>2</v>
      </c>
      <c r="D322" s="118">
        <v>0.0012281729260626964</v>
      </c>
      <c r="E322" s="118">
        <v>1.8351971751278544</v>
      </c>
      <c r="F322" s="84" t="s">
        <v>3056</v>
      </c>
      <c r="G322" s="84" t="b">
        <v>0</v>
      </c>
      <c r="H322" s="84" t="b">
        <v>0</v>
      </c>
      <c r="I322" s="84" t="b">
        <v>0</v>
      </c>
      <c r="J322" s="84" t="b">
        <v>0</v>
      </c>
      <c r="K322" s="84" t="b">
        <v>0</v>
      </c>
      <c r="L322" s="84" t="b">
        <v>0</v>
      </c>
    </row>
    <row r="323" spans="1:12" ht="15">
      <c r="A323" s="84" t="s">
        <v>2376</v>
      </c>
      <c r="B323" s="84" t="s">
        <v>2947</v>
      </c>
      <c r="C323" s="84">
        <v>2</v>
      </c>
      <c r="D323" s="118">
        <v>0.0012281729260626964</v>
      </c>
      <c r="E323" s="118">
        <v>2.5853197019112546</v>
      </c>
      <c r="F323" s="84" t="s">
        <v>3056</v>
      </c>
      <c r="G323" s="84" t="b">
        <v>0</v>
      </c>
      <c r="H323" s="84" t="b">
        <v>0</v>
      </c>
      <c r="I323" s="84" t="b">
        <v>0</v>
      </c>
      <c r="J323" s="84" t="b">
        <v>0</v>
      </c>
      <c r="K323" s="84" t="b">
        <v>0</v>
      </c>
      <c r="L323" s="84" t="b">
        <v>0</v>
      </c>
    </row>
    <row r="324" spans="1:12" ht="15">
      <c r="A324" s="84" t="s">
        <v>2947</v>
      </c>
      <c r="B324" s="84" t="s">
        <v>2759</v>
      </c>
      <c r="C324" s="84">
        <v>2</v>
      </c>
      <c r="D324" s="118">
        <v>0.0012281729260626964</v>
      </c>
      <c r="E324" s="118">
        <v>2.7102584385195545</v>
      </c>
      <c r="F324" s="84" t="s">
        <v>3056</v>
      </c>
      <c r="G324" s="84" t="b">
        <v>0</v>
      </c>
      <c r="H324" s="84" t="b">
        <v>0</v>
      </c>
      <c r="I324" s="84" t="b">
        <v>0</v>
      </c>
      <c r="J324" s="84" t="b">
        <v>0</v>
      </c>
      <c r="K324" s="84" t="b">
        <v>0</v>
      </c>
      <c r="L324" s="84" t="b">
        <v>0</v>
      </c>
    </row>
    <row r="325" spans="1:12" ht="15">
      <c r="A325" s="84" t="s">
        <v>2759</v>
      </c>
      <c r="B325" s="84" t="s">
        <v>2796</v>
      </c>
      <c r="C325" s="84">
        <v>2</v>
      </c>
      <c r="D325" s="118">
        <v>0.0012281729260626964</v>
      </c>
      <c r="E325" s="118">
        <v>2.4092284428555732</v>
      </c>
      <c r="F325" s="84" t="s">
        <v>3056</v>
      </c>
      <c r="G325" s="84" t="b">
        <v>0</v>
      </c>
      <c r="H325" s="84" t="b">
        <v>0</v>
      </c>
      <c r="I325" s="84" t="b">
        <v>0</v>
      </c>
      <c r="J325" s="84" t="b">
        <v>0</v>
      </c>
      <c r="K325" s="84" t="b">
        <v>0</v>
      </c>
      <c r="L325" s="84" t="b">
        <v>0</v>
      </c>
    </row>
    <row r="326" spans="1:12" ht="15">
      <c r="A326" s="84" t="s">
        <v>2796</v>
      </c>
      <c r="B326" s="84" t="s">
        <v>2844</v>
      </c>
      <c r="C326" s="84">
        <v>2</v>
      </c>
      <c r="D326" s="118">
        <v>0.0012281729260626964</v>
      </c>
      <c r="E326" s="118">
        <v>2.7102584385195545</v>
      </c>
      <c r="F326" s="84" t="s">
        <v>3056</v>
      </c>
      <c r="G326" s="84" t="b">
        <v>0</v>
      </c>
      <c r="H326" s="84" t="b">
        <v>0</v>
      </c>
      <c r="I326" s="84" t="b">
        <v>0</v>
      </c>
      <c r="J326" s="84" t="b">
        <v>0</v>
      </c>
      <c r="K326" s="84" t="b">
        <v>0</v>
      </c>
      <c r="L326" s="84" t="b">
        <v>0</v>
      </c>
    </row>
    <row r="327" spans="1:12" ht="15">
      <c r="A327" s="84" t="s">
        <v>2844</v>
      </c>
      <c r="B327" s="84" t="s">
        <v>2741</v>
      </c>
      <c r="C327" s="84">
        <v>2</v>
      </c>
      <c r="D327" s="118">
        <v>0.0012281729260626964</v>
      </c>
      <c r="E327" s="118">
        <v>2.46722038983326</v>
      </c>
      <c r="F327" s="84" t="s">
        <v>3056</v>
      </c>
      <c r="G327" s="84" t="b">
        <v>0</v>
      </c>
      <c r="H327" s="84" t="b">
        <v>0</v>
      </c>
      <c r="I327" s="84" t="b">
        <v>0</v>
      </c>
      <c r="J327" s="84" t="b">
        <v>0</v>
      </c>
      <c r="K327" s="84" t="b">
        <v>0</v>
      </c>
      <c r="L327" s="84" t="b">
        <v>0</v>
      </c>
    </row>
    <row r="328" spans="1:12" ht="15">
      <c r="A328" s="84" t="s">
        <v>2741</v>
      </c>
      <c r="B328" s="84" t="s">
        <v>2774</v>
      </c>
      <c r="C328" s="84">
        <v>2</v>
      </c>
      <c r="D328" s="118">
        <v>0.0012281729260626964</v>
      </c>
      <c r="E328" s="118">
        <v>2.2453716402169035</v>
      </c>
      <c r="F328" s="84" t="s">
        <v>3056</v>
      </c>
      <c r="G328" s="84" t="b">
        <v>0</v>
      </c>
      <c r="H328" s="84" t="b">
        <v>0</v>
      </c>
      <c r="I328" s="84" t="b">
        <v>0</v>
      </c>
      <c r="J328" s="84" t="b">
        <v>0</v>
      </c>
      <c r="K328" s="84" t="b">
        <v>0</v>
      </c>
      <c r="L328" s="84" t="b">
        <v>0</v>
      </c>
    </row>
    <row r="329" spans="1:12" ht="15">
      <c r="A329" s="84" t="s">
        <v>336</v>
      </c>
      <c r="B329" s="84" t="s">
        <v>275</v>
      </c>
      <c r="C329" s="84">
        <v>2</v>
      </c>
      <c r="D329" s="118">
        <v>0.0012281729260626964</v>
      </c>
      <c r="E329" s="118">
        <v>3.0112884341835358</v>
      </c>
      <c r="F329" s="84" t="s">
        <v>3056</v>
      </c>
      <c r="G329" s="84" t="b">
        <v>0</v>
      </c>
      <c r="H329" s="84" t="b">
        <v>0</v>
      </c>
      <c r="I329" s="84" t="b">
        <v>0</v>
      </c>
      <c r="J329" s="84" t="b">
        <v>0</v>
      </c>
      <c r="K329" s="84" t="b">
        <v>0</v>
      </c>
      <c r="L329" s="84" t="b">
        <v>0</v>
      </c>
    </row>
    <row r="330" spans="1:12" ht="15">
      <c r="A330" s="84" t="s">
        <v>275</v>
      </c>
      <c r="B330" s="84" t="s">
        <v>335</v>
      </c>
      <c r="C330" s="84">
        <v>2</v>
      </c>
      <c r="D330" s="118">
        <v>0.0012281729260626964</v>
      </c>
      <c r="E330" s="118">
        <v>3.187379693239217</v>
      </c>
      <c r="F330" s="84" t="s">
        <v>3056</v>
      </c>
      <c r="G330" s="84" t="b">
        <v>0</v>
      </c>
      <c r="H330" s="84" t="b">
        <v>0</v>
      </c>
      <c r="I330" s="84" t="b">
        <v>0</v>
      </c>
      <c r="J330" s="84" t="b">
        <v>0</v>
      </c>
      <c r="K330" s="84" t="b">
        <v>0</v>
      </c>
      <c r="L330" s="84" t="b">
        <v>0</v>
      </c>
    </row>
    <row r="331" spans="1:12" ht="15">
      <c r="A331" s="84" t="s">
        <v>335</v>
      </c>
      <c r="B331" s="84" t="s">
        <v>334</v>
      </c>
      <c r="C331" s="84">
        <v>2</v>
      </c>
      <c r="D331" s="118">
        <v>0.0012281729260626964</v>
      </c>
      <c r="E331" s="118">
        <v>3.187379693239217</v>
      </c>
      <c r="F331" s="84" t="s">
        <v>3056</v>
      </c>
      <c r="G331" s="84" t="b">
        <v>0</v>
      </c>
      <c r="H331" s="84" t="b">
        <v>0</v>
      </c>
      <c r="I331" s="84" t="b">
        <v>0</v>
      </c>
      <c r="J331" s="84" t="b">
        <v>0</v>
      </c>
      <c r="K331" s="84" t="b">
        <v>0</v>
      </c>
      <c r="L331" s="84" t="b">
        <v>0</v>
      </c>
    </row>
    <row r="332" spans="1:12" ht="15">
      <c r="A332" s="84" t="s">
        <v>334</v>
      </c>
      <c r="B332" s="84" t="s">
        <v>273</v>
      </c>
      <c r="C332" s="84">
        <v>2</v>
      </c>
      <c r="D332" s="118">
        <v>0.0012281729260626964</v>
      </c>
      <c r="E332" s="118">
        <v>3.187379693239217</v>
      </c>
      <c r="F332" s="84" t="s">
        <v>3056</v>
      </c>
      <c r="G332" s="84" t="b">
        <v>0</v>
      </c>
      <c r="H332" s="84" t="b">
        <v>0</v>
      </c>
      <c r="I332" s="84" t="b">
        <v>0</v>
      </c>
      <c r="J332" s="84" t="b">
        <v>0</v>
      </c>
      <c r="K332" s="84" t="b">
        <v>0</v>
      </c>
      <c r="L332" s="84" t="b">
        <v>0</v>
      </c>
    </row>
    <row r="333" spans="1:12" ht="15">
      <c r="A333" s="84" t="s">
        <v>333</v>
      </c>
      <c r="B333" s="84" t="s">
        <v>279</v>
      </c>
      <c r="C333" s="84">
        <v>2</v>
      </c>
      <c r="D333" s="118">
        <v>0.0012281729260626964</v>
      </c>
      <c r="E333" s="118">
        <v>3.0112884341835358</v>
      </c>
      <c r="F333" s="84" t="s">
        <v>3056</v>
      </c>
      <c r="G333" s="84" t="b">
        <v>0</v>
      </c>
      <c r="H333" s="84" t="b">
        <v>0</v>
      </c>
      <c r="I333" s="84" t="b">
        <v>0</v>
      </c>
      <c r="J333" s="84" t="b">
        <v>0</v>
      </c>
      <c r="K333" s="84" t="b">
        <v>0</v>
      </c>
      <c r="L333" s="84" t="b">
        <v>0</v>
      </c>
    </row>
    <row r="334" spans="1:12" ht="15">
      <c r="A334" s="84" t="s">
        <v>271</v>
      </c>
      <c r="B334" s="84" t="s">
        <v>2338</v>
      </c>
      <c r="C334" s="84">
        <v>2</v>
      </c>
      <c r="D334" s="118">
        <v>0.0012281729260626964</v>
      </c>
      <c r="E334" s="118">
        <v>0.4146913385570755</v>
      </c>
      <c r="F334" s="84" t="s">
        <v>3056</v>
      </c>
      <c r="G334" s="84" t="b">
        <v>0</v>
      </c>
      <c r="H334" s="84" t="b">
        <v>0</v>
      </c>
      <c r="I334" s="84" t="b">
        <v>0</v>
      </c>
      <c r="J334" s="84" t="b">
        <v>0</v>
      </c>
      <c r="K334" s="84" t="b">
        <v>0</v>
      </c>
      <c r="L334" s="84" t="b">
        <v>0</v>
      </c>
    </row>
    <row r="335" spans="1:12" ht="15">
      <c r="A335" s="84" t="s">
        <v>2311</v>
      </c>
      <c r="B335" s="84" t="s">
        <v>2950</v>
      </c>
      <c r="C335" s="84">
        <v>2</v>
      </c>
      <c r="D335" s="118">
        <v>0.0012281729260626964</v>
      </c>
      <c r="E335" s="118">
        <v>1.8651603985052976</v>
      </c>
      <c r="F335" s="84" t="s">
        <v>3056</v>
      </c>
      <c r="G335" s="84" t="b">
        <v>0</v>
      </c>
      <c r="H335" s="84" t="b">
        <v>0</v>
      </c>
      <c r="I335" s="84" t="b">
        <v>0</v>
      </c>
      <c r="J335" s="84" t="b">
        <v>0</v>
      </c>
      <c r="K335" s="84" t="b">
        <v>0</v>
      </c>
      <c r="L335" s="84" t="b">
        <v>0</v>
      </c>
    </row>
    <row r="336" spans="1:12" ht="15">
      <c r="A336" s="84" t="s">
        <v>2329</v>
      </c>
      <c r="B336" s="84" t="s">
        <v>2330</v>
      </c>
      <c r="C336" s="84">
        <v>2</v>
      </c>
      <c r="D336" s="118">
        <v>0.0012281729260626964</v>
      </c>
      <c r="E336" s="118">
        <v>3.0112884341835358</v>
      </c>
      <c r="F336" s="84" t="s">
        <v>3056</v>
      </c>
      <c r="G336" s="84" t="b">
        <v>0</v>
      </c>
      <c r="H336" s="84" t="b">
        <v>0</v>
      </c>
      <c r="I336" s="84" t="b">
        <v>0</v>
      </c>
      <c r="J336" s="84" t="b">
        <v>0</v>
      </c>
      <c r="K336" s="84" t="b">
        <v>0</v>
      </c>
      <c r="L336" s="84" t="b">
        <v>0</v>
      </c>
    </row>
    <row r="337" spans="1:12" ht="15">
      <c r="A337" s="84" t="s">
        <v>2330</v>
      </c>
      <c r="B337" s="84" t="s">
        <v>2331</v>
      </c>
      <c r="C337" s="84">
        <v>2</v>
      </c>
      <c r="D337" s="118">
        <v>0.0012281729260626964</v>
      </c>
      <c r="E337" s="118">
        <v>3.187379693239217</v>
      </c>
      <c r="F337" s="84" t="s">
        <v>3056</v>
      </c>
      <c r="G337" s="84" t="b">
        <v>0</v>
      </c>
      <c r="H337" s="84" t="b">
        <v>0</v>
      </c>
      <c r="I337" s="84" t="b">
        <v>0</v>
      </c>
      <c r="J337" s="84" t="b">
        <v>0</v>
      </c>
      <c r="K337" s="84" t="b">
        <v>0</v>
      </c>
      <c r="L337" s="84" t="b">
        <v>0</v>
      </c>
    </row>
    <row r="338" spans="1:12" ht="15">
      <c r="A338" s="84" t="s">
        <v>2331</v>
      </c>
      <c r="B338" s="84" t="s">
        <v>2332</v>
      </c>
      <c r="C338" s="84">
        <v>2</v>
      </c>
      <c r="D338" s="118">
        <v>0.0012281729260626964</v>
      </c>
      <c r="E338" s="118">
        <v>3.187379693239217</v>
      </c>
      <c r="F338" s="84" t="s">
        <v>3056</v>
      </c>
      <c r="G338" s="84" t="b">
        <v>0</v>
      </c>
      <c r="H338" s="84" t="b">
        <v>0</v>
      </c>
      <c r="I338" s="84" t="b">
        <v>0</v>
      </c>
      <c r="J338" s="84" t="b">
        <v>1</v>
      </c>
      <c r="K338" s="84" t="b">
        <v>0</v>
      </c>
      <c r="L338" s="84" t="b">
        <v>0</v>
      </c>
    </row>
    <row r="339" spans="1:12" ht="15">
      <c r="A339" s="84" t="s">
        <v>2332</v>
      </c>
      <c r="B339" s="84" t="s">
        <v>2333</v>
      </c>
      <c r="C339" s="84">
        <v>2</v>
      </c>
      <c r="D339" s="118">
        <v>0.0012281729260626964</v>
      </c>
      <c r="E339" s="118">
        <v>3.187379693239217</v>
      </c>
      <c r="F339" s="84" t="s">
        <v>3056</v>
      </c>
      <c r="G339" s="84" t="b">
        <v>1</v>
      </c>
      <c r="H339" s="84" t="b">
        <v>0</v>
      </c>
      <c r="I339" s="84" t="b">
        <v>0</v>
      </c>
      <c r="J339" s="84" t="b">
        <v>0</v>
      </c>
      <c r="K339" s="84" t="b">
        <v>0</v>
      </c>
      <c r="L339" s="84" t="b">
        <v>0</v>
      </c>
    </row>
    <row r="340" spans="1:12" ht="15">
      <c r="A340" s="84" t="s">
        <v>2333</v>
      </c>
      <c r="B340" s="84" t="s">
        <v>2334</v>
      </c>
      <c r="C340" s="84">
        <v>2</v>
      </c>
      <c r="D340" s="118">
        <v>0.0012281729260626964</v>
      </c>
      <c r="E340" s="118">
        <v>3.187379693239217</v>
      </c>
      <c r="F340" s="84" t="s">
        <v>3056</v>
      </c>
      <c r="G340" s="84" t="b">
        <v>0</v>
      </c>
      <c r="H340" s="84" t="b">
        <v>0</v>
      </c>
      <c r="I340" s="84" t="b">
        <v>0</v>
      </c>
      <c r="J340" s="84" t="b">
        <v>1</v>
      </c>
      <c r="K340" s="84" t="b">
        <v>0</v>
      </c>
      <c r="L340" s="84" t="b">
        <v>0</v>
      </c>
    </row>
    <row r="341" spans="1:12" ht="15">
      <c r="A341" s="84" t="s">
        <v>2334</v>
      </c>
      <c r="B341" s="84" t="s">
        <v>2849</v>
      </c>
      <c r="C341" s="84">
        <v>2</v>
      </c>
      <c r="D341" s="118">
        <v>0.0012281729260626964</v>
      </c>
      <c r="E341" s="118">
        <v>3.0112884341835358</v>
      </c>
      <c r="F341" s="84" t="s">
        <v>3056</v>
      </c>
      <c r="G341" s="84" t="b">
        <v>1</v>
      </c>
      <c r="H341" s="84" t="b">
        <v>0</v>
      </c>
      <c r="I341" s="84" t="b">
        <v>0</v>
      </c>
      <c r="J341" s="84" t="b">
        <v>0</v>
      </c>
      <c r="K341" s="84" t="b">
        <v>0</v>
      </c>
      <c r="L341" s="84" t="b">
        <v>0</v>
      </c>
    </row>
    <row r="342" spans="1:12" ht="15">
      <c r="A342" s="84" t="s">
        <v>2849</v>
      </c>
      <c r="B342" s="84" t="s">
        <v>2956</v>
      </c>
      <c r="C342" s="84">
        <v>2</v>
      </c>
      <c r="D342" s="118">
        <v>0.0012281729260626964</v>
      </c>
      <c r="E342" s="118">
        <v>3.0112884341835358</v>
      </c>
      <c r="F342" s="84" t="s">
        <v>3056</v>
      </c>
      <c r="G342" s="84" t="b">
        <v>0</v>
      </c>
      <c r="H342" s="84" t="b">
        <v>0</v>
      </c>
      <c r="I342" s="84" t="b">
        <v>0</v>
      </c>
      <c r="J342" s="84" t="b">
        <v>0</v>
      </c>
      <c r="K342" s="84" t="b">
        <v>0</v>
      </c>
      <c r="L342" s="84" t="b">
        <v>0</v>
      </c>
    </row>
    <row r="343" spans="1:12" ht="15">
      <c r="A343" s="84" t="s">
        <v>2956</v>
      </c>
      <c r="B343" s="84" t="s">
        <v>2957</v>
      </c>
      <c r="C343" s="84">
        <v>2</v>
      </c>
      <c r="D343" s="118">
        <v>0.0012281729260626964</v>
      </c>
      <c r="E343" s="118">
        <v>3.187379693239217</v>
      </c>
      <c r="F343" s="84" t="s">
        <v>3056</v>
      </c>
      <c r="G343" s="84" t="b">
        <v>0</v>
      </c>
      <c r="H343" s="84" t="b">
        <v>0</v>
      </c>
      <c r="I343" s="84" t="b">
        <v>0</v>
      </c>
      <c r="J343" s="84" t="b">
        <v>0</v>
      </c>
      <c r="K343" s="84" t="b">
        <v>0</v>
      </c>
      <c r="L343" s="84" t="b">
        <v>0</v>
      </c>
    </row>
    <row r="344" spans="1:12" ht="15">
      <c r="A344" s="84" t="s">
        <v>264</v>
      </c>
      <c r="B344" s="84" t="s">
        <v>2308</v>
      </c>
      <c r="C344" s="84">
        <v>2</v>
      </c>
      <c r="D344" s="118">
        <v>0.0012281729260626964</v>
      </c>
      <c r="E344" s="118">
        <v>1.825651857221624</v>
      </c>
      <c r="F344" s="84" t="s">
        <v>3056</v>
      </c>
      <c r="G344" s="84" t="b">
        <v>0</v>
      </c>
      <c r="H344" s="84" t="b">
        <v>0</v>
      </c>
      <c r="I344" s="84" t="b">
        <v>0</v>
      </c>
      <c r="J344" s="84" t="b">
        <v>0</v>
      </c>
      <c r="K344" s="84" t="b">
        <v>0</v>
      </c>
      <c r="L344" s="84" t="b">
        <v>0</v>
      </c>
    </row>
    <row r="345" spans="1:12" ht="15">
      <c r="A345" s="84" t="s">
        <v>2347</v>
      </c>
      <c r="B345" s="84" t="s">
        <v>2958</v>
      </c>
      <c r="C345" s="84">
        <v>2</v>
      </c>
      <c r="D345" s="118">
        <v>0.0012281729260626964</v>
      </c>
      <c r="E345" s="118">
        <v>2.5853197019112546</v>
      </c>
      <c r="F345" s="84" t="s">
        <v>3056</v>
      </c>
      <c r="G345" s="84" t="b">
        <v>0</v>
      </c>
      <c r="H345" s="84" t="b">
        <v>0</v>
      </c>
      <c r="I345" s="84" t="b">
        <v>0</v>
      </c>
      <c r="J345" s="84" t="b">
        <v>0</v>
      </c>
      <c r="K345" s="84" t="b">
        <v>0</v>
      </c>
      <c r="L345" s="84" t="b">
        <v>0</v>
      </c>
    </row>
    <row r="346" spans="1:12" ht="15">
      <c r="A346" s="84" t="s">
        <v>2859</v>
      </c>
      <c r="B346" s="84" t="s">
        <v>2323</v>
      </c>
      <c r="C346" s="84">
        <v>2</v>
      </c>
      <c r="D346" s="118">
        <v>0.0012281729260626964</v>
      </c>
      <c r="E346" s="118">
        <v>2.7102584385195545</v>
      </c>
      <c r="F346" s="84" t="s">
        <v>3056</v>
      </c>
      <c r="G346" s="84" t="b">
        <v>0</v>
      </c>
      <c r="H346" s="84" t="b">
        <v>1</v>
      </c>
      <c r="I346" s="84" t="b">
        <v>0</v>
      </c>
      <c r="J346" s="84" t="b">
        <v>0</v>
      </c>
      <c r="K346" s="84" t="b">
        <v>0</v>
      </c>
      <c r="L346" s="84" t="b">
        <v>0</v>
      </c>
    </row>
    <row r="347" spans="1:12" ht="15">
      <c r="A347" s="84" t="s">
        <v>2860</v>
      </c>
      <c r="B347" s="84" t="s">
        <v>2323</v>
      </c>
      <c r="C347" s="84">
        <v>2</v>
      </c>
      <c r="D347" s="118">
        <v>0.0012281729260626964</v>
      </c>
      <c r="E347" s="118">
        <v>2.7102584385195545</v>
      </c>
      <c r="F347" s="84" t="s">
        <v>3056</v>
      </c>
      <c r="G347" s="84" t="b">
        <v>0</v>
      </c>
      <c r="H347" s="84" t="b">
        <v>0</v>
      </c>
      <c r="I347" s="84" t="b">
        <v>0</v>
      </c>
      <c r="J347" s="84" t="b">
        <v>0</v>
      </c>
      <c r="K347" s="84" t="b">
        <v>0</v>
      </c>
      <c r="L347" s="84" t="b">
        <v>0</v>
      </c>
    </row>
    <row r="348" spans="1:12" ht="15">
      <c r="A348" s="84" t="s">
        <v>257</v>
      </c>
      <c r="B348" s="84" t="s">
        <v>2861</v>
      </c>
      <c r="C348" s="84">
        <v>2</v>
      </c>
      <c r="D348" s="118">
        <v>0.0012281729260626964</v>
      </c>
      <c r="E348" s="118">
        <v>1.8163118309674806</v>
      </c>
      <c r="F348" s="84" t="s">
        <v>3056</v>
      </c>
      <c r="G348" s="84" t="b">
        <v>0</v>
      </c>
      <c r="H348" s="84" t="b">
        <v>0</v>
      </c>
      <c r="I348" s="84" t="b">
        <v>0</v>
      </c>
      <c r="J348" s="84" t="b">
        <v>0</v>
      </c>
      <c r="K348" s="84" t="b">
        <v>0</v>
      </c>
      <c r="L348" s="84" t="b">
        <v>0</v>
      </c>
    </row>
    <row r="349" spans="1:12" ht="15">
      <c r="A349" s="84" t="s">
        <v>313</v>
      </c>
      <c r="B349" s="84" t="s">
        <v>312</v>
      </c>
      <c r="C349" s="84">
        <v>2</v>
      </c>
      <c r="D349" s="118">
        <v>0.0012281729260626964</v>
      </c>
      <c r="E349" s="118">
        <v>3.0112884341835358</v>
      </c>
      <c r="F349" s="84" t="s">
        <v>3056</v>
      </c>
      <c r="G349" s="84" t="b">
        <v>0</v>
      </c>
      <c r="H349" s="84" t="b">
        <v>0</v>
      </c>
      <c r="I349" s="84" t="b">
        <v>0</v>
      </c>
      <c r="J349" s="84" t="b">
        <v>0</v>
      </c>
      <c r="K349" s="84" t="b">
        <v>0</v>
      </c>
      <c r="L349" s="84" t="b">
        <v>0</v>
      </c>
    </row>
    <row r="350" spans="1:12" ht="15">
      <c r="A350" s="84" t="s">
        <v>311</v>
      </c>
      <c r="B350" s="84" t="s">
        <v>310</v>
      </c>
      <c r="C350" s="84">
        <v>2</v>
      </c>
      <c r="D350" s="118">
        <v>0.0012281729260626964</v>
      </c>
      <c r="E350" s="118">
        <v>3.0112884341835358</v>
      </c>
      <c r="F350" s="84" t="s">
        <v>3056</v>
      </c>
      <c r="G350" s="84" t="b">
        <v>0</v>
      </c>
      <c r="H350" s="84" t="b">
        <v>0</v>
      </c>
      <c r="I350" s="84" t="b">
        <v>0</v>
      </c>
      <c r="J350" s="84" t="b">
        <v>0</v>
      </c>
      <c r="K350" s="84" t="b">
        <v>0</v>
      </c>
      <c r="L350" s="84" t="b">
        <v>0</v>
      </c>
    </row>
    <row r="351" spans="1:12" ht="15">
      <c r="A351" s="84" t="s">
        <v>310</v>
      </c>
      <c r="B351" s="84" t="s">
        <v>309</v>
      </c>
      <c r="C351" s="84">
        <v>2</v>
      </c>
      <c r="D351" s="118">
        <v>0.0012281729260626964</v>
      </c>
      <c r="E351" s="118">
        <v>3.0112884341835358</v>
      </c>
      <c r="F351" s="84" t="s">
        <v>3056</v>
      </c>
      <c r="G351" s="84" t="b">
        <v>0</v>
      </c>
      <c r="H351" s="84" t="b">
        <v>0</v>
      </c>
      <c r="I351" s="84" t="b">
        <v>0</v>
      </c>
      <c r="J351" s="84" t="b">
        <v>0</v>
      </c>
      <c r="K351" s="84" t="b">
        <v>0</v>
      </c>
      <c r="L351" s="84" t="b">
        <v>0</v>
      </c>
    </row>
    <row r="352" spans="1:12" ht="15">
      <c r="A352" s="84" t="s">
        <v>2278</v>
      </c>
      <c r="B352" s="84" t="s">
        <v>2732</v>
      </c>
      <c r="C352" s="84">
        <v>2</v>
      </c>
      <c r="D352" s="118">
        <v>0.0012281729260626964</v>
      </c>
      <c r="E352" s="118">
        <v>1.8449570124170107</v>
      </c>
      <c r="F352" s="84" t="s">
        <v>3056</v>
      </c>
      <c r="G352" s="84" t="b">
        <v>1</v>
      </c>
      <c r="H352" s="84" t="b">
        <v>0</v>
      </c>
      <c r="I352" s="84" t="b">
        <v>0</v>
      </c>
      <c r="J352" s="84" t="b">
        <v>0</v>
      </c>
      <c r="K352" s="84" t="b">
        <v>0</v>
      </c>
      <c r="L352" s="84" t="b">
        <v>0</v>
      </c>
    </row>
    <row r="353" spans="1:12" ht="15">
      <c r="A353" s="84" t="s">
        <v>2312</v>
      </c>
      <c r="B353" s="84" t="s">
        <v>2726</v>
      </c>
      <c r="C353" s="84">
        <v>2</v>
      </c>
      <c r="D353" s="118">
        <v>0.0012281729260626964</v>
      </c>
      <c r="E353" s="118">
        <v>1.201728719548268</v>
      </c>
      <c r="F353" s="84" t="s">
        <v>3056</v>
      </c>
      <c r="G353" s="84" t="b">
        <v>0</v>
      </c>
      <c r="H353" s="84" t="b">
        <v>0</v>
      </c>
      <c r="I353" s="84" t="b">
        <v>0</v>
      </c>
      <c r="J353" s="84" t="b">
        <v>0</v>
      </c>
      <c r="K353" s="84" t="b">
        <v>0</v>
      </c>
      <c r="L353" s="84" t="b">
        <v>0</v>
      </c>
    </row>
    <row r="354" spans="1:12" ht="15">
      <c r="A354" s="84" t="s">
        <v>271</v>
      </c>
      <c r="B354" s="84" t="s">
        <v>2352</v>
      </c>
      <c r="C354" s="84">
        <v>2</v>
      </c>
      <c r="D354" s="118">
        <v>0.0012281729260626964</v>
      </c>
      <c r="E354" s="118">
        <v>0.3866626149568319</v>
      </c>
      <c r="F354" s="84" t="s">
        <v>3056</v>
      </c>
      <c r="G354" s="84" t="b">
        <v>0</v>
      </c>
      <c r="H354" s="84" t="b">
        <v>0</v>
      </c>
      <c r="I354" s="84" t="b">
        <v>0</v>
      </c>
      <c r="J354" s="84" t="b">
        <v>1</v>
      </c>
      <c r="K354" s="84" t="b">
        <v>0</v>
      </c>
      <c r="L354" s="84" t="b">
        <v>0</v>
      </c>
    </row>
    <row r="355" spans="1:12" ht="15">
      <c r="A355" s="84" t="s">
        <v>2962</v>
      </c>
      <c r="B355" s="84" t="s">
        <v>2963</v>
      </c>
      <c r="C355" s="84">
        <v>2</v>
      </c>
      <c r="D355" s="118">
        <v>0.0012281729260626964</v>
      </c>
      <c r="E355" s="118">
        <v>3.187379693239217</v>
      </c>
      <c r="F355" s="84" t="s">
        <v>3056</v>
      </c>
      <c r="G355" s="84" t="b">
        <v>0</v>
      </c>
      <c r="H355" s="84" t="b">
        <v>0</v>
      </c>
      <c r="I355" s="84" t="b">
        <v>0</v>
      </c>
      <c r="J355" s="84" t="b">
        <v>1</v>
      </c>
      <c r="K355" s="84" t="b">
        <v>0</v>
      </c>
      <c r="L355" s="84" t="b">
        <v>0</v>
      </c>
    </row>
    <row r="356" spans="1:12" ht="15">
      <c r="A356" s="84" t="s">
        <v>2963</v>
      </c>
      <c r="B356" s="84" t="s">
        <v>2964</v>
      </c>
      <c r="C356" s="84">
        <v>2</v>
      </c>
      <c r="D356" s="118">
        <v>0.0012281729260626964</v>
      </c>
      <c r="E356" s="118">
        <v>3.187379693239217</v>
      </c>
      <c r="F356" s="84" t="s">
        <v>3056</v>
      </c>
      <c r="G356" s="84" t="b">
        <v>1</v>
      </c>
      <c r="H356" s="84" t="b">
        <v>0</v>
      </c>
      <c r="I356" s="84" t="b">
        <v>0</v>
      </c>
      <c r="J356" s="84" t="b">
        <v>0</v>
      </c>
      <c r="K356" s="84" t="b">
        <v>0</v>
      </c>
      <c r="L356" s="84" t="b">
        <v>0</v>
      </c>
    </row>
    <row r="357" spans="1:12" ht="15">
      <c r="A357" s="84" t="s">
        <v>2964</v>
      </c>
      <c r="B357" s="84" t="s">
        <v>2965</v>
      </c>
      <c r="C357" s="84">
        <v>2</v>
      </c>
      <c r="D357" s="118">
        <v>0.0012281729260626964</v>
      </c>
      <c r="E357" s="118">
        <v>3.187379693239217</v>
      </c>
      <c r="F357" s="84" t="s">
        <v>3056</v>
      </c>
      <c r="G357" s="84" t="b">
        <v>0</v>
      </c>
      <c r="H357" s="84" t="b">
        <v>0</v>
      </c>
      <c r="I357" s="84" t="b">
        <v>0</v>
      </c>
      <c r="J357" s="84" t="b">
        <v>0</v>
      </c>
      <c r="K357" s="84" t="b">
        <v>0</v>
      </c>
      <c r="L357" s="84" t="b">
        <v>0</v>
      </c>
    </row>
    <row r="358" spans="1:12" ht="15">
      <c r="A358" s="84" t="s">
        <v>2965</v>
      </c>
      <c r="B358" s="84" t="s">
        <v>2315</v>
      </c>
      <c r="C358" s="84">
        <v>2</v>
      </c>
      <c r="D358" s="118">
        <v>0.0012281729260626964</v>
      </c>
      <c r="E358" s="118">
        <v>2.3744663365963614</v>
      </c>
      <c r="F358" s="84" t="s">
        <v>3056</v>
      </c>
      <c r="G358" s="84" t="b">
        <v>0</v>
      </c>
      <c r="H358" s="84" t="b">
        <v>0</v>
      </c>
      <c r="I358" s="84" t="b">
        <v>0</v>
      </c>
      <c r="J358" s="84" t="b">
        <v>0</v>
      </c>
      <c r="K358" s="84" t="b">
        <v>0</v>
      </c>
      <c r="L358" s="84" t="b">
        <v>0</v>
      </c>
    </row>
    <row r="359" spans="1:12" ht="15">
      <c r="A359" s="84" t="s">
        <v>2315</v>
      </c>
      <c r="B359" s="84" t="s">
        <v>1266</v>
      </c>
      <c r="C359" s="84">
        <v>2</v>
      </c>
      <c r="D359" s="118">
        <v>0.0012281729260626964</v>
      </c>
      <c r="E359" s="118">
        <v>1.8303982922460857</v>
      </c>
      <c r="F359" s="84" t="s">
        <v>3056</v>
      </c>
      <c r="G359" s="84" t="b">
        <v>0</v>
      </c>
      <c r="H359" s="84" t="b">
        <v>0</v>
      </c>
      <c r="I359" s="84" t="b">
        <v>0</v>
      </c>
      <c r="J359" s="84" t="b">
        <v>0</v>
      </c>
      <c r="K359" s="84" t="b">
        <v>0</v>
      </c>
      <c r="L359" s="84" t="b">
        <v>0</v>
      </c>
    </row>
    <row r="360" spans="1:12" ht="15">
      <c r="A360" s="84" t="s">
        <v>1266</v>
      </c>
      <c r="B360" s="84" t="s">
        <v>2872</v>
      </c>
      <c r="C360" s="84">
        <v>2</v>
      </c>
      <c r="D360" s="118">
        <v>0.0012281729260626964</v>
      </c>
      <c r="E360" s="118">
        <v>2.4092284428555732</v>
      </c>
      <c r="F360" s="84" t="s">
        <v>3056</v>
      </c>
      <c r="G360" s="84" t="b">
        <v>0</v>
      </c>
      <c r="H360" s="84" t="b">
        <v>0</v>
      </c>
      <c r="I360" s="84" t="b">
        <v>0</v>
      </c>
      <c r="J360" s="84" t="b">
        <v>0</v>
      </c>
      <c r="K360" s="84" t="b">
        <v>0</v>
      </c>
      <c r="L360" s="84" t="b">
        <v>0</v>
      </c>
    </row>
    <row r="361" spans="1:12" ht="15">
      <c r="A361" s="84" t="s">
        <v>2872</v>
      </c>
      <c r="B361" s="84" t="s">
        <v>2324</v>
      </c>
      <c r="C361" s="84">
        <v>2</v>
      </c>
      <c r="D361" s="118">
        <v>0.0012281729260626964</v>
      </c>
      <c r="E361" s="118">
        <v>2.613348425511498</v>
      </c>
      <c r="F361" s="84" t="s">
        <v>3056</v>
      </c>
      <c r="G361" s="84" t="b">
        <v>0</v>
      </c>
      <c r="H361" s="84" t="b">
        <v>0</v>
      </c>
      <c r="I361" s="84" t="b">
        <v>0</v>
      </c>
      <c r="J361" s="84" t="b">
        <v>0</v>
      </c>
      <c r="K361" s="84" t="b">
        <v>0</v>
      </c>
      <c r="L361" s="84" t="b">
        <v>0</v>
      </c>
    </row>
    <row r="362" spans="1:12" ht="15">
      <c r="A362" s="84" t="s">
        <v>2324</v>
      </c>
      <c r="B362" s="84" t="s">
        <v>2307</v>
      </c>
      <c r="C362" s="84">
        <v>2</v>
      </c>
      <c r="D362" s="118">
        <v>0.0012281729260626964</v>
      </c>
      <c r="E362" s="118">
        <v>1.2271468201107045</v>
      </c>
      <c r="F362" s="84" t="s">
        <v>3056</v>
      </c>
      <c r="G362" s="84" t="b">
        <v>0</v>
      </c>
      <c r="H362" s="84" t="b">
        <v>0</v>
      </c>
      <c r="I362" s="84" t="b">
        <v>0</v>
      </c>
      <c r="J362" s="84" t="b">
        <v>0</v>
      </c>
      <c r="K362" s="84" t="b">
        <v>0</v>
      </c>
      <c r="L362" s="84" t="b">
        <v>0</v>
      </c>
    </row>
    <row r="363" spans="1:12" ht="15">
      <c r="A363" s="84" t="s">
        <v>2873</v>
      </c>
      <c r="B363" s="84" t="s">
        <v>2873</v>
      </c>
      <c r="C363" s="84">
        <v>2</v>
      </c>
      <c r="D363" s="118">
        <v>0.0014112811959312982</v>
      </c>
      <c r="E363" s="118">
        <v>2.8351971751278544</v>
      </c>
      <c r="F363" s="84" t="s">
        <v>3056</v>
      </c>
      <c r="G363" s="84" t="b">
        <v>0</v>
      </c>
      <c r="H363" s="84" t="b">
        <v>0</v>
      </c>
      <c r="I363" s="84" t="b">
        <v>0</v>
      </c>
      <c r="J363" s="84" t="b">
        <v>0</v>
      </c>
      <c r="K363" s="84" t="b">
        <v>0</v>
      </c>
      <c r="L363" s="84" t="b">
        <v>0</v>
      </c>
    </row>
    <row r="364" spans="1:12" ht="15">
      <c r="A364" s="84" t="s">
        <v>271</v>
      </c>
      <c r="B364" s="84" t="s">
        <v>2874</v>
      </c>
      <c r="C364" s="84">
        <v>2</v>
      </c>
      <c r="D364" s="118">
        <v>0.0012281729260626964</v>
      </c>
      <c r="E364" s="118">
        <v>1.1136613428930942</v>
      </c>
      <c r="F364" s="84" t="s">
        <v>3056</v>
      </c>
      <c r="G364" s="84" t="b">
        <v>0</v>
      </c>
      <c r="H364" s="84" t="b">
        <v>0</v>
      </c>
      <c r="I364" s="84" t="b">
        <v>0</v>
      </c>
      <c r="J364" s="84" t="b">
        <v>0</v>
      </c>
      <c r="K364" s="84" t="b">
        <v>0</v>
      </c>
      <c r="L364" s="84" t="b">
        <v>0</v>
      </c>
    </row>
    <row r="365" spans="1:12" ht="15">
      <c r="A365" s="84" t="s">
        <v>240</v>
      </c>
      <c r="B365" s="84" t="s">
        <v>2354</v>
      </c>
      <c r="C365" s="84">
        <v>2</v>
      </c>
      <c r="D365" s="118">
        <v>0.0012281729260626964</v>
      </c>
      <c r="E365" s="118">
        <v>3.187379693239217</v>
      </c>
      <c r="F365" s="84" t="s">
        <v>3056</v>
      </c>
      <c r="G365" s="84" t="b">
        <v>0</v>
      </c>
      <c r="H365" s="84" t="b">
        <v>0</v>
      </c>
      <c r="I365" s="84" t="b">
        <v>0</v>
      </c>
      <c r="J365" s="84" t="b">
        <v>0</v>
      </c>
      <c r="K365" s="84" t="b">
        <v>0</v>
      </c>
      <c r="L365" s="84" t="b">
        <v>0</v>
      </c>
    </row>
    <row r="366" spans="1:12" ht="15">
      <c r="A366" s="84" t="s">
        <v>2310</v>
      </c>
      <c r="B366" s="84" t="s">
        <v>2966</v>
      </c>
      <c r="C366" s="84">
        <v>2</v>
      </c>
      <c r="D366" s="118">
        <v>0.0012281729260626964</v>
      </c>
      <c r="E366" s="118">
        <v>2.057045924744211</v>
      </c>
      <c r="F366" s="84" t="s">
        <v>3056</v>
      </c>
      <c r="G366" s="84" t="b">
        <v>0</v>
      </c>
      <c r="H366" s="84" t="b">
        <v>0</v>
      </c>
      <c r="I366" s="84" t="b">
        <v>0</v>
      </c>
      <c r="J366" s="84" t="b">
        <v>0</v>
      </c>
      <c r="K366" s="84" t="b">
        <v>0</v>
      </c>
      <c r="L366" s="84" t="b">
        <v>0</v>
      </c>
    </row>
    <row r="367" spans="1:12" ht="15">
      <c r="A367" s="84" t="s">
        <v>2966</v>
      </c>
      <c r="B367" s="84" t="s">
        <v>2967</v>
      </c>
      <c r="C367" s="84">
        <v>2</v>
      </c>
      <c r="D367" s="118">
        <v>0.0012281729260626964</v>
      </c>
      <c r="E367" s="118">
        <v>3.187379693239217</v>
      </c>
      <c r="F367" s="84" t="s">
        <v>3056</v>
      </c>
      <c r="G367" s="84" t="b">
        <v>0</v>
      </c>
      <c r="H367" s="84" t="b">
        <v>0</v>
      </c>
      <c r="I367" s="84" t="b">
        <v>0</v>
      </c>
      <c r="J367" s="84" t="b">
        <v>0</v>
      </c>
      <c r="K367" s="84" t="b">
        <v>0</v>
      </c>
      <c r="L367" s="84" t="b">
        <v>0</v>
      </c>
    </row>
    <row r="368" spans="1:12" ht="15">
      <c r="A368" s="84" t="s">
        <v>2967</v>
      </c>
      <c r="B368" s="84" t="s">
        <v>2968</v>
      </c>
      <c r="C368" s="84">
        <v>2</v>
      </c>
      <c r="D368" s="118">
        <v>0.0012281729260626964</v>
      </c>
      <c r="E368" s="118">
        <v>3.187379693239217</v>
      </c>
      <c r="F368" s="84" t="s">
        <v>3056</v>
      </c>
      <c r="G368" s="84" t="b">
        <v>0</v>
      </c>
      <c r="H368" s="84" t="b">
        <v>0</v>
      </c>
      <c r="I368" s="84" t="b">
        <v>0</v>
      </c>
      <c r="J368" s="84" t="b">
        <v>0</v>
      </c>
      <c r="K368" s="84" t="b">
        <v>0</v>
      </c>
      <c r="L368" s="84" t="b">
        <v>0</v>
      </c>
    </row>
    <row r="369" spans="1:12" ht="15">
      <c r="A369" s="84" t="s">
        <v>2969</v>
      </c>
      <c r="B369" s="84" t="s">
        <v>2877</v>
      </c>
      <c r="C369" s="84">
        <v>2</v>
      </c>
      <c r="D369" s="118">
        <v>0.0012281729260626964</v>
      </c>
      <c r="E369" s="118">
        <v>3.0112884341835358</v>
      </c>
      <c r="F369" s="84" t="s">
        <v>3056</v>
      </c>
      <c r="G369" s="84" t="b">
        <v>0</v>
      </c>
      <c r="H369" s="84" t="b">
        <v>0</v>
      </c>
      <c r="I369" s="84" t="b">
        <v>0</v>
      </c>
      <c r="J369" s="84" t="b">
        <v>0</v>
      </c>
      <c r="K369" s="84" t="b">
        <v>0</v>
      </c>
      <c r="L369" s="84" t="b">
        <v>0</v>
      </c>
    </row>
    <row r="370" spans="1:12" ht="15">
      <c r="A370" s="84" t="s">
        <v>2877</v>
      </c>
      <c r="B370" s="84" t="s">
        <v>2970</v>
      </c>
      <c r="C370" s="84">
        <v>2</v>
      </c>
      <c r="D370" s="118">
        <v>0.0012281729260626964</v>
      </c>
      <c r="E370" s="118">
        <v>3.0112884341835358</v>
      </c>
      <c r="F370" s="84" t="s">
        <v>3056</v>
      </c>
      <c r="G370" s="84" t="b">
        <v>0</v>
      </c>
      <c r="H370" s="84" t="b">
        <v>0</v>
      </c>
      <c r="I370" s="84" t="b">
        <v>0</v>
      </c>
      <c r="J370" s="84" t="b">
        <v>1</v>
      </c>
      <c r="K370" s="84" t="b">
        <v>0</v>
      </c>
      <c r="L370" s="84" t="b">
        <v>0</v>
      </c>
    </row>
    <row r="371" spans="1:12" ht="15">
      <c r="A371" s="84" t="s">
        <v>2970</v>
      </c>
      <c r="B371" s="84" t="s">
        <v>2878</v>
      </c>
      <c r="C371" s="84">
        <v>2</v>
      </c>
      <c r="D371" s="118">
        <v>0.0012281729260626964</v>
      </c>
      <c r="E371" s="118">
        <v>3.0112884341835358</v>
      </c>
      <c r="F371" s="84" t="s">
        <v>3056</v>
      </c>
      <c r="G371" s="84" t="b">
        <v>1</v>
      </c>
      <c r="H371" s="84" t="b">
        <v>0</v>
      </c>
      <c r="I371" s="84" t="b">
        <v>0</v>
      </c>
      <c r="J371" s="84" t="b">
        <v>0</v>
      </c>
      <c r="K371" s="84" t="b">
        <v>0</v>
      </c>
      <c r="L371" s="84" t="b">
        <v>0</v>
      </c>
    </row>
    <row r="372" spans="1:12" ht="15">
      <c r="A372" s="84" t="s">
        <v>2878</v>
      </c>
      <c r="B372" s="84" t="s">
        <v>2971</v>
      </c>
      <c r="C372" s="84">
        <v>2</v>
      </c>
      <c r="D372" s="118">
        <v>0.0012281729260626964</v>
      </c>
      <c r="E372" s="118">
        <v>3.0112884341835358</v>
      </c>
      <c r="F372" s="84" t="s">
        <v>3056</v>
      </c>
      <c r="G372" s="84" t="b">
        <v>0</v>
      </c>
      <c r="H372" s="84" t="b">
        <v>0</v>
      </c>
      <c r="I372" s="84" t="b">
        <v>0</v>
      </c>
      <c r="J372" s="84" t="b">
        <v>0</v>
      </c>
      <c r="K372" s="84" t="b">
        <v>0</v>
      </c>
      <c r="L372" s="84" t="b">
        <v>0</v>
      </c>
    </row>
    <row r="373" spans="1:12" ht="15">
      <c r="A373" s="84" t="s">
        <v>2971</v>
      </c>
      <c r="B373" s="84" t="s">
        <v>2879</v>
      </c>
      <c r="C373" s="84">
        <v>2</v>
      </c>
      <c r="D373" s="118">
        <v>0.0012281729260626964</v>
      </c>
      <c r="E373" s="118">
        <v>3.0112884341835358</v>
      </c>
      <c r="F373" s="84" t="s">
        <v>3056</v>
      </c>
      <c r="G373" s="84" t="b">
        <v>0</v>
      </c>
      <c r="H373" s="84" t="b">
        <v>0</v>
      </c>
      <c r="I373" s="84" t="b">
        <v>0</v>
      </c>
      <c r="J373" s="84" t="b">
        <v>0</v>
      </c>
      <c r="K373" s="84" t="b">
        <v>0</v>
      </c>
      <c r="L373" s="84" t="b">
        <v>0</v>
      </c>
    </row>
    <row r="374" spans="1:12" ht="15">
      <c r="A374" s="84" t="s">
        <v>2314</v>
      </c>
      <c r="B374" s="84" t="s">
        <v>2880</v>
      </c>
      <c r="C374" s="84">
        <v>2</v>
      </c>
      <c r="D374" s="118">
        <v>0.0012281729260626964</v>
      </c>
      <c r="E374" s="118">
        <v>2.081869508469243</v>
      </c>
      <c r="F374" s="84" t="s">
        <v>3056</v>
      </c>
      <c r="G374" s="84" t="b">
        <v>0</v>
      </c>
      <c r="H374" s="84" t="b">
        <v>0</v>
      </c>
      <c r="I374" s="84" t="b">
        <v>0</v>
      </c>
      <c r="J374" s="84" t="b">
        <v>0</v>
      </c>
      <c r="K374" s="84" t="b">
        <v>0</v>
      </c>
      <c r="L374" s="84" t="b">
        <v>0</v>
      </c>
    </row>
    <row r="375" spans="1:12" ht="15">
      <c r="A375" s="84" t="s">
        <v>2880</v>
      </c>
      <c r="B375" s="84" t="s">
        <v>271</v>
      </c>
      <c r="C375" s="84">
        <v>2</v>
      </c>
      <c r="D375" s="118">
        <v>0.0012281729260626964</v>
      </c>
      <c r="E375" s="118">
        <v>1.362928423202604</v>
      </c>
      <c r="F375" s="84" t="s">
        <v>3056</v>
      </c>
      <c r="G375" s="84" t="b">
        <v>0</v>
      </c>
      <c r="H375" s="84" t="b">
        <v>0</v>
      </c>
      <c r="I375" s="84" t="b">
        <v>0</v>
      </c>
      <c r="J375" s="84" t="b">
        <v>0</v>
      </c>
      <c r="K375" s="84" t="b">
        <v>0</v>
      </c>
      <c r="L375" s="84" t="b">
        <v>0</v>
      </c>
    </row>
    <row r="376" spans="1:12" ht="15">
      <c r="A376" s="84" t="s">
        <v>271</v>
      </c>
      <c r="B376" s="84" t="s">
        <v>2307</v>
      </c>
      <c r="C376" s="84">
        <v>2</v>
      </c>
      <c r="D376" s="118">
        <v>0.0012281729260626964</v>
      </c>
      <c r="E376" s="118">
        <v>-0.2725402625076993</v>
      </c>
      <c r="F376" s="84" t="s">
        <v>3056</v>
      </c>
      <c r="G376" s="84" t="b">
        <v>0</v>
      </c>
      <c r="H376" s="84" t="b">
        <v>0</v>
      </c>
      <c r="I376" s="84" t="b">
        <v>0</v>
      </c>
      <c r="J376" s="84" t="b">
        <v>0</v>
      </c>
      <c r="K376" s="84" t="b">
        <v>0</v>
      </c>
      <c r="L376" s="84" t="b">
        <v>0</v>
      </c>
    </row>
    <row r="377" spans="1:12" ht="15">
      <c r="A377" s="84" t="s">
        <v>2371</v>
      </c>
      <c r="B377" s="84" t="s">
        <v>2372</v>
      </c>
      <c r="C377" s="84">
        <v>2</v>
      </c>
      <c r="D377" s="118">
        <v>0.0012281729260626964</v>
      </c>
      <c r="E377" s="118">
        <v>2.789439684567179</v>
      </c>
      <c r="F377" s="84" t="s">
        <v>3056</v>
      </c>
      <c r="G377" s="84" t="b">
        <v>1</v>
      </c>
      <c r="H377" s="84" t="b">
        <v>0</v>
      </c>
      <c r="I377" s="84" t="b">
        <v>0</v>
      </c>
      <c r="J377" s="84" t="b">
        <v>0</v>
      </c>
      <c r="K377" s="84" t="b">
        <v>0</v>
      </c>
      <c r="L377" s="84" t="b">
        <v>0</v>
      </c>
    </row>
    <row r="378" spans="1:12" ht="15">
      <c r="A378" s="84" t="s">
        <v>2372</v>
      </c>
      <c r="B378" s="84" t="s">
        <v>271</v>
      </c>
      <c r="C378" s="84">
        <v>2</v>
      </c>
      <c r="D378" s="118">
        <v>0.0012281729260626964</v>
      </c>
      <c r="E378" s="118">
        <v>1.5390196822582853</v>
      </c>
      <c r="F378" s="84" t="s">
        <v>3056</v>
      </c>
      <c r="G378" s="84" t="b">
        <v>0</v>
      </c>
      <c r="H378" s="84" t="b">
        <v>0</v>
      </c>
      <c r="I378" s="84" t="b">
        <v>0</v>
      </c>
      <c r="J378" s="84" t="b">
        <v>0</v>
      </c>
      <c r="K378" s="84" t="b">
        <v>0</v>
      </c>
      <c r="L378" s="84" t="b">
        <v>0</v>
      </c>
    </row>
    <row r="379" spans="1:12" ht="15">
      <c r="A379" s="84" t="s">
        <v>271</v>
      </c>
      <c r="B379" s="84" t="s">
        <v>2373</v>
      </c>
      <c r="C379" s="84">
        <v>2</v>
      </c>
      <c r="D379" s="118">
        <v>0.0012281729260626964</v>
      </c>
      <c r="E379" s="118">
        <v>0.6365400881734318</v>
      </c>
      <c r="F379" s="84" t="s">
        <v>3056</v>
      </c>
      <c r="G379" s="84" t="b">
        <v>0</v>
      </c>
      <c r="H379" s="84" t="b">
        <v>0</v>
      </c>
      <c r="I379" s="84" t="b">
        <v>0</v>
      </c>
      <c r="J379" s="84" t="b">
        <v>0</v>
      </c>
      <c r="K379" s="84" t="b">
        <v>0</v>
      </c>
      <c r="L379" s="84" t="b">
        <v>0</v>
      </c>
    </row>
    <row r="380" spans="1:12" ht="15">
      <c r="A380" s="84" t="s">
        <v>2313</v>
      </c>
      <c r="B380" s="84" t="s">
        <v>2374</v>
      </c>
      <c r="C380" s="84">
        <v>2</v>
      </c>
      <c r="D380" s="118">
        <v>0.0012281729260626964</v>
      </c>
      <c r="E380" s="118">
        <v>1.4884096889031981</v>
      </c>
      <c r="F380" s="84" t="s">
        <v>3056</v>
      </c>
      <c r="G380" s="84" t="b">
        <v>0</v>
      </c>
      <c r="H380" s="84" t="b">
        <v>0</v>
      </c>
      <c r="I380" s="84" t="b">
        <v>0</v>
      </c>
      <c r="J380" s="84" t="b">
        <v>0</v>
      </c>
      <c r="K380" s="84" t="b">
        <v>0</v>
      </c>
      <c r="L380" s="84" t="b">
        <v>0</v>
      </c>
    </row>
    <row r="381" spans="1:12" ht="15">
      <c r="A381" s="84" t="s">
        <v>2374</v>
      </c>
      <c r="B381" s="84" t="s">
        <v>2375</v>
      </c>
      <c r="C381" s="84">
        <v>2</v>
      </c>
      <c r="D381" s="118">
        <v>0.0012281729260626964</v>
      </c>
      <c r="E381" s="118">
        <v>1.9443416445529225</v>
      </c>
      <c r="F381" s="84" t="s">
        <v>3056</v>
      </c>
      <c r="G381" s="84" t="b">
        <v>0</v>
      </c>
      <c r="H381" s="84" t="b">
        <v>0</v>
      </c>
      <c r="I381" s="84" t="b">
        <v>0</v>
      </c>
      <c r="J381" s="84" t="b">
        <v>0</v>
      </c>
      <c r="K381" s="84" t="b">
        <v>0</v>
      </c>
      <c r="L381" s="84" t="b">
        <v>0</v>
      </c>
    </row>
    <row r="382" spans="1:12" ht="15">
      <c r="A382" s="84" t="s">
        <v>2375</v>
      </c>
      <c r="B382" s="84" t="s">
        <v>2376</v>
      </c>
      <c r="C382" s="84">
        <v>2</v>
      </c>
      <c r="D382" s="118">
        <v>0.0012281729260626964</v>
      </c>
      <c r="E382" s="118">
        <v>2.0112884341835358</v>
      </c>
      <c r="F382" s="84" t="s">
        <v>3056</v>
      </c>
      <c r="G382" s="84" t="b">
        <v>0</v>
      </c>
      <c r="H382" s="84" t="b">
        <v>0</v>
      </c>
      <c r="I382" s="84" t="b">
        <v>0</v>
      </c>
      <c r="J382" s="84" t="b">
        <v>0</v>
      </c>
      <c r="K382" s="84" t="b">
        <v>0</v>
      </c>
      <c r="L382" s="84" t="b">
        <v>0</v>
      </c>
    </row>
    <row r="383" spans="1:12" ht="15">
      <c r="A383" s="84" t="s">
        <v>2376</v>
      </c>
      <c r="B383" s="84" t="s">
        <v>2377</v>
      </c>
      <c r="C383" s="84">
        <v>2</v>
      </c>
      <c r="D383" s="118">
        <v>0.0012281729260626964</v>
      </c>
      <c r="E383" s="118">
        <v>2.5853197019112546</v>
      </c>
      <c r="F383" s="84" t="s">
        <v>3056</v>
      </c>
      <c r="G383" s="84" t="b">
        <v>0</v>
      </c>
      <c r="H383" s="84" t="b">
        <v>0</v>
      </c>
      <c r="I383" s="84" t="b">
        <v>0</v>
      </c>
      <c r="J383" s="84" t="b">
        <v>0</v>
      </c>
      <c r="K383" s="84" t="b">
        <v>0</v>
      </c>
      <c r="L383" s="84" t="b">
        <v>0</v>
      </c>
    </row>
    <row r="384" spans="1:12" ht="15">
      <c r="A384" s="84" t="s">
        <v>2377</v>
      </c>
      <c r="B384" s="84" t="s">
        <v>2976</v>
      </c>
      <c r="C384" s="84">
        <v>2</v>
      </c>
      <c r="D384" s="118">
        <v>0.0012281729260626964</v>
      </c>
      <c r="E384" s="118">
        <v>3.187379693239217</v>
      </c>
      <c r="F384" s="84" t="s">
        <v>3056</v>
      </c>
      <c r="G384" s="84" t="b">
        <v>0</v>
      </c>
      <c r="H384" s="84" t="b">
        <v>0</v>
      </c>
      <c r="I384" s="84" t="b">
        <v>0</v>
      </c>
      <c r="J384" s="84" t="b">
        <v>0</v>
      </c>
      <c r="K384" s="84" t="b">
        <v>0</v>
      </c>
      <c r="L384" s="84" t="b">
        <v>0</v>
      </c>
    </row>
    <row r="385" spans="1:12" ht="15">
      <c r="A385" s="84" t="s">
        <v>2881</v>
      </c>
      <c r="B385" s="84" t="s">
        <v>2808</v>
      </c>
      <c r="C385" s="84">
        <v>2</v>
      </c>
      <c r="D385" s="118">
        <v>0.0012281729260626964</v>
      </c>
      <c r="E385" s="118">
        <v>2.7102584385195545</v>
      </c>
      <c r="F385" s="84" t="s">
        <v>3056</v>
      </c>
      <c r="G385" s="84" t="b">
        <v>0</v>
      </c>
      <c r="H385" s="84" t="b">
        <v>0</v>
      </c>
      <c r="I385" s="84" t="b">
        <v>0</v>
      </c>
      <c r="J385" s="84" t="b">
        <v>0</v>
      </c>
      <c r="K385" s="84" t="b">
        <v>0</v>
      </c>
      <c r="L385" s="84" t="b">
        <v>0</v>
      </c>
    </row>
    <row r="386" spans="1:12" ht="15">
      <c r="A386" s="84" t="s">
        <v>2337</v>
      </c>
      <c r="B386" s="84" t="s">
        <v>2338</v>
      </c>
      <c r="C386" s="84">
        <v>2</v>
      </c>
      <c r="D386" s="118">
        <v>0.0012281729260626964</v>
      </c>
      <c r="E386" s="118">
        <v>1.8351971751278544</v>
      </c>
      <c r="F386" s="84" t="s">
        <v>3056</v>
      </c>
      <c r="G386" s="84" t="b">
        <v>1</v>
      </c>
      <c r="H386" s="84" t="b">
        <v>0</v>
      </c>
      <c r="I386" s="84" t="b">
        <v>0</v>
      </c>
      <c r="J386" s="84" t="b">
        <v>0</v>
      </c>
      <c r="K386" s="84" t="b">
        <v>0</v>
      </c>
      <c r="L386" s="84" t="b">
        <v>0</v>
      </c>
    </row>
    <row r="387" spans="1:12" ht="15">
      <c r="A387" s="84" t="s">
        <v>2338</v>
      </c>
      <c r="B387" s="84" t="s">
        <v>2339</v>
      </c>
      <c r="C387" s="84">
        <v>2</v>
      </c>
      <c r="D387" s="118">
        <v>0.0012281729260626964</v>
      </c>
      <c r="E387" s="118">
        <v>2.2579607675249243</v>
      </c>
      <c r="F387" s="84" t="s">
        <v>3056</v>
      </c>
      <c r="G387" s="84" t="b">
        <v>0</v>
      </c>
      <c r="H387" s="84" t="b">
        <v>0</v>
      </c>
      <c r="I387" s="84" t="b">
        <v>0</v>
      </c>
      <c r="J387" s="84" t="b">
        <v>0</v>
      </c>
      <c r="K387" s="84" t="b">
        <v>0</v>
      </c>
      <c r="L387" s="84" t="b">
        <v>0</v>
      </c>
    </row>
    <row r="388" spans="1:12" ht="15">
      <c r="A388" s="84" t="s">
        <v>2339</v>
      </c>
      <c r="B388" s="84" t="s">
        <v>2340</v>
      </c>
      <c r="C388" s="84">
        <v>2</v>
      </c>
      <c r="D388" s="118">
        <v>0.0012281729260626964</v>
      </c>
      <c r="E388" s="118">
        <v>3.187379693239217</v>
      </c>
      <c r="F388" s="84" t="s">
        <v>3056</v>
      </c>
      <c r="G388" s="84" t="b">
        <v>0</v>
      </c>
      <c r="H388" s="84" t="b">
        <v>0</v>
      </c>
      <c r="I388" s="84" t="b">
        <v>0</v>
      </c>
      <c r="J388" s="84" t="b">
        <v>0</v>
      </c>
      <c r="K388" s="84" t="b">
        <v>0</v>
      </c>
      <c r="L388" s="84" t="b">
        <v>0</v>
      </c>
    </row>
    <row r="389" spans="1:12" ht="15">
      <c r="A389" s="84" t="s">
        <v>2340</v>
      </c>
      <c r="B389" s="84" t="s">
        <v>2341</v>
      </c>
      <c r="C389" s="84">
        <v>2</v>
      </c>
      <c r="D389" s="118">
        <v>0.0012281729260626964</v>
      </c>
      <c r="E389" s="118">
        <v>3.187379693239217</v>
      </c>
      <c r="F389" s="84" t="s">
        <v>3056</v>
      </c>
      <c r="G389" s="84" t="b">
        <v>0</v>
      </c>
      <c r="H389" s="84" t="b">
        <v>0</v>
      </c>
      <c r="I389" s="84" t="b">
        <v>0</v>
      </c>
      <c r="J389" s="84" t="b">
        <v>0</v>
      </c>
      <c r="K389" s="84" t="b">
        <v>0</v>
      </c>
      <c r="L389" s="84" t="b">
        <v>0</v>
      </c>
    </row>
    <row r="390" spans="1:12" ht="15">
      <c r="A390" s="84" t="s">
        <v>2341</v>
      </c>
      <c r="B390" s="84" t="s">
        <v>2342</v>
      </c>
      <c r="C390" s="84">
        <v>2</v>
      </c>
      <c r="D390" s="118">
        <v>0.0012281729260626964</v>
      </c>
      <c r="E390" s="118">
        <v>3.187379693239217</v>
      </c>
      <c r="F390" s="84" t="s">
        <v>3056</v>
      </c>
      <c r="G390" s="84" t="b">
        <v>0</v>
      </c>
      <c r="H390" s="84" t="b">
        <v>0</v>
      </c>
      <c r="I390" s="84" t="b">
        <v>0</v>
      </c>
      <c r="J390" s="84" t="b">
        <v>0</v>
      </c>
      <c r="K390" s="84" t="b">
        <v>0</v>
      </c>
      <c r="L390" s="84" t="b">
        <v>0</v>
      </c>
    </row>
    <row r="391" spans="1:12" ht="15">
      <c r="A391" s="84" t="s">
        <v>2342</v>
      </c>
      <c r="B391" s="84" t="s">
        <v>2343</v>
      </c>
      <c r="C391" s="84">
        <v>2</v>
      </c>
      <c r="D391" s="118">
        <v>0.0012281729260626964</v>
      </c>
      <c r="E391" s="118">
        <v>3.187379693239217</v>
      </c>
      <c r="F391" s="84" t="s">
        <v>3056</v>
      </c>
      <c r="G391" s="84" t="b">
        <v>0</v>
      </c>
      <c r="H391" s="84" t="b">
        <v>0</v>
      </c>
      <c r="I391" s="84" t="b">
        <v>0</v>
      </c>
      <c r="J391" s="84" t="b">
        <v>0</v>
      </c>
      <c r="K391" s="84" t="b">
        <v>0</v>
      </c>
      <c r="L391" s="84" t="b">
        <v>0</v>
      </c>
    </row>
    <row r="392" spans="1:12" ht="15">
      <c r="A392" s="84" t="s">
        <v>2343</v>
      </c>
      <c r="B392" s="84" t="s">
        <v>295</v>
      </c>
      <c r="C392" s="84">
        <v>2</v>
      </c>
      <c r="D392" s="118">
        <v>0.0012281729260626964</v>
      </c>
      <c r="E392" s="118">
        <v>3.187379693239217</v>
      </c>
      <c r="F392" s="84" t="s">
        <v>3056</v>
      </c>
      <c r="G392" s="84" t="b">
        <v>0</v>
      </c>
      <c r="H392" s="84" t="b">
        <v>0</v>
      </c>
      <c r="I392" s="84" t="b">
        <v>0</v>
      </c>
      <c r="J392" s="84" t="b">
        <v>0</v>
      </c>
      <c r="K392" s="84" t="b">
        <v>0</v>
      </c>
      <c r="L392" s="84" t="b">
        <v>0</v>
      </c>
    </row>
    <row r="393" spans="1:12" ht="15">
      <c r="A393" s="84" t="s">
        <v>295</v>
      </c>
      <c r="B393" s="84" t="s">
        <v>2344</v>
      </c>
      <c r="C393" s="84">
        <v>2</v>
      </c>
      <c r="D393" s="118">
        <v>0.0012281729260626964</v>
      </c>
      <c r="E393" s="118">
        <v>3.187379693239217</v>
      </c>
      <c r="F393" s="84" t="s">
        <v>3056</v>
      </c>
      <c r="G393" s="84" t="b">
        <v>0</v>
      </c>
      <c r="H393" s="84" t="b">
        <v>0</v>
      </c>
      <c r="I393" s="84" t="b">
        <v>0</v>
      </c>
      <c r="J393" s="84" t="b">
        <v>0</v>
      </c>
      <c r="K393" s="84" t="b">
        <v>0</v>
      </c>
      <c r="L393" s="84" t="b">
        <v>0</v>
      </c>
    </row>
    <row r="394" spans="1:12" ht="15">
      <c r="A394" s="84" t="s">
        <v>2344</v>
      </c>
      <c r="B394" s="84" t="s">
        <v>2336</v>
      </c>
      <c r="C394" s="84">
        <v>2</v>
      </c>
      <c r="D394" s="118">
        <v>0.0012281729260626964</v>
      </c>
      <c r="E394" s="118">
        <v>3.0112884341835358</v>
      </c>
      <c r="F394" s="84" t="s">
        <v>3056</v>
      </c>
      <c r="G394" s="84" t="b">
        <v>0</v>
      </c>
      <c r="H394" s="84" t="b">
        <v>0</v>
      </c>
      <c r="I394" s="84" t="b">
        <v>0</v>
      </c>
      <c r="J394" s="84" t="b">
        <v>0</v>
      </c>
      <c r="K394" s="84" t="b">
        <v>0</v>
      </c>
      <c r="L394" s="84" t="b">
        <v>0</v>
      </c>
    </row>
    <row r="395" spans="1:12" ht="15">
      <c r="A395" s="84" t="s">
        <v>2336</v>
      </c>
      <c r="B395" s="84" t="s">
        <v>2978</v>
      </c>
      <c r="C395" s="84">
        <v>2</v>
      </c>
      <c r="D395" s="118">
        <v>0.0012281729260626964</v>
      </c>
      <c r="E395" s="118">
        <v>3.0112884341835358</v>
      </c>
      <c r="F395" s="84" t="s">
        <v>3056</v>
      </c>
      <c r="G395" s="84" t="b">
        <v>0</v>
      </c>
      <c r="H395" s="84" t="b">
        <v>0</v>
      </c>
      <c r="I395" s="84" t="b">
        <v>0</v>
      </c>
      <c r="J395" s="84" t="b">
        <v>0</v>
      </c>
      <c r="K395" s="84" t="b">
        <v>0</v>
      </c>
      <c r="L395" s="84" t="b">
        <v>0</v>
      </c>
    </row>
    <row r="396" spans="1:12" ht="15">
      <c r="A396" s="84" t="s">
        <v>2978</v>
      </c>
      <c r="B396" s="84" t="s">
        <v>2979</v>
      </c>
      <c r="C396" s="84">
        <v>2</v>
      </c>
      <c r="D396" s="118">
        <v>0.0012281729260626964</v>
      </c>
      <c r="E396" s="118">
        <v>3.187379693239217</v>
      </c>
      <c r="F396" s="84" t="s">
        <v>3056</v>
      </c>
      <c r="G396" s="84" t="b">
        <v>0</v>
      </c>
      <c r="H396" s="84" t="b">
        <v>0</v>
      </c>
      <c r="I396" s="84" t="b">
        <v>0</v>
      </c>
      <c r="J396" s="84" t="b">
        <v>0</v>
      </c>
      <c r="K396" s="84" t="b">
        <v>0</v>
      </c>
      <c r="L396" s="84" t="b">
        <v>0</v>
      </c>
    </row>
    <row r="397" spans="1:12" ht="15">
      <c r="A397" s="84" t="s">
        <v>2979</v>
      </c>
      <c r="B397" s="84" t="s">
        <v>2980</v>
      </c>
      <c r="C397" s="84">
        <v>2</v>
      </c>
      <c r="D397" s="118">
        <v>0.0012281729260626964</v>
      </c>
      <c r="E397" s="118">
        <v>3.187379693239217</v>
      </c>
      <c r="F397" s="84" t="s">
        <v>3056</v>
      </c>
      <c r="G397" s="84" t="b">
        <v>0</v>
      </c>
      <c r="H397" s="84" t="b">
        <v>0</v>
      </c>
      <c r="I397" s="84" t="b">
        <v>0</v>
      </c>
      <c r="J397" s="84" t="b">
        <v>0</v>
      </c>
      <c r="K397" s="84" t="b">
        <v>0</v>
      </c>
      <c r="L397" s="84" t="b">
        <v>0</v>
      </c>
    </row>
    <row r="398" spans="1:12" ht="15">
      <c r="A398" s="84" t="s">
        <v>2980</v>
      </c>
      <c r="B398" s="84" t="s">
        <v>294</v>
      </c>
      <c r="C398" s="84">
        <v>2</v>
      </c>
      <c r="D398" s="118">
        <v>0.0012281729260626964</v>
      </c>
      <c r="E398" s="118">
        <v>3.187379693239217</v>
      </c>
      <c r="F398" s="84" t="s">
        <v>3056</v>
      </c>
      <c r="G398" s="84" t="b">
        <v>0</v>
      </c>
      <c r="H398" s="84" t="b">
        <v>0</v>
      </c>
      <c r="I398" s="84" t="b">
        <v>0</v>
      </c>
      <c r="J398" s="84" t="b">
        <v>0</v>
      </c>
      <c r="K398" s="84" t="b">
        <v>0</v>
      </c>
      <c r="L398" s="84" t="b">
        <v>0</v>
      </c>
    </row>
    <row r="399" spans="1:12" ht="15">
      <c r="A399" s="84" t="s">
        <v>225</v>
      </c>
      <c r="B399" s="84" t="s">
        <v>2883</v>
      </c>
      <c r="C399" s="84">
        <v>2</v>
      </c>
      <c r="D399" s="118">
        <v>0.0012281729260626964</v>
      </c>
      <c r="E399" s="118">
        <v>3.187379693239217</v>
      </c>
      <c r="F399" s="84" t="s">
        <v>3056</v>
      </c>
      <c r="G399" s="84" t="b">
        <v>0</v>
      </c>
      <c r="H399" s="84" t="b">
        <v>0</v>
      </c>
      <c r="I399" s="84" t="b">
        <v>0</v>
      </c>
      <c r="J399" s="84" t="b">
        <v>0</v>
      </c>
      <c r="K399" s="84" t="b">
        <v>0</v>
      </c>
      <c r="L399" s="84" t="b">
        <v>0</v>
      </c>
    </row>
    <row r="400" spans="1:12" ht="15">
      <c r="A400" s="84" t="s">
        <v>2891</v>
      </c>
      <c r="B400" s="84" t="s">
        <v>2981</v>
      </c>
      <c r="C400" s="84">
        <v>2</v>
      </c>
      <c r="D400" s="118">
        <v>0.0012281729260626964</v>
      </c>
      <c r="E400" s="118">
        <v>3.0112884341835358</v>
      </c>
      <c r="F400" s="84" t="s">
        <v>3056</v>
      </c>
      <c r="G400" s="84" t="b">
        <v>0</v>
      </c>
      <c r="H400" s="84" t="b">
        <v>0</v>
      </c>
      <c r="I400" s="84" t="b">
        <v>0</v>
      </c>
      <c r="J400" s="84" t="b">
        <v>0</v>
      </c>
      <c r="K400" s="84" t="b">
        <v>0</v>
      </c>
      <c r="L400" s="84" t="b">
        <v>0</v>
      </c>
    </row>
    <row r="401" spans="1:12" ht="15">
      <c r="A401" s="84" t="s">
        <v>2364</v>
      </c>
      <c r="B401" s="84" t="s">
        <v>2982</v>
      </c>
      <c r="C401" s="84">
        <v>2</v>
      </c>
      <c r="D401" s="118">
        <v>0.0012281729260626964</v>
      </c>
      <c r="E401" s="118">
        <v>2.2579607675249243</v>
      </c>
      <c r="F401" s="84" t="s">
        <v>3056</v>
      </c>
      <c r="G401" s="84" t="b">
        <v>0</v>
      </c>
      <c r="H401" s="84" t="b">
        <v>0</v>
      </c>
      <c r="I401" s="84" t="b">
        <v>0</v>
      </c>
      <c r="J401" s="84" t="b">
        <v>1</v>
      </c>
      <c r="K401" s="84" t="b">
        <v>0</v>
      </c>
      <c r="L401" s="84" t="b">
        <v>0</v>
      </c>
    </row>
    <row r="402" spans="1:12" ht="15">
      <c r="A402" s="84" t="s">
        <v>2982</v>
      </c>
      <c r="B402" s="84" t="s">
        <v>2983</v>
      </c>
      <c r="C402" s="84">
        <v>2</v>
      </c>
      <c r="D402" s="118">
        <v>0.0012281729260626964</v>
      </c>
      <c r="E402" s="118">
        <v>3.187379693239217</v>
      </c>
      <c r="F402" s="84" t="s">
        <v>3056</v>
      </c>
      <c r="G402" s="84" t="b">
        <v>1</v>
      </c>
      <c r="H402" s="84" t="b">
        <v>0</v>
      </c>
      <c r="I402" s="84" t="b">
        <v>0</v>
      </c>
      <c r="J402" s="84" t="b">
        <v>0</v>
      </c>
      <c r="K402" s="84" t="b">
        <v>0</v>
      </c>
      <c r="L402" s="84" t="b">
        <v>0</v>
      </c>
    </row>
    <row r="403" spans="1:12" ht="15">
      <c r="A403" s="84" t="s">
        <v>2983</v>
      </c>
      <c r="B403" s="84" t="s">
        <v>2984</v>
      </c>
      <c r="C403" s="84">
        <v>2</v>
      </c>
      <c r="D403" s="118">
        <v>0.0012281729260626964</v>
      </c>
      <c r="E403" s="118">
        <v>3.187379693239217</v>
      </c>
      <c r="F403" s="84" t="s">
        <v>3056</v>
      </c>
      <c r="G403" s="84" t="b">
        <v>0</v>
      </c>
      <c r="H403" s="84" t="b">
        <v>0</v>
      </c>
      <c r="I403" s="84" t="b">
        <v>0</v>
      </c>
      <c r="J403" s="84" t="b">
        <v>0</v>
      </c>
      <c r="K403" s="84" t="b">
        <v>0</v>
      </c>
      <c r="L403" s="84" t="b">
        <v>0</v>
      </c>
    </row>
    <row r="404" spans="1:12" ht="15">
      <c r="A404" s="84" t="s">
        <v>2984</v>
      </c>
      <c r="B404" s="84" t="s">
        <v>2745</v>
      </c>
      <c r="C404" s="84">
        <v>2</v>
      </c>
      <c r="D404" s="118">
        <v>0.0012281729260626964</v>
      </c>
      <c r="E404" s="118">
        <v>2.6433116488889414</v>
      </c>
      <c r="F404" s="84" t="s">
        <v>3056</v>
      </c>
      <c r="G404" s="84" t="b">
        <v>0</v>
      </c>
      <c r="H404" s="84" t="b">
        <v>0</v>
      </c>
      <c r="I404" s="84" t="b">
        <v>0</v>
      </c>
      <c r="J404" s="84" t="b">
        <v>0</v>
      </c>
      <c r="K404" s="84" t="b">
        <v>0</v>
      </c>
      <c r="L404" s="84" t="b">
        <v>0</v>
      </c>
    </row>
    <row r="405" spans="1:12" ht="15">
      <c r="A405" s="84" t="s">
        <v>2745</v>
      </c>
      <c r="B405" s="84" t="s">
        <v>2985</v>
      </c>
      <c r="C405" s="84">
        <v>2</v>
      </c>
      <c r="D405" s="118">
        <v>0.0012281729260626964</v>
      </c>
      <c r="E405" s="118">
        <v>2.6433116488889414</v>
      </c>
      <c r="F405" s="84" t="s">
        <v>3056</v>
      </c>
      <c r="G405" s="84" t="b">
        <v>0</v>
      </c>
      <c r="H405" s="84" t="b">
        <v>0</v>
      </c>
      <c r="I405" s="84" t="b">
        <v>0</v>
      </c>
      <c r="J405" s="84" t="b">
        <v>0</v>
      </c>
      <c r="K405" s="84" t="b">
        <v>0</v>
      </c>
      <c r="L405" s="84" t="b">
        <v>0</v>
      </c>
    </row>
    <row r="406" spans="1:12" ht="15">
      <c r="A406" s="84" t="s">
        <v>2985</v>
      </c>
      <c r="B406" s="84" t="s">
        <v>2986</v>
      </c>
      <c r="C406" s="84">
        <v>2</v>
      </c>
      <c r="D406" s="118">
        <v>0.0012281729260626964</v>
      </c>
      <c r="E406" s="118">
        <v>3.187379693239217</v>
      </c>
      <c r="F406" s="84" t="s">
        <v>3056</v>
      </c>
      <c r="G406" s="84" t="b">
        <v>0</v>
      </c>
      <c r="H406" s="84" t="b">
        <v>0</v>
      </c>
      <c r="I406" s="84" t="b">
        <v>0</v>
      </c>
      <c r="J406" s="84" t="b">
        <v>0</v>
      </c>
      <c r="K406" s="84" t="b">
        <v>0</v>
      </c>
      <c r="L406" s="84" t="b">
        <v>0</v>
      </c>
    </row>
    <row r="407" spans="1:12" ht="15">
      <c r="A407" s="84" t="s">
        <v>2986</v>
      </c>
      <c r="B407" s="84" t="s">
        <v>2893</v>
      </c>
      <c r="C407" s="84">
        <v>2</v>
      </c>
      <c r="D407" s="118">
        <v>0.0012281729260626964</v>
      </c>
      <c r="E407" s="118">
        <v>3.0112884341835358</v>
      </c>
      <c r="F407" s="84" t="s">
        <v>3056</v>
      </c>
      <c r="G407" s="84" t="b">
        <v>0</v>
      </c>
      <c r="H407" s="84" t="b">
        <v>0</v>
      </c>
      <c r="I407" s="84" t="b">
        <v>0</v>
      </c>
      <c r="J407" s="84" t="b">
        <v>0</v>
      </c>
      <c r="K407" s="84" t="b">
        <v>0</v>
      </c>
      <c r="L407" s="84" t="b">
        <v>0</v>
      </c>
    </row>
    <row r="408" spans="1:12" ht="15">
      <c r="A408" s="84" t="s">
        <v>2893</v>
      </c>
      <c r="B408" s="84" t="s">
        <v>2745</v>
      </c>
      <c r="C408" s="84">
        <v>2</v>
      </c>
      <c r="D408" s="118">
        <v>0.0012281729260626964</v>
      </c>
      <c r="E408" s="118">
        <v>2.46722038983326</v>
      </c>
      <c r="F408" s="84" t="s">
        <v>3056</v>
      </c>
      <c r="G408" s="84" t="b">
        <v>0</v>
      </c>
      <c r="H408" s="84" t="b">
        <v>0</v>
      </c>
      <c r="I408" s="84" t="b">
        <v>0</v>
      </c>
      <c r="J408" s="84" t="b">
        <v>0</v>
      </c>
      <c r="K408" s="84" t="b">
        <v>0</v>
      </c>
      <c r="L408" s="84" t="b">
        <v>0</v>
      </c>
    </row>
    <row r="409" spans="1:12" ht="15">
      <c r="A409" s="84" t="s">
        <v>2745</v>
      </c>
      <c r="B409" s="84" t="s">
        <v>2987</v>
      </c>
      <c r="C409" s="84">
        <v>2</v>
      </c>
      <c r="D409" s="118">
        <v>0.0012281729260626964</v>
      </c>
      <c r="E409" s="118">
        <v>2.6433116488889414</v>
      </c>
      <c r="F409" s="84" t="s">
        <v>3056</v>
      </c>
      <c r="G409" s="84" t="b">
        <v>0</v>
      </c>
      <c r="H409" s="84" t="b">
        <v>0</v>
      </c>
      <c r="I409" s="84" t="b">
        <v>0</v>
      </c>
      <c r="J409" s="84" t="b">
        <v>1</v>
      </c>
      <c r="K409" s="84" t="b">
        <v>0</v>
      </c>
      <c r="L409" s="84" t="b">
        <v>0</v>
      </c>
    </row>
    <row r="410" spans="1:12" ht="15">
      <c r="A410" s="84" t="s">
        <v>2752</v>
      </c>
      <c r="B410" s="84" t="s">
        <v>2725</v>
      </c>
      <c r="C410" s="84">
        <v>2</v>
      </c>
      <c r="D410" s="118">
        <v>0.0012281729260626964</v>
      </c>
      <c r="E410" s="118">
        <v>1.9900991351135977</v>
      </c>
      <c r="F410" s="84" t="s">
        <v>3056</v>
      </c>
      <c r="G410" s="84" t="b">
        <v>0</v>
      </c>
      <c r="H410" s="84" t="b">
        <v>0</v>
      </c>
      <c r="I410" s="84" t="b">
        <v>0</v>
      </c>
      <c r="J410" s="84" t="b">
        <v>1</v>
      </c>
      <c r="K410" s="84" t="b">
        <v>0</v>
      </c>
      <c r="L410" s="84" t="b">
        <v>0</v>
      </c>
    </row>
    <row r="411" spans="1:12" ht="15">
      <c r="A411" s="84" t="s">
        <v>2725</v>
      </c>
      <c r="B411" s="84" t="s">
        <v>2989</v>
      </c>
      <c r="C411" s="84">
        <v>2</v>
      </c>
      <c r="D411" s="118">
        <v>0.0012281729260626964</v>
      </c>
      <c r="E411" s="118">
        <v>2.5853197019112546</v>
      </c>
      <c r="F411" s="84" t="s">
        <v>3056</v>
      </c>
      <c r="G411" s="84" t="b">
        <v>1</v>
      </c>
      <c r="H411" s="84" t="b">
        <v>0</v>
      </c>
      <c r="I411" s="84" t="b">
        <v>0</v>
      </c>
      <c r="J411" s="84" t="b">
        <v>0</v>
      </c>
      <c r="K411" s="84" t="b">
        <v>0</v>
      </c>
      <c r="L411" s="84" t="b">
        <v>0</v>
      </c>
    </row>
    <row r="412" spans="1:12" ht="15">
      <c r="A412" s="84" t="s">
        <v>2989</v>
      </c>
      <c r="B412" s="84" t="s">
        <v>2759</v>
      </c>
      <c r="C412" s="84">
        <v>2</v>
      </c>
      <c r="D412" s="118">
        <v>0.0012281729260626964</v>
      </c>
      <c r="E412" s="118">
        <v>2.7102584385195545</v>
      </c>
      <c r="F412" s="84" t="s">
        <v>3056</v>
      </c>
      <c r="G412" s="84" t="b">
        <v>0</v>
      </c>
      <c r="H412" s="84" t="b">
        <v>0</v>
      </c>
      <c r="I412" s="84" t="b">
        <v>0</v>
      </c>
      <c r="J412" s="84" t="b">
        <v>0</v>
      </c>
      <c r="K412" s="84" t="b">
        <v>0</v>
      </c>
      <c r="L412" s="84" t="b">
        <v>0</v>
      </c>
    </row>
    <row r="413" spans="1:12" ht="15">
      <c r="A413" s="84" t="s">
        <v>2759</v>
      </c>
      <c r="B413" s="84" t="s">
        <v>2990</v>
      </c>
      <c r="C413" s="84">
        <v>2</v>
      </c>
      <c r="D413" s="118">
        <v>0.0012281729260626964</v>
      </c>
      <c r="E413" s="118">
        <v>2.7102584385195545</v>
      </c>
      <c r="F413" s="84" t="s">
        <v>3056</v>
      </c>
      <c r="G413" s="84" t="b">
        <v>0</v>
      </c>
      <c r="H413" s="84" t="b">
        <v>0</v>
      </c>
      <c r="I413" s="84" t="b">
        <v>0</v>
      </c>
      <c r="J413" s="84" t="b">
        <v>0</v>
      </c>
      <c r="K413" s="84" t="b">
        <v>0</v>
      </c>
      <c r="L413" s="84" t="b">
        <v>0</v>
      </c>
    </row>
    <row r="414" spans="1:12" ht="15">
      <c r="A414" s="84" t="s">
        <v>2990</v>
      </c>
      <c r="B414" s="84" t="s">
        <v>2741</v>
      </c>
      <c r="C414" s="84">
        <v>2</v>
      </c>
      <c r="D414" s="118">
        <v>0.0012281729260626964</v>
      </c>
      <c r="E414" s="118">
        <v>2.6433116488889414</v>
      </c>
      <c r="F414" s="84" t="s">
        <v>3056</v>
      </c>
      <c r="G414" s="84" t="b">
        <v>0</v>
      </c>
      <c r="H414" s="84" t="b">
        <v>0</v>
      </c>
      <c r="I414" s="84" t="b">
        <v>0</v>
      </c>
      <c r="J414" s="84" t="b">
        <v>0</v>
      </c>
      <c r="K414" s="84" t="b">
        <v>0</v>
      </c>
      <c r="L414" s="84" t="b">
        <v>0</v>
      </c>
    </row>
    <row r="415" spans="1:12" ht="15">
      <c r="A415" s="84" t="s">
        <v>2741</v>
      </c>
      <c r="B415" s="84" t="s">
        <v>2991</v>
      </c>
      <c r="C415" s="84">
        <v>2</v>
      </c>
      <c r="D415" s="118">
        <v>0.0012281729260626964</v>
      </c>
      <c r="E415" s="118">
        <v>2.6433116488889414</v>
      </c>
      <c r="F415" s="84" t="s">
        <v>3056</v>
      </c>
      <c r="G415" s="84" t="b">
        <v>0</v>
      </c>
      <c r="H415" s="84" t="b">
        <v>0</v>
      </c>
      <c r="I415" s="84" t="b">
        <v>0</v>
      </c>
      <c r="J415" s="84" t="b">
        <v>0</v>
      </c>
      <c r="K415" s="84" t="b">
        <v>0</v>
      </c>
      <c r="L415" s="84" t="b">
        <v>0</v>
      </c>
    </row>
    <row r="416" spans="1:12" ht="15">
      <c r="A416" s="84" t="s">
        <v>2991</v>
      </c>
      <c r="B416" s="84" t="s">
        <v>2992</v>
      </c>
      <c r="C416" s="84">
        <v>2</v>
      </c>
      <c r="D416" s="118">
        <v>0.0012281729260626964</v>
      </c>
      <c r="E416" s="118">
        <v>3.187379693239217</v>
      </c>
      <c r="F416" s="84" t="s">
        <v>3056</v>
      </c>
      <c r="G416" s="84" t="b">
        <v>0</v>
      </c>
      <c r="H416" s="84" t="b">
        <v>0</v>
      </c>
      <c r="I416" s="84" t="b">
        <v>0</v>
      </c>
      <c r="J416" s="84" t="b">
        <v>0</v>
      </c>
      <c r="K416" s="84" t="b">
        <v>0</v>
      </c>
      <c r="L416" s="84" t="b">
        <v>0</v>
      </c>
    </row>
    <row r="417" spans="1:12" ht="15">
      <c r="A417" s="84" t="s">
        <v>2992</v>
      </c>
      <c r="B417" s="84" t="s">
        <v>2734</v>
      </c>
      <c r="C417" s="84">
        <v>2</v>
      </c>
      <c r="D417" s="118">
        <v>0.0012281729260626964</v>
      </c>
      <c r="E417" s="118">
        <v>2.5853197019112546</v>
      </c>
      <c r="F417" s="84" t="s">
        <v>3056</v>
      </c>
      <c r="G417" s="84" t="b">
        <v>0</v>
      </c>
      <c r="H417" s="84" t="b">
        <v>0</v>
      </c>
      <c r="I417" s="84" t="b">
        <v>0</v>
      </c>
      <c r="J417" s="84" t="b">
        <v>0</v>
      </c>
      <c r="K417" s="84" t="b">
        <v>0</v>
      </c>
      <c r="L417" s="84" t="b">
        <v>0</v>
      </c>
    </row>
    <row r="418" spans="1:12" ht="15">
      <c r="A418" s="84" t="s">
        <v>2735</v>
      </c>
      <c r="B418" s="84" t="s">
        <v>2802</v>
      </c>
      <c r="C418" s="84">
        <v>2</v>
      </c>
      <c r="D418" s="118">
        <v>0.0012281729260626964</v>
      </c>
      <c r="E418" s="118">
        <v>2.2842897062472733</v>
      </c>
      <c r="F418" s="84" t="s">
        <v>3056</v>
      </c>
      <c r="G418" s="84" t="b">
        <v>0</v>
      </c>
      <c r="H418" s="84" t="b">
        <v>0</v>
      </c>
      <c r="I418" s="84" t="b">
        <v>0</v>
      </c>
      <c r="J418" s="84" t="b">
        <v>0</v>
      </c>
      <c r="K418" s="84" t="b">
        <v>0</v>
      </c>
      <c r="L418" s="84" t="b">
        <v>0</v>
      </c>
    </row>
    <row r="419" spans="1:12" ht="15">
      <c r="A419" s="84" t="s">
        <v>2802</v>
      </c>
      <c r="B419" s="84" t="s">
        <v>2756</v>
      </c>
      <c r="C419" s="84">
        <v>2</v>
      </c>
      <c r="D419" s="118">
        <v>0.0012281729260626964</v>
      </c>
      <c r="E419" s="118">
        <v>2.4092284428555732</v>
      </c>
      <c r="F419" s="84" t="s">
        <v>3056</v>
      </c>
      <c r="G419" s="84" t="b">
        <v>0</v>
      </c>
      <c r="H419" s="84" t="b">
        <v>0</v>
      </c>
      <c r="I419" s="84" t="b">
        <v>0</v>
      </c>
      <c r="J419" s="84" t="b">
        <v>0</v>
      </c>
      <c r="K419" s="84" t="b">
        <v>0</v>
      </c>
      <c r="L419" s="84" t="b">
        <v>0</v>
      </c>
    </row>
    <row r="420" spans="1:12" ht="15">
      <c r="A420" s="84" t="s">
        <v>2756</v>
      </c>
      <c r="B420" s="84" t="s">
        <v>2725</v>
      </c>
      <c r="C420" s="84">
        <v>2</v>
      </c>
      <c r="D420" s="118">
        <v>0.0012281729260626964</v>
      </c>
      <c r="E420" s="118">
        <v>2.057045924744211</v>
      </c>
      <c r="F420" s="84" t="s">
        <v>3056</v>
      </c>
      <c r="G420" s="84" t="b">
        <v>0</v>
      </c>
      <c r="H420" s="84" t="b">
        <v>0</v>
      </c>
      <c r="I420" s="84" t="b">
        <v>0</v>
      </c>
      <c r="J420" s="84" t="b">
        <v>1</v>
      </c>
      <c r="K420" s="84" t="b">
        <v>0</v>
      </c>
      <c r="L420" s="84" t="b">
        <v>0</v>
      </c>
    </row>
    <row r="421" spans="1:12" ht="15">
      <c r="A421" s="84" t="s">
        <v>2774</v>
      </c>
      <c r="B421" s="84" t="s">
        <v>2316</v>
      </c>
      <c r="C421" s="84">
        <v>2</v>
      </c>
      <c r="D421" s="118">
        <v>0.0012281729260626964</v>
      </c>
      <c r="E421" s="118">
        <v>1.9443416445529225</v>
      </c>
      <c r="F421" s="84" t="s">
        <v>3056</v>
      </c>
      <c r="G421" s="84" t="b">
        <v>0</v>
      </c>
      <c r="H421" s="84" t="b">
        <v>0</v>
      </c>
      <c r="I421" s="84" t="b">
        <v>0</v>
      </c>
      <c r="J421" s="84" t="b">
        <v>0</v>
      </c>
      <c r="K421" s="84" t="b">
        <v>0</v>
      </c>
      <c r="L421" s="84" t="b">
        <v>0</v>
      </c>
    </row>
    <row r="422" spans="1:12" ht="15">
      <c r="A422" s="84" t="s">
        <v>2360</v>
      </c>
      <c r="B422" s="84" t="s">
        <v>2994</v>
      </c>
      <c r="C422" s="84">
        <v>2</v>
      </c>
      <c r="D422" s="118">
        <v>0.0012281729260626964</v>
      </c>
      <c r="E422" s="118">
        <v>2.6433116488889414</v>
      </c>
      <c r="F422" s="84" t="s">
        <v>3056</v>
      </c>
      <c r="G422" s="84" t="b">
        <v>1</v>
      </c>
      <c r="H422" s="84" t="b">
        <v>0</v>
      </c>
      <c r="I422" s="84" t="b">
        <v>0</v>
      </c>
      <c r="J422" s="84" t="b">
        <v>0</v>
      </c>
      <c r="K422" s="84" t="b">
        <v>0</v>
      </c>
      <c r="L422" s="84" t="b">
        <v>0</v>
      </c>
    </row>
    <row r="423" spans="1:12" ht="15">
      <c r="A423" s="84" t="s">
        <v>2994</v>
      </c>
      <c r="B423" s="84" t="s">
        <v>2743</v>
      </c>
      <c r="C423" s="84">
        <v>2</v>
      </c>
      <c r="D423" s="118">
        <v>0.0012281729260626964</v>
      </c>
      <c r="E423" s="118">
        <v>2.6433116488889414</v>
      </c>
      <c r="F423" s="84" t="s">
        <v>3056</v>
      </c>
      <c r="G423" s="84" t="b">
        <v>0</v>
      </c>
      <c r="H423" s="84" t="b">
        <v>0</v>
      </c>
      <c r="I423" s="84" t="b">
        <v>0</v>
      </c>
      <c r="J423" s="84" t="b">
        <v>0</v>
      </c>
      <c r="K423" s="84" t="b">
        <v>0</v>
      </c>
      <c r="L423" s="84" t="b">
        <v>0</v>
      </c>
    </row>
    <row r="424" spans="1:12" ht="15">
      <c r="A424" s="84" t="s">
        <v>2311</v>
      </c>
      <c r="B424" s="84" t="s">
        <v>2895</v>
      </c>
      <c r="C424" s="84">
        <v>2</v>
      </c>
      <c r="D424" s="118">
        <v>0.0012281729260626964</v>
      </c>
      <c r="E424" s="118">
        <v>1.6890691394496165</v>
      </c>
      <c r="F424" s="84" t="s">
        <v>3056</v>
      </c>
      <c r="G424" s="84" t="b">
        <v>0</v>
      </c>
      <c r="H424" s="84" t="b">
        <v>0</v>
      </c>
      <c r="I424" s="84" t="b">
        <v>0</v>
      </c>
      <c r="J424" s="84" t="b">
        <v>0</v>
      </c>
      <c r="K424" s="84" t="b">
        <v>0</v>
      </c>
      <c r="L424" s="84" t="b">
        <v>0</v>
      </c>
    </row>
    <row r="425" spans="1:12" ht="15">
      <c r="A425" s="84" t="s">
        <v>2999</v>
      </c>
      <c r="B425" s="84" t="s">
        <v>2375</v>
      </c>
      <c r="C425" s="84">
        <v>2</v>
      </c>
      <c r="D425" s="118">
        <v>0.0012281729260626964</v>
      </c>
      <c r="E425" s="118">
        <v>2.488409688903198</v>
      </c>
      <c r="F425" s="84" t="s">
        <v>3056</v>
      </c>
      <c r="G425" s="84" t="b">
        <v>0</v>
      </c>
      <c r="H425" s="84" t="b">
        <v>0</v>
      </c>
      <c r="I425" s="84" t="b">
        <v>0</v>
      </c>
      <c r="J425" s="84" t="b">
        <v>0</v>
      </c>
      <c r="K425" s="84" t="b">
        <v>0</v>
      </c>
      <c r="L425" s="84" t="b">
        <v>0</v>
      </c>
    </row>
    <row r="426" spans="1:12" ht="15">
      <c r="A426" s="84" t="s">
        <v>2375</v>
      </c>
      <c r="B426" s="84" t="s">
        <v>2881</v>
      </c>
      <c r="C426" s="84">
        <v>2</v>
      </c>
      <c r="D426" s="118">
        <v>0.0012281729260626964</v>
      </c>
      <c r="E426" s="118">
        <v>2.312318429847517</v>
      </c>
      <c r="F426" s="84" t="s">
        <v>3056</v>
      </c>
      <c r="G426" s="84" t="b">
        <v>0</v>
      </c>
      <c r="H426" s="84" t="b">
        <v>0</v>
      </c>
      <c r="I426" s="84" t="b">
        <v>0</v>
      </c>
      <c r="J426" s="84" t="b">
        <v>0</v>
      </c>
      <c r="K426" s="84" t="b">
        <v>0</v>
      </c>
      <c r="L426" s="84" t="b">
        <v>0</v>
      </c>
    </row>
    <row r="427" spans="1:12" ht="15">
      <c r="A427" s="84" t="s">
        <v>3004</v>
      </c>
      <c r="B427" s="84" t="s">
        <v>2897</v>
      </c>
      <c r="C427" s="84">
        <v>2</v>
      </c>
      <c r="D427" s="118">
        <v>0.0012281729260626964</v>
      </c>
      <c r="E427" s="118">
        <v>3.0112884341835358</v>
      </c>
      <c r="F427" s="84" t="s">
        <v>3056</v>
      </c>
      <c r="G427" s="84" t="b">
        <v>0</v>
      </c>
      <c r="H427" s="84" t="b">
        <v>1</v>
      </c>
      <c r="I427" s="84" t="b">
        <v>0</v>
      </c>
      <c r="J427" s="84" t="b">
        <v>0</v>
      </c>
      <c r="K427" s="84" t="b">
        <v>0</v>
      </c>
      <c r="L427" s="84" t="b">
        <v>0</v>
      </c>
    </row>
    <row r="428" spans="1:12" ht="15">
      <c r="A428" s="84" t="s">
        <v>2314</v>
      </c>
      <c r="B428" s="84" t="s">
        <v>2719</v>
      </c>
      <c r="C428" s="84">
        <v>2</v>
      </c>
      <c r="D428" s="118">
        <v>0.0012281729260626964</v>
      </c>
      <c r="E428" s="118">
        <v>1.5175980780306801</v>
      </c>
      <c r="F428" s="84" t="s">
        <v>3056</v>
      </c>
      <c r="G428" s="84" t="b">
        <v>0</v>
      </c>
      <c r="H428" s="84" t="b">
        <v>0</v>
      </c>
      <c r="I428" s="84" t="b">
        <v>0</v>
      </c>
      <c r="J428" s="84" t="b">
        <v>1</v>
      </c>
      <c r="K428" s="84" t="b">
        <v>0</v>
      </c>
      <c r="L428" s="84" t="b">
        <v>0</v>
      </c>
    </row>
    <row r="429" spans="1:12" ht="15">
      <c r="A429" s="84" t="s">
        <v>2750</v>
      </c>
      <c r="B429" s="84" t="s">
        <v>2718</v>
      </c>
      <c r="C429" s="84">
        <v>2</v>
      </c>
      <c r="D429" s="118">
        <v>0.0012281729260626964</v>
      </c>
      <c r="E429" s="118">
        <v>1.9443416445529225</v>
      </c>
      <c r="F429" s="84" t="s">
        <v>3056</v>
      </c>
      <c r="G429" s="84" t="b">
        <v>1</v>
      </c>
      <c r="H429" s="84" t="b">
        <v>0</v>
      </c>
      <c r="I429" s="84" t="b">
        <v>0</v>
      </c>
      <c r="J429" s="84" t="b">
        <v>0</v>
      </c>
      <c r="K429" s="84" t="b">
        <v>0</v>
      </c>
      <c r="L429" s="84" t="b">
        <v>0</v>
      </c>
    </row>
    <row r="430" spans="1:12" ht="15">
      <c r="A430" s="84" t="s">
        <v>2755</v>
      </c>
      <c r="B430" s="84" t="s">
        <v>2278</v>
      </c>
      <c r="C430" s="84">
        <v>2</v>
      </c>
      <c r="D430" s="118">
        <v>0.0012281729260626964</v>
      </c>
      <c r="E430" s="118">
        <v>2.166190394169279</v>
      </c>
      <c r="F430" s="84" t="s">
        <v>3056</v>
      </c>
      <c r="G430" s="84" t="b">
        <v>0</v>
      </c>
      <c r="H430" s="84" t="b">
        <v>0</v>
      </c>
      <c r="I430" s="84" t="b">
        <v>0</v>
      </c>
      <c r="J430" s="84" t="b">
        <v>1</v>
      </c>
      <c r="K430" s="84" t="b">
        <v>0</v>
      </c>
      <c r="L430" s="84" t="b">
        <v>0</v>
      </c>
    </row>
    <row r="431" spans="1:12" ht="15">
      <c r="A431" s="84" t="s">
        <v>2352</v>
      </c>
      <c r="B431" s="84" t="s">
        <v>3008</v>
      </c>
      <c r="C431" s="84">
        <v>2</v>
      </c>
      <c r="D431" s="118">
        <v>0.0012281729260626964</v>
      </c>
      <c r="E431" s="118">
        <v>2.233137183799892</v>
      </c>
      <c r="F431" s="84" t="s">
        <v>3056</v>
      </c>
      <c r="G431" s="84" t="b">
        <v>1</v>
      </c>
      <c r="H431" s="84" t="b">
        <v>0</v>
      </c>
      <c r="I431" s="84" t="b">
        <v>0</v>
      </c>
      <c r="J431" s="84" t="b">
        <v>1</v>
      </c>
      <c r="K431" s="84" t="b">
        <v>0</v>
      </c>
      <c r="L431" s="84" t="b">
        <v>0</v>
      </c>
    </row>
    <row r="432" spans="1:12" ht="15">
      <c r="A432" s="84" t="s">
        <v>3008</v>
      </c>
      <c r="B432" s="84" t="s">
        <v>2310</v>
      </c>
      <c r="C432" s="84">
        <v>2</v>
      </c>
      <c r="D432" s="118">
        <v>0.0012281729260626964</v>
      </c>
      <c r="E432" s="118">
        <v>1.897345081876699</v>
      </c>
      <c r="F432" s="84" t="s">
        <v>3056</v>
      </c>
      <c r="G432" s="84" t="b">
        <v>1</v>
      </c>
      <c r="H432" s="84" t="b">
        <v>0</v>
      </c>
      <c r="I432" s="84" t="b">
        <v>0</v>
      </c>
      <c r="J432" s="84" t="b">
        <v>0</v>
      </c>
      <c r="K432" s="84" t="b">
        <v>0</v>
      </c>
      <c r="L432" s="84" t="b">
        <v>0</v>
      </c>
    </row>
    <row r="433" spans="1:12" ht="15">
      <c r="A433" s="84" t="s">
        <v>2310</v>
      </c>
      <c r="B433" s="84" t="s">
        <v>2812</v>
      </c>
      <c r="C433" s="84">
        <v>2</v>
      </c>
      <c r="D433" s="118">
        <v>0.0012281729260626964</v>
      </c>
      <c r="E433" s="118">
        <v>1.7560159290802295</v>
      </c>
      <c r="F433" s="84" t="s">
        <v>3056</v>
      </c>
      <c r="G433" s="84" t="b">
        <v>0</v>
      </c>
      <c r="H433" s="84" t="b">
        <v>0</v>
      </c>
      <c r="I433" s="84" t="b">
        <v>0</v>
      </c>
      <c r="J433" s="84" t="b">
        <v>0</v>
      </c>
      <c r="K433" s="84" t="b">
        <v>0</v>
      </c>
      <c r="L433" s="84" t="b">
        <v>0</v>
      </c>
    </row>
    <row r="434" spans="1:12" ht="15">
      <c r="A434" s="84" t="s">
        <v>2313</v>
      </c>
      <c r="B434" s="84" t="s">
        <v>2737</v>
      </c>
      <c r="C434" s="84">
        <v>2</v>
      </c>
      <c r="D434" s="118">
        <v>0.0012281729260626964</v>
      </c>
      <c r="E434" s="118">
        <v>1.5464016358808848</v>
      </c>
      <c r="F434" s="84" t="s">
        <v>3056</v>
      </c>
      <c r="G434" s="84" t="b">
        <v>0</v>
      </c>
      <c r="H434" s="84" t="b">
        <v>0</v>
      </c>
      <c r="I434" s="84" t="b">
        <v>0</v>
      </c>
      <c r="J434" s="84" t="b">
        <v>0</v>
      </c>
      <c r="K434" s="84" t="b">
        <v>0</v>
      </c>
      <c r="L434" s="84" t="b">
        <v>0</v>
      </c>
    </row>
    <row r="435" spans="1:12" ht="15">
      <c r="A435" s="84" t="s">
        <v>2746</v>
      </c>
      <c r="B435" s="84" t="s">
        <v>2747</v>
      </c>
      <c r="C435" s="84">
        <v>2</v>
      </c>
      <c r="D435" s="118">
        <v>0.0012281729260626964</v>
      </c>
      <c r="E435" s="118">
        <v>2.0992436045386658</v>
      </c>
      <c r="F435" s="84" t="s">
        <v>3056</v>
      </c>
      <c r="G435" s="84" t="b">
        <v>0</v>
      </c>
      <c r="H435" s="84" t="b">
        <v>0</v>
      </c>
      <c r="I435" s="84" t="b">
        <v>0</v>
      </c>
      <c r="J435" s="84" t="b">
        <v>0</v>
      </c>
      <c r="K435" s="84" t="b">
        <v>0</v>
      </c>
      <c r="L435" s="84" t="b">
        <v>0</v>
      </c>
    </row>
    <row r="436" spans="1:12" ht="15">
      <c r="A436" s="84" t="s">
        <v>3011</v>
      </c>
      <c r="B436" s="84" t="s">
        <v>3012</v>
      </c>
      <c r="C436" s="84">
        <v>2</v>
      </c>
      <c r="D436" s="118">
        <v>0.0012281729260626964</v>
      </c>
      <c r="E436" s="118">
        <v>3.187379693239217</v>
      </c>
      <c r="F436" s="84" t="s">
        <v>3056</v>
      </c>
      <c r="G436" s="84" t="b">
        <v>0</v>
      </c>
      <c r="H436" s="84" t="b">
        <v>0</v>
      </c>
      <c r="I436" s="84" t="b">
        <v>0</v>
      </c>
      <c r="J436" s="84" t="b">
        <v>0</v>
      </c>
      <c r="K436" s="84" t="b">
        <v>0</v>
      </c>
      <c r="L436" s="84" t="b">
        <v>0</v>
      </c>
    </row>
    <row r="437" spans="1:12" ht="15">
      <c r="A437" s="84" t="s">
        <v>2814</v>
      </c>
      <c r="B437" s="84" t="s">
        <v>3016</v>
      </c>
      <c r="C437" s="84">
        <v>2</v>
      </c>
      <c r="D437" s="118">
        <v>0.0012281729260626964</v>
      </c>
      <c r="E437" s="118">
        <v>2.886349697575236</v>
      </c>
      <c r="F437" s="84" t="s">
        <v>3056</v>
      </c>
      <c r="G437" s="84" t="b">
        <v>0</v>
      </c>
      <c r="H437" s="84" t="b">
        <v>0</v>
      </c>
      <c r="I437" s="84" t="b">
        <v>0</v>
      </c>
      <c r="J437" s="84" t="b">
        <v>0</v>
      </c>
      <c r="K437" s="84" t="b">
        <v>0</v>
      </c>
      <c r="L437" s="84" t="b">
        <v>0</v>
      </c>
    </row>
    <row r="438" spans="1:12" ht="15">
      <c r="A438" s="84" t="s">
        <v>3016</v>
      </c>
      <c r="B438" s="84" t="s">
        <v>3017</v>
      </c>
      <c r="C438" s="84">
        <v>2</v>
      </c>
      <c r="D438" s="118">
        <v>0.0012281729260626964</v>
      </c>
      <c r="E438" s="118">
        <v>3.187379693239217</v>
      </c>
      <c r="F438" s="84" t="s">
        <v>3056</v>
      </c>
      <c r="G438" s="84" t="b">
        <v>0</v>
      </c>
      <c r="H438" s="84" t="b">
        <v>0</v>
      </c>
      <c r="I438" s="84" t="b">
        <v>0</v>
      </c>
      <c r="J438" s="84" t="b">
        <v>0</v>
      </c>
      <c r="K438" s="84" t="b">
        <v>0</v>
      </c>
      <c r="L438" s="84" t="b">
        <v>0</v>
      </c>
    </row>
    <row r="439" spans="1:12" ht="15">
      <c r="A439" s="84" t="s">
        <v>3017</v>
      </c>
      <c r="B439" s="84" t="s">
        <v>2896</v>
      </c>
      <c r="C439" s="84">
        <v>2</v>
      </c>
      <c r="D439" s="118">
        <v>0.0012281729260626964</v>
      </c>
      <c r="E439" s="118">
        <v>3.0112884341835358</v>
      </c>
      <c r="F439" s="84" t="s">
        <v>3056</v>
      </c>
      <c r="G439" s="84" t="b">
        <v>0</v>
      </c>
      <c r="H439" s="84" t="b">
        <v>0</v>
      </c>
      <c r="I439" s="84" t="b">
        <v>0</v>
      </c>
      <c r="J439" s="84" t="b">
        <v>0</v>
      </c>
      <c r="K439" s="84" t="b">
        <v>0</v>
      </c>
      <c r="L439" s="84" t="b">
        <v>0</v>
      </c>
    </row>
    <row r="440" spans="1:12" ht="15">
      <c r="A440" s="84" t="s">
        <v>2896</v>
      </c>
      <c r="B440" s="84" t="s">
        <v>2815</v>
      </c>
      <c r="C440" s="84">
        <v>2</v>
      </c>
      <c r="D440" s="118">
        <v>0.0012281729260626964</v>
      </c>
      <c r="E440" s="118">
        <v>2.7102584385195545</v>
      </c>
      <c r="F440" s="84" t="s">
        <v>3056</v>
      </c>
      <c r="G440" s="84" t="b">
        <v>0</v>
      </c>
      <c r="H440" s="84" t="b">
        <v>0</v>
      </c>
      <c r="I440" s="84" t="b">
        <v>0</v>
      </c>
      <c r="J440" s="84" t="b">
        <v>0</v>
      </c>
      <c r="K440" s="84" t="b">
        <v>0</v>
      </c>
      <c r="L440" s="84" t="b">
        <v>0</v>
      </c>
    </row>
    <row r="441" spans="1:12" ht="15">
      <c r="A441" s="84" t="s">
        <v>3020</v>
      </c>
      <c r="B441" s="84" t="s">
        <v>2322</v>
      </c>
      <c r="C441" s="84">
        <v>2</v>
      </c>
      <c r="D441" s="118">
        <v>0.0012281729260626964</v>
      </c>
      <c r="E441" s="118">
        <v>2.34228165322496</v>
      </c>
      <c r="F441" s="84" t="s">
        <v>3056</v>
      </c>
      <c r="G441" s="84" t="b">
        <v>0</v>
      </c>
      <c r="H441" s="84" t="b">
        <v>0</v>
      </c>
      <c r="I441" s="84" t="b">
        <v>0</v>
      </c>
      <c r="J441" s="84" t="b">
        <v>0</v>
      </c>
      <c r="K441" s="84" t="b">
        <v>0</v>
      </c>
      <c r="L441" s="84" t="b">
        <v>0</v>
      </c>
    </row>
    <row r="442" spans="1:12" ht="15">
      <c r="A442" s="84" t="s">
        <v>2308</v>
      </c>
      <c r="B442" s="84" t="s">
        <v>2379</v>
      </c>
      <c r="C442" s="84">
        <v>2</v>
      </c>
      <c r="D442" s="118">
        <v>0.0014112811959312982</v>
      </c>
      <c r="E442" s="118">
        <v>1.4002736002026468</v>
      </c>
      <c r="F442" s="84" t="s">
        <v>3056</v>
      </c>
      <c r="G442" s="84" t="b">
        <v>0</v>
      </c>
      <c r="H442" s="84" t="b">
        <v>0</v>
      </c>
      <c r="I442" s="84" t="b">
        <v>0</v>
      </c>
      <c r="J442" s="84" t="b">
        <v>1</v>
      </c>
      <c r="K442" s="84" t="b">
        <v>0</v>
      </c>
      <c r="L442" s="84" t="b">
        <v>0</v>
      </c>
    </row>
    <row r="443" spans="1:12" ht="15">
      <c r="A443" s="84" t="s">
        <v>3022</v>
      </c>
      <c r="B443" s="84" t="s">
        <v>2867</v>
      </c>
      <c r="C443" s="84">
        <v>2</v>
      </c>
      <c r="D443" s="118">
        <v>0.0012281729260626964</v>
      </c>
      <c r="E443" s="118">
        <v>3.0112884341835358</v>
      </c>
      <c r="F443" s="84" t="s">
        <v>3056</v>
      </c>
      <c r="G443" s="84" t="b">
        <v>0</v>
      </c>
      <c r="H443" s="84" t="b">
        <v>0</v>
      </c>
      <c r="I443" s="84" t="b">
        <v>0</v>
      </c>
      <c r="J443" s="84" t="b">
        <v>0</v>
      </c>
      <c r="K443" s="84" t="b">
        <v>0</v>
      </c>
      <c r="L443" s="84" t="b">
        <v>0</v>
      </c>
    </row>
    <row r="444" spans="1:12" ht="15">
      <c r="A444" s="84" t="s">
        <v>2867</v>
      </c>
      <c r="B444" s="84" t="s">
        <v>3023</v>
      </c>
      <c r="C444" s="84">
        <v>2</v>
      </c>
      <c r="D444" s="118">
        <v>0.0012281729260626964</v>
      </c>
      <c r="E444" s="118">
        <v>3.0112884341835358</v>
      </c>
      <c r="F444" s="84" t="s">
        <v>3056</v>
      </c>
      <c r="G444" s="84" t="b">
        <v>0</v>
      </c>
      <c r="H444" s="84" t="b">
        <v>0</v>
      </c>
      <c r="I444" s="84" t="b">
        <v>0</v>
      </c>
      <c r="J444" s="84" t="b">
        <v>0</v>
      </c>
      <c r="K444" s="84" t="b">
        <v>0</v>
      </c>
      <c r="L444" s="84" t="b">
        <v>0</v>
      </c>
    </row>
    <row r="445" spans="1:12" ht="15">
      <c r="A445" s="84" t="s">
        <v>3023</v>
      </c>
      <c r="B445" s="84" t="s">
        <v>2777</v>
      </c>
      <c r="C445" s="84">
        <v>2</v>
      </c>
      <c r="D445" s="118">
        <v>0.0012281729260626964</v>
      </c>
      <c r="E445" s="118">
        <v>2.789439684567179</v>
      </c>
      <c r="F445" s="84" t="s">
        <v>3056</v>
      </c>
      <c r="G445" s="84" t="b">
        <v>0</v>
      </c>
      <c r="H445" s="84" t="b">
        <v>0</v>
      </c>
      <c r="I445" s="84" t="b">
        <v>0</v>
      </c>
      <c r="J445" s="84" t="b">
        <v>0</v>
      </c>
      <c r="K445" s="84" t="b">
        <v>0</v>
      </c>
      <c r="L445" s="84" t="b">
        <v>0</v>
      </c>
    </row>
    <row r="446" spans="1:12" ht="15">
      <c r="A446" s="84" t="s">
        <v>2777</v>
      </c>
      <c r="B446" s="84" t="s">
        <v>3024</v>
      </c>
      <c r="C446" s="84">
        <v>2</v>
      </c>
      <c r="D446" s="118">
        <v>0.0012281729260626964</v>
      </c>
      <c r="E446" s="118">
        <v>2.789439684567179</v>
      </c>
      <c r="F446" s="84" t="s">
        <v>3056</v>
      </c>
      <c r="G446" s="84" t="b">
        <v>0</v>
      </c>
      <c r="H446" s="84" t="b">
        <v>0</v>
      </c>
      <c r="I446" s="84" t="b">
        <v>0</v>
      </c>
      <c r="J446" s="84" t="b">
        <v>0</v>
      </c>
      <c r="K446" s="84" t="b">
        <v>0</v>
      </c>
      <c r="L446" s="84" t="b">
        <v>0</v>
      </c>
    </row>
    <row r="447" spans="1:12" ht="15">
      <c r="A447" s="84" t="s">
        <v>3024</v>
      </c>
      <c r="B447" s="84" t="s">
        <v>3025</v>
      </c>
      <c r="C447" s="84">
        <v>2</v>
      </c>
      <c r="D447" s="118">
        <v>0.0012281729260626964</v>
      </c>
      <c r="E447" s="118">
        <v>3.187379693239217</v>
      </c>
      <c r="F447" s="84" t="s">
        <v>3056</v>
      </c>
      <c r="G447" s="84" t="b">
        <v>0</v>
      </c>
      <c r="H447" s="84" t="b">
        <v>0</v>
      </c>
      <c r="I447" s="84" t="b">
        <v>0</v>
      </c>
      <c r="J447" s="84" t="b">
        <v>0</v>
      </c>
      <c r="K447" s="84" t="b">
        <v>0</v>
      </c>
      <c r="L447" s="84" t="b">
        <v>0</v>
      </c>
    </row>
    <row r="448" spans="1:12" ht="15">
      <c r="A448" s="84" t="s">
        <v>2899</v>
      </c>
      <c r="B448" s="84" t="s">
        <v>2310</v>
      </c>
      <c r="C448" s="84">
        <v>2</v>
      </c>
      <c r="D448" s="118">
        <v>0.0012281729260626964</v>
      </c>
      <c r="E448" s="118">
        <v>1.7212538228210177</v>
      </c>
      <c r="F448" s="84" t="s">
        <v>3056</v>
      </c>
      <c r="G448" s="84" t="b">
        <v>0</v>
      </c>
      <c r="H448" s="84" t="b">
        <v>0</v>
      </c>
      <c r="I448" s="84" t="b">
        <v>0</v>
      </c>
      <c r="J448" s="84" t="b">
        <v>0</v>
      </c>
      <c r="K448" s="84" t="b">
        <v>0</v>
      </c>
      <c r="L448" s="84" t="b">
        <v>0</v>
      </c>
    </row>
    <row r="449" spans="1:12" ht="15">
      <c r="A449" s="84" t="s">
        <v>3026</v>
      </c>
      <c r="B449" s="84" t="s">
        <v>3027</v>
      </c>
      <c r="C449" s="84">
        <v>2</v>
      </c>
      <c r="D449" s="118">
        <v>0.0012281729260626964</v>
      </c>
      <c r="E449" s="118">
        <v>3.187379693239217</v>
      </c>
      <c r="F449" s="84" t="s">
        <v>3056</v>
      </c>
      <c r="G449" s="84" t="b">
        <v>0</v>
      </c>
      <c r="H449" s="84" t="b">
        <v>0</v>
      </c>
      <c r="I449" s="84" t="b">
        <v>0</v>
      </c>
      <c r="J449" s="84" t="b">
        <v>0</v>
      </c>
      <c r="K449" s="84" t="b">
        <v>0</v>
      </c>
      <c r="L449" s="84" t="b">
        <v>0</v>
      </c>
    </row>
    <row r="450" spans="1:12" ht="15">
      <c r="A450" s="84" t="s">
        <v>2308</v>
      </c>
      <c r="B450" s="84" t="s">
        <v>2816</v>
      </c>
      <c r="C450" s="84">
        <v>2</v>
      </c>
      <c r="D450" s="118">
        <v>0.0012281729260626964</v>
      </c>
      <c r="E450" s="118">
        <v>1.4971836132107033</v>
      </c>
      <c r="F450" s="84" t="s">
        <v>3056</v>
      </c>
      <c r="G450" s="84" t="b">
        <v>0</v>
      </c>
      <c r="H450" s="84" t="b">
        <v>0</v>
      </c>
      <c r="I450" s="84" t="b">
        <v>0</v>
      </c>
      <c r="J450" s="84" t="b">
        <v>0</v>
      </c>
      <c r="K450" s="84" t="b">
        <v>0</v>
      </c>
      <c r="L450" s="84" t="b">
        <v>0</v>
      </c>
    </row>
    <row r="451" spans="1:12" ht="15">
      <c r="A451" s="84" t="s">
        <v>2816</v>
      </c>
      <c r="B451" s="84" t="s">
        <v>2815</v>
      </c>
      <c r="C451" s="84">
        <v>2</v>
      </c>
      <c r="D451" s="118">
        <v>0.0012281729260626964</v>
      </c>
      <c r="E451" s="118">
        <v>2.5853197019112546</v>
      </c>
      <c r="F451" s="84" t="s">
        <v>3056</v>
      </c>
      <c r="G451" s="84" t="b">
        <v>0</v>
      </c>
      <c r="H451" s="84" t="b">
        <v>0</v>
      </c>
      <c r="I451" s="84" t="b">
        <v>0</v>
      </c>
      <c r="J451" s="84" t="b">
        <v>0</v>
      </c>
      <c r="K451" s="84" t="b">
        <v>0</v>
      </c>
      <c r="L451" s="84" t="b">
        <v>0</v>
      </c>
    </row>
    <row r="452" spans="1:12" ht="15">
      <c r="A452" s="84" t="s">
        <v>2313</v>
      </c>
      <c r="B452" s="84" t="s">
        <v>2778</v>
      </c>
      <c r="C452" s="84">
        <v>2</v>
      </c>
      <c r="D452" s="118">
        <v>0.0012281729260626964</v>
      </c>
      <c r="E452" s="118">
        <v>1.7894396845671794</v>
      </c>
      <c r="F452" s="84" t="s">
        <v>3056</v>
      </c>
      <c r="G452" s="84" t="b">
        <v>0</v>
      </c>
      <c r="H452" s="84" t="b">
        <v>0</v>
      </c>
      <c r="I452" s="84" t="b">
        <v>0</v>
      </c>
      <c r="J452" s="84" t="b">
        <v>0</v>
      </c>
      <c r="K452" s="84" t="b">
        <v>0</v>
      </c>
      <c r="L452" s="84" t="b">
        <v>0</v>
      </c>
    </row>
    <row r="453" spans="1:12" ht="15">
      <c r="A453" s="84" t="s">
        <v>2901</v>
      </c>
      <c r="B453" s="84" t="s">
        <v>2737</v>
      </c>
      <c r="C453" s="84">
        <v>2</v>
      </c>
      <c r="D453" s="118">
        <v>0.0012281729260626964</v>
      </c>
      <c r="E453" s="118">
        <v>2.46722038983326</v>
      </c>
      <c r="F453" s="84" t="s">
        <v>3056</v>
      </c>
      <c r="G453" s="84" t="b">
        <v>0</v>
      </c>
      <c r="H453" s="84" t="b">
        <v>0</v>
      </c>
      <c r="I453" s="84" t="b">
        <v>0</v>
      </c>
      <c r="J453" s="84" t="b">
        <v>0</v>
      </c>
      <c r="K453" s="84" t="b">
        <v>0</v>
      </c>
      <c r="L453" s="84" t="b">
        <v>0</v>
      </c>
    </row>
    <row r="454" spans="1:12" ht="15">
      <c r="A454" s="84" t="s">
        <v>3030</v>
      </c>
      <c r="B454" s="84" t="s">
        <v>3031</v>
      </c>
      <c r="C454" s="84">
        <v>2</v>
      </c>
      <c r="D454" s="118">
        <v>0.0012281729260626964</v>
      </c>
      <c r="E454" s="118">
        <v>3.187379693239217</v>
      </c>
      <c r="F454" s="84" t="s">
        <v>3056</v>
      </c>
      <c r="G454" s="84" t="b">
        <v>0</v>
      </c>
      <c r="H454" s="84" t="b">
        <v>0</v>
      </c>
      <c r="I454" s="84" t="b">
        <v>0</v>
      </c>
      <c r="J454" s="84" t="b">
        <v>0</v>
      </c>
      <c r="K454" s="84" t="b">
        <v>0</v>
      </c>
      <c r="L454" s="84" t="b">
        <v>0</v>
      </c>
    </row>
    <row r="455" spans="1:12" ht="15">
      <c r="A455" s="84" t="s">
        <v>2710</v>
      </c>
      <c r="B455" s="84" t="s">
        <v>3034</v>
      </c>
      <c r="C455" s="84">
        <v>2</v>
      </c>
      <c r="D455" s="118">
        <v>0.0012281729260626964</v>
      </c>
      <c r="E455" s="118">
        <v>1.9321071881359109</v>
      </c>
      <c r="F455" s="84" t="s">
        <v>3056</v>
      </c>
      <c r="G455" s="84" t="b">
        <v>0</v>
      </c>
      <c r="H455" s="84" t="b">
        <v>0</v>
      </c>
      <c r="I455" s="84" t="b">
        <v>0</v>
      </c>
      <c r="J455" s="84" t="b">
        <v>0</v>
      </c>
      <c r="K455" s="84" t="b">
        <v>0</v>
      </c>
      <c r="L455" s="84" t="b">
        <v>0</v>
      </c>
    </row>
    <row r="456" spans="1:12" ht="15">
      <c r="A456" s="84" t="s">
        <v>3036</v>
      </c>
      <c r="B456" s="84" t="s">
        <v>3037</v>
      </c>
      <c r="C456" s="84">
        <v>2</v>
      </c>
      <c r="D456" s="118">
        <v>0.0012281729260626964</v>
      </c>
      <c r="E456" s="118">
        <v>3.187379693239217</v>
      </c>
      <c r="F456" s="84" t="s">
        <v>3056</v>
      </c>
      <c r="G456" s="84" t="b">
        <v>1</v>
      </c>
      <c r="H456" s="84" t="b">
        <v>0</v>
      </c>
      <c r="I456" s="84" t="b">
        <v>0</v>
      </c>
      <c r="J456" s="84" t="b">
        <v>0</v>
      </c>
      <c r="K456" s="84" t="b">
        <v>0</v>
      </c>
      <c r="L456" s="84" t="b">
        <v>0</v>
      </c>
    </row>
    <row r="457" spans="1:12" ht="15">
      <c r="A457" s="84" t="s">
        <v>3037</v>
      </c>
      <c r="B457" s="84" t="s">
        <v>2817</v>
      </c>
      <c r="C457" s="84">
        <v>2</v>
      </c>
      <c r="D457" s="118">
        <v>0.0012281729260626964</v>
      </c>
      <c r="E457" s="118">
        <v>2.886349697575236</v>
      </c>
      <c r="F457" s="84" t="s">
        <v>3056</v>
      </c>
      <c r="G457" s="84" t="b">
        <v>0</v>
      </c>
      <c r="H457" s="84" t="b">
        <v>0</v>
      </c>
      <c r="I457" s="84" t="b">
        <v>0</v>
      </c>
      <c r="J457" s="84" t="b">
        <v>0</v>
      </c>
      <c r="K457" s="84" t="b">
        <v>0</v>
      </c>
      <c r="L457" s="84" t="b">
        <v>0</v>
      </c>
    </row>
    <row r="458" spans="1:12" ht="15">
      <c r="A458" s="84" t="s">
        <v>2817</v>
      </c>
      <c r="B458" s="84" t="s">
        <v>2791</v>
      </c>
      <c r="C458" s="84">
        <v>2</v>
      </c>
      <c r="D458" s="118">
        <v>0.0012281729260626964</v>
      </c>
      <c r="E458" s="118">
        <v>2.5853197019112546</v>
      </c>
      <c r="F458" s="84" t="s">
        <v>3056</v>
      </c>
      <c r="G458" s="84" t="b">
        <v>0</v>
      </c>
      <c r="H458" s="84" t="b">
        <v>0</v>
      </c>
      <c r="I458" s="84" t="b">
        <v>0</v>
      </c>
      <c r="J458" s="84" t="b">
        <v>0</v>
      </c>
      <c r="K458" s="84" t="b">
        <v>0</v>
      </c>
      <c r="L458" s="84" t="b">
        <v>0</v>
      </c>
    </row>
    <row r="459" spans="1:12" ht="15">
      <c r="A459" s="84" t="s">
        <v>2791</v>
      </c>
      <c r="B459" s="84" t="s">
        <v>3038</v>
      </c>
      <c r="C459" s="84">
        <v>2</v>
      </c>
      <c r="D459" s="118">
        <v>0.0012281729260626964</v>
      </c>
      <c r="E459" s="118">
        <v>2.886349697575236</v>
      </c>
      <c r="F459" s="84" t="s">
        <v>3056</v>
      </c>
      <c r="G459" s="84" t="b">
        <v>0</v>
      </c>
      <c r="H459" s="84" t="b">
        <v>0</v>
      </c>
      <c r="I459" s="84" t="b">
        <v>0</v>
      </c>
      <c r="J459" s="84" t="b">
        <v>0</v>
      </c>
      <c r="K459" s="84" t="b">
        <v>0</v>
      </c>
      <c r="L459" s="84" t="b">
        <v>0</v>
      </c>
    </row>
    <row r="460" spans="1:12" ht="15">
      <c r="A460" s="84" t="s">
        <v>3038</v>
      </c>
      <c r="B460" s="84" t="s">
        <v>2312</v>
      </c>
      <c r="C460" s="84">
        <v>2</v>
      </c>
      <c r="D460" s="118">
        <v>0.0012281729260626964</v>
      </c>
      <c r="E460" s="118">
        <v>1.8549412333236115</v>
      </c>
      <c r="F460" s="84" t="s">
        <v>3056</v>
      </c>
      <c r="G460" s="84" t="b">
        <v>0</v>
      </c>
      <c r="H460" s="84" t="b">
        <v>0</v>
      </c>
      <c r="I460" s="84" t="b">
        <v>0</v>
      </c>
      <c r="J460" s="84" t="b">
        <v>0</v>
      </c>
      <c r="K460" s="84" t="b">
        <v>0</v>
      </c>
      <c r="L460" s="84" t="b">
        <v>0</v>
      </c>
    </row>
    <row r="461" spans="1:12" ht="15">
      <c r="A461" s="84" t="s">
        <v>2711</v>
      </c>
      <c r="B461" s="84" t="s">
        <v>2818</v>
      </c>
      <c r="C461" s="84">
        <v>2</v>
      </c>
      <c r="D461" s="118">
        <v>0.0012281729260626964</v>
      </c>
      <c r="E461" s="118">
        <v>1.6688657533613294</v>
      </c>
      <c r="F461" s="84" t="s">
        <v>3056</v>
      </c>
      <c r="G461" s="84" t="b">
        <v>0</v>
      </c>
      <c r="H461" s="84" t="b">
        <v>0</v>
      </c>
      <c r="I461" s="84" t="b">
        <v>0</v>
      </c>
      <c r="J461" s="84" t="b">
        <v>1</v>
      </c>
      <c r="K461" s="84" t="b">
        <v>0</v>
      </c>
      <c r="L461" s="84" t="b">
        <v>0</v>
      </c>
    </row>
    <row r="462" spans="1:12" ht="15">
      <c r="A462" s="84" t="s">
        <v>2721</v>
      </c>
      <c r="B462" s="84" t="s">
        <v>2307</v>
      </c>
      <c r="C462" s="84">
        <v>2</v>
      </c>
      <c r="D462" s="118">
        <v>0.0012281729260626964</v>
      </c>
      <c r="E462" s="118">
        <v>0.9261168244467234</v>
      </c>
      <c r="F462" s="84" t="s">
        <v>3056</v>
      </c>
      <c r="G462" s="84" t="b">
        <v>0</v>
      </c>
      <c r="H462" s="84" t="b">
        <v>0</v>
      </c>
      <c r="I462" s="84" t="b">
        <v>0</v>
      </c>
      <c r="J462" s="84" t="b">
        <v>0</v>
      </c>
      <c r="K462" s="84" t="b">
        <v>0</v>
      </c>
      <c r="L462" s="84" t="b">
        <v>0</v>
      </c>
    </row>
    <row r="463" spans="1:12" ht="15">
      <c r="A463" s="84" t="s">
        <v>2905</v>
      </c>
      <c r="B463" s="84" t="s">
        <v>2307</v>
      </c>
      <c r="C463" s="84">
        <v>2</v>
      </c>
      <c r="D463" s="118">
        <v>0.0012281729260626964</v>
      </c>
      <c r="E463" s="118">
        <v>1.6250868287827422</v>
      </c>
      <c r="F463" s="84" t="s">
        <v>3056</v>
      </c>
      <c r="G463" s="84" t="b">
        <v>0</v>
      </c>
      <c r="H463" s="84" t="b">
        <v>0</v>
      </c>
      <c r="I463" s="84" t="b">
        <v>0</v>
      </c>
      <c r="J463" s="84" t="b">
        <v>0</v>
      </c>
      <c r="K463" s="84" t="b">
        <v>0</v>
      </c>
      <c r="L463" s="84" t="b">
        <v>0</v>
      </c>
    </row>
    <row r="464" spans="1:12" ht="15">
      <c r="A464" s="84" t="s">
        <v>2716</v>
      </c>
      <c r="B464" s="84" t="s">
        <v>2721</v>
      </c>
      <c r="C464" s="84">
        <v>2</v>
      </c>
      <c r="D464" s="118">
        <v>0.0012281729260626964</v>
      </c>
      <c r="E464" s="118">
        <v>1.8303982922460857</v>
      </c>
      <c r="F464" s="84" t="s">
        <v>3056</v>
      </c>
      <c r="G464" s="84" t="b">
        <v>0</v>
      </c>
      <c r="H464" s="84" t="b">
        <v>0</v>
      </c>
      <c r="I464" s="84" t="b">
        <v>0</v>
      </c>
      <c r="J464" s="84" t="b">
        <v>0</v>
      </c>
      <c r="K464" s="84" t="b">
        <v>0</v>
      </c>
      <c r="L464" s="84" t="b">
        <v>0</v>
      </c>
    </row>
    <row r="465" spans="1:12" ht="15">
      <c r="A465" s="84" t="s">
        <v>3044</v>
      </c>
      <c r="B465" s="84" t="s">
        <v>2906</v>
      </c>
      <c r="C465" s="84">
        <v>2</v>
      </c>
      <c r="D465" s="118">
        <v>0.0012281729260626964</v>
      </c>
      <c r="E465" s="118">
        <v>3.0112884341835358</v>
      </c>
      <c r="F465" s="84" t="s">
        <v>3056</v>
      </c>
      <c r="G465" s="84" t="b">
        <v>0</v>
      </c>
      <c r="H465" s="84" t="b">
        <v>0</v>
      </c>
      <c r="I465" s="84" t="b">
        <v>0</v>
      </c>
      <c r="J465" s="84" t="b">
        <v>0</v>
      </c>
      <c r="K465" s="84" t="b">
        <v>0</v>
      </c>
      <c r="L465" s="84" t="b">
        <v>0</v>
      </c>
    </row>
    <row r="466" spans="1:12" ht="15">
      <c r="A466" s="84" t="s">
        <v>2906</v>
      </c>
      <c r="B466" s="84" t="s">
        <v>2311</v>
      </c>
      <c r="C466" s="84">
        <v>2</v>
      </c>
      <c r="D466" s="118">
        <v>0.0012281729260626964</v>
      </c>
      <c r="E466" s="118">
        <v>1.6688657533613294</v>
      </c>
      <c r="F466" s="84" t="s">
        <v>3056</v>
      </c>
      <c r="G466" s="84" t="b">
        <v>0</v>
      </c>
      <c r="H466" s="84" t="b">
        <v>0</v>
      </c>
      <c r="I466" s="84" t="b">
        <v>0</v>
      </c>
      <c r="J466" s="84" t="b">
        <v>0</v>
      </c>
      <c r="K466" s="84" t="b">
        <v>0</v>
      </c>
      <c r="L466" s="84" t="b">
        <v>0</v>
      </c>
    </row>
    <row r="467" spans="1:12" ht="15">
      <c r="A467" s="84" t="s">
        <v>2311</v>
      </c>
      <c r="B467" s="84" t="s">
        <v>2820</v>
      </c>
      <c r="C467" s="84">
        <v>2</v>
      </c>
      <c r="D467" s="118">
        <v>0.0012281729260626964</v>
      </c>
      <c r="E467" s="118">
        <v>1.6890691394496165</v>
      </c>
      <c r="F467" s="84" t="s">
        <v>3056</v>
      </c>
      <c r="G467" s="84" t="b">
        <v>0</v>
      </c>
      <c r="H467" s="84" t="b">
        <v>0</v>
      </c>
      <c r="I467" s="84" t="b">
        <v>0</v>
      </c>
      <c r="J467" s="84" t="b">
        <v>0</v>
      </c>
      <c r="K467" s="84" t="b">
        <v>0</v>
      </c>
      <c r="L467" s="84" t="b">
        <v>0</v>
      </c>
    </row>
    <row r="468" spans="1:12" ht="15">
      <c r="A468" s="84" t="s">
        <v>2820</v>
      </c>
      <c r="B468" s="84" t="s">
        <v>3045</v>
      </c>
      <c r="C468" s="84">
        <v>2</v>
      </c>
      <c r="D468" s="118">
        <v>0.0012281729260626964</v>
      </c>
      <c r="E468" s="118">
        <v>3.187379693239217</v>
      </c>
      <c r="F468" s="84" t="s">
        <v>3056</v>
      </c>
      <c r="G468" s="84" t="b">
        <v>0</v>
      </c>
      <c r="H468" s="84" t="b">
        <v>0</v>
      </c>
      <c r="I468" s="84" t="b">
        <v>0</v>
      </c>
      <c r="J468" s="84" t="b">
        <v>0</v>
      </c>
      <c r="K468" s="84" t="b">
        <v>0</v>
      </c>
      <c r="L468" s="84" t="b">
        <v>0</v>
      </c>
    </row>
    <row r="469" spans="1:12" ht="15">
      <c r="A469" s="84" t="s">
        <v>3045</v>
      </c>
      <c r="B469" s="84" t="s">
        <v>3046</v>
      </c>
      <c r="C469" s="84">
        <v>2</v>
      </c>
      <c r="D469" s="118">
        <v>0.0012281729260626964</v>
      </c>
      <c r="E469" s="118">
        <v>3.187379693239217</v>
      </c>
      <c r="F469" s="84" t="s">
        <v>3056</v>
      </c>
      <c r="G469" s="84" t="b">
        <v>0</v>
      </c>
      <c r="H469" s="84" t="b">
        <v>0</v>
      </c>
      <c r="I469" s="84" t="b">
        <v>0</v>
      </c>
      <c r="J469" s="84" t="b">
        <v>0</v>
      </c>
      <c r="K469" s="84" t="b">
        <v>0</v>
      </c>
      <c r="L469" s="84" t="b">
        <v>0</v>
      </c>
    </row>
    <row r="470" spans="1:12" ht="15">
      <c r="A470" s="84" t="s">
        <v>2818</v>
      </c>
      <c r="B470" s="84" t="s">
        <v>3047</v>
      </c>
      <c r="C470" s="84">
        <v>2</v>
      </c>
      <c r="D470" s="118">
        <v>0.0012281729260626964</v>
      </c>
      <c r="E470" s="118">
        <v>2.886349697575236</v>
      </c>
      <c r="F470" s="84" t="s">
        <v>3056</v>
      </c>
      <c r="G470" s="84" t="b">
        <v>1</v>
      </c>
      <c r="H470" s="84" t="b">
        <v>0</v>
      </c>
      <c r="I470" s="84" t="b">
        <v>0</v>
      </c>
      <c r="J470" s="84" t="b">
        <v>0</v>
      </c>
      <c r="K470" s="84" t="b">
        <v>0</v>
      </c>
      <c r="L470" s="84" t="b">
        <v>0</v>
      </c>
    </row>
    <row r="471" spans="1:12" ht="15">
      <c r="A471" s="84" t="s">
        <v>3047</v>
      </c>
      <c r="B471" s="84" t="s">
        <v>3048</v>
      </c>
      <c r="C471" s="84">
        <v>2</v>
      </c>
      <c r="D471" s="118">
        <v>0.0012281729260626964</v>
      </c>
      <c r="E471" s="118">
        <v>3.187379693239217</v>
      </c>
      <c r="F471" s="84" t="s">
        <v>3056</v>
      </c>
      <c r="G471" s="84" t="b">
        <v>0</v>
      </c>
      <c r="H471" s="84" t="b">
        <v>0</v>
      </c>
      <c r="I471" s="84" t="b">
        <v>0</v>
      </c>
      <c r="J471" s="84" t="b">
        <v>0</v>
      </c>
      <c r="K471" s="84" t="b">
        <v>0</v>
      </c>
      <c r="L471" s="84" t="b">
        <v>0</v>
      </c>
    </row>
    <row r="472" spans="1:12" ht="15">
      <c r="A472" s="84" t="s">
        <v>2733</v>
      </c>
      <c r="B472" s="84" t="s">
        <v>2310</v>
      </c>
      <c r="C472" s="84">
        <v>2</v>
      </c>
      <c r="D472" s="118">
        <v>0.0012281729260626964</v>
      </c>
      <c r="E472" s="118">
        <v>1.2952850905487365</v>
      </c>
      <c r="F472" s="84" t="s">
        <v>3056</v>
      </c>
      <c r="G472" s="84" t="b">
        <v>0</v>
      </c>
      <c r="H472" s="84" t="b">
        <v>0</v>
      </c>
      <c r="I472" s="84" t="b">
        <v>0</v>
      </c>
      <c r="J472" s="84" t="b">
        <v>0</v>
      </c>
      <c r="K472" s="84" t="b">
        <v>0</v>
      </c>
      <c r="L472" s="84" t="b">
        <v>0</v>
      </c>
    </row>
    <row r="473" spans="1:12" ht="15">
      <c r="A473" s="84" t="s">
        <v>3051</v>
      </c>
      <c r="B473" s="84" t="s">
        <v>3052</v>
      </c>
      <c r="C473" s="84">
        <v>2</v>
      </c>
      <c r="D473" s="118">
        <v>0.0012281729260626964</v>
      </c>
      <c r="E473" s="118">
        <v>3.187379693239217</v>
      </c>
      <c r="F473" s="84" t="s">
        <v>3056</v>
      </c>
      <c r="G473" s="84" t="b">
        <v>0</v>
      </c>
      <c r="H473" s="84" t="b">
        <v>0</v>
      </c>
      <c r="I473" s="84" t="b">
        <v>0</v>
      </c>
      <c r="J473" s="84" t="b">
        <v>0</v>
      </c>
      <c r="K473" s="84" t="b">
        <v>0</v>
      </c>
      <c r="L473" s="84" t="b">
        <v>0</v>
      </c>
    </row>
    <row r="474" spans="1:12" ht="15">
      <c r="A474" s="84" t="s">
        <v>3052</v>
      </c>
      <c r="B474" s="84" t="s">
        <v>2808</v>
      </c>
      <c r="C474" s="84">
        <v>2</v>
      </c>
      <c r="D474" s="118">
        <v>0.0012281729260626964</v>
      </c>
      <c r="E474" s="118">
        <v>2.886349697575236</v>
      </c>
      <c r="F474" s="84" t="s">
        <v>3056</v>
      </c>
      <c r="G474" s="84" t="b">
        <v>0</v>
      </c>
      <c r="H474" s="84" t="b">
        <v>0</v>
      </c>
      <c r="I474" s="84" t="b">
        <v>0</v>
      </c>
      <c r="J474" s="84" t="b">
        <v>0</v>
      </c>
      <c r="K474" s="84" t="b">
        <v>0</v>
      </c>
      <c r="L474" s="84" t="b">
        <v>0</v>
      </c>
    </row>
    <row r="475" spans="1:12" ht="15">
      <c r="A475" s="84" t="s">
        <v>2808</v>
      </c>
      <c r="B475" s="84" t="s">
        <v>3053</v>
      </c>
      <c r="C475" s="84">
        <v>2</v>
      </c>
      <c r="D475" s="118">
        <v>0.0012281729260626964</v>
      </c>
      <c r="E475" s="118">
        <v>3.0112884341835358</v>
      </c>
      <c r="F475" s="84" t="s">
        <v>3056</v>
      </c>
      <c r="G475" s="84" t="b">
        <v>0</v>
      </c>
      <c r="H475" s="84" t="b">
        <v>0</v>
      </c>
      <c r="I475" s="84" t="b">
        <v>0</v>
      </c>
      <c r="J475" s="84" t="b">
        <v>0</v>
      </c>
      <c r="K475" s="84" t="b">
        <v>0</v>
      </c>
      <c r="L475" s="84" t="b">
        <v>0</v>
      </c>
    </row>
    <row r="476" spans="1:12" ht="15">
      <c r="A476" s="84" t="s">
        <v>2308</v>
      </c>
      <c r="B476" s="84" t="s">
        <v>2313</v>
      </c>
      <c r="C476" s="84">
        <v>14</v>
      </c>
      <c r="D476" s="118">
        <v>0.007470777449756212</v>
      </c>
      <c r="E476" s="118">
        <v>1.5079682522067188</v>
      </c>
      <c r="F476" s="84" t="s">
        <v>2194</v>
      </c>
      <c r="G476" s="84" t="b">
        <v>0</v>
      </c>
      <c r="H476" s="84" t="b">
        <v>0</v>
      </c>
      <c r="I476" s="84" t="b">
        <v>0</v>
      </c>
      <c r="J476" s="84" t="b">
        <v>0</v>
      </c>
      <c r="K476" s="84" t="b">
        <v>0</v>
      </c>
      <c r="L476" s="84" t="b">
        <v>0</v>
      </c>
    </row>
    <row r="477" spans="1:12" ht="15">
      <c r="A477" s="84" t="s">
        <v>2312</v>
      </c>
      <c r="B477" s="84" t="s">
        <v>2311</v>
      </c>
      <c r="C477" s="84">
        <v>13</v>
      </c>
      <c r="D477" s="118">
        <v>0.007212033324442403</v>
      </c>
      <c r="E477" s="118">
        <v>1.5805189193553306</v>
      </c>
      <c r="F477" s="84" t="s">
        <v>2194</v>
      </c>
      <c r="G477" s="84" t="b">
        <v>0</v>
      </c>
      <c r="H477" s="84" t="b">
        <v>0</v>
      </c>
      <c r="I477" s="84" t="b">
        <v>0</v>
      </c>
      <c r="J477" s="84" t="b">
        <v>0</v>
      </c>
      <c r="K477" s="84" t="b">
        <v>0</v>
      </c>
      <c r="L477" s="84" t="b">
        <v>0</v>
      </c>
    </row>
    <row r="478" spans="1:12" ht="15">
      <c r="A478" s="84" t="s">
        <v>2307</v>
      </c>
      <c r="B478" s="84" t="s">
        <v>2710</v>
      </c>
      <c r="C478" s="84">
        <v>8</v>
      </c>
      <c r="D478" s="118">
        <v>0.00529506612506351</v>
      </c>
      <c r="E478" s="118">
        <v>1.8467868087600998</v>
      </c>
      <c r="F478" s="84" t="s">
        <v>2194</v>
      </c>
      <c r="G478" s="84" t="b">
        <v>0</v>
      </c>
      <c r="H478" s="84" t="b">
        <v>0</v>
      </c>
      <c r="I478" s="84" t="b">
        <v>0</v>
      </c>
      <c r="J478" s="84" t="b">
        <v>0</v>
      </c>
      <c r="K478" s="84" t="b">
        <v>0</v>
      </c>
      <c r="L478" s="84" t="b">
        <v>0</v>
      </c>
    </row>
    <row r="479" spans="1:12" ht="15">
      <c r="A479" s="84" t="s">
        <v>2734</v>
      </c>
      <c r="B479" s="84" t="s">
        <v>2735</v>
      </c>
      <c r="C479" s="84">
        <v>8</v>
      </c>
      <c r="D479" s="118">
        <v>0.005903040512451831</v>
      </c>
      <c r="E479" s="118">
        <v>2.2861195025903625</v>
      </c>
      <c r="F479" s="84" t="s">
        <v>2194</v>
      </c>
      <c r="G479" s="84" t="b">
        <v>0</v>
      </c>
      <c r="H479" s="84" t="b">
        <v>0</v>
      </c>
      <c r="I479" s="84" t="b">
        <v>0</v>
      </c>
      <c r="J479" s="84" t="b">
        <v>0</v>
      </c>
      <c r="K479" s="84" t="b">
        <v>0</v>
      </c>
      <c r="L479" s="84" t="b">
        <v>0</v>
      </c>
    </row>
    <row r="480" spans="1:12" ht="15">
      <c r="A480" s="84" t="s">
        <v>2308</v>
      </c>
      <c r="B480" s="84" t="s">
        <v>2717</v>
      </c>
      <c r="C480" s="84">
        <v>7</v>
      </c>
      <c r="D480" s="118">
        <v>0.004880107207875709</v>
      </c>
      <c r="E480" s="118">
        <v>1.6260675642847133</v>
      </c>
      <c r="F480" s="84" t="s">
        <v>2194</v>
      </c>
      <c r="G480" s="84" t="b">
        <v>0</v>
      </c>
      <c r="H480" s="84" t="b">
        <v>0</v>
      </c>
      <c r="I480" s="84" t="b">
        <v>0</v>
      </c>
      <c r="J480" s="84" t="b">
        <v>0</v>
      </c>
      <c r="K480" s="84" t="b">
        <v>0</v>
      </c>
      <c r="L480" s="84" t="b">
        <v>0</v>
      </c>
    </row>
    <row r="481" spans="1:12" ht="15">
      <c r="A481" s="84" t="s">
        <v>2373</v>
      </c>
      <c r="B481" s="84" t="s">
        <v>2308</v>
      </c>
      <c r="C481" s="84">
        <v>6</v>
      </c>
      <c r="D481" s="118">
        <v>0.004427280384338873</v>
      </c>
      <c r="E481" s="118">
        <v>1.7120882348626436</v>
      </c>
      <c r="F481" s="84" t="s">
        <v>2194</v>
      </c>
      <c r="G481" s="84" t="b">
        <v>0</v>
      </c>
      <c r="H481" s="84" t="b">
        <v>0</v>
      </c>
      <c r="I481" s="84" t="b">
        <v>0</v>
      </c>
      <c r="J481" s="84" t="b">
        <v>0</v>
      </c>
      <c r="K481" s="84" t="b">
        <v>0</v>
      </c>
      <c r="L481" s="84" t="b">
        <v>0</v>
      </c>
    </row>
    <row r="482" spans="1:12" ht="15">
      <c r="A482" s="84" t="s">
        <v>2762</v>
      </c>
      <c r="B482" s="84" t="s">
        <v>2734</v>
      </c>
      <c r="C482" s="84">
        <v>6</v>
      </c>
      <c r="D482" s="118">
        <v>0.004427280384338873</v>
      </c>
      <c r="E482" s="118">
        <v>2.2861195025903625</v>
      </c>
      <c r="F482" s="84" t="s">
        <v>2194</v>
      </c>
      <c r="G482" s="84" t="b">
        <v>0</v>
      </c>
      <c r="H482" s="84" t="b">
        <v>0</v>
      </c>
      <c r="I482" s="84" t="b">
        <v>0</v>
      </c>
      <c r="J482" s="84" t="b">
        <v>0</v>
      </c>
      <c r="K482" s="84" t="b">
        <v>0</v>
      </c>
      <c r="L482" s="84" t="b">
        <v>0</v>
      </c>
    </row>
    <row r="483" spans="1:12" ht="15">
      <c r="A483" s="84" t="s">
        <v>2735</v>
      </c>
      <c r="B483" s="84" t="s">
        <v>2763</v>
      </c>
      <c r="C483" s="84">
        <v>6</v>
      </c>
      <c r="D483" s="118">
        <v>0.004427280384338873</v>
      </c>
      <c r="E483" s="118">
        <v>2.2861195025903625</v>
      </c>
      <c r="F483" s="84" t="s">
        <v>2194</v>
      </c>
      <c r="G483" s="84" t="b">
        <v>0</v>
      </c>
      <c r="H483" s="84" t="b">
        <v>0</v>
      </c>
      <c r="I483" s="84" t="b">
        <v>0</v>
      </c>
      <c r="J483" s="84" t="b">
        <v>0</v>
      </c>
      <c r="K483" s="84" t="b">
        <v>0</v>
      </c>
      <c r="L483" s="84" t="b">
        <v>0</v>
      </c>
    </row>
    <row r="484" spans="1:12" ht="15">
      <c r="A484" s="84" t="s">
        <v>2763</v>
      </c>
      <c r="B484" s="84" t="s">
        <v>2716</v>
      </c>
      <c r="C484" s="84">
        <v>6</v>
      </c>
      <c r="D484" s="118">
        <v>0.004427280384338873</v>
      </c>
      <c r="E484" s="118">
        <v>2.110028243534681</v>
      </c>
      <c r="F484" s="84" t="s">
        <v>2194</v>
      </c>
      <c r="G484" s="84" t="b">
        <v>0</v>
      </c>
      <c r="H484" s="84" t="b">
        <v>0</v>
      </c>
      <c r="I484" s="84" t="b">
        <v>0</v>
      </c>
      <c r="J484" s="84" t="b">
        <v>0</v>
      </c>
      <c r="K484" s="84" t="b">
        <v>0</v>
      </c>
      <c r="L484" s="84" t="b">
        <v>0</v>
      </c>
    </row>
    <row r="485" spans="1:12" ht="15">
      <c r="A485" s="84" t="s">
        <v>2716</v>
      </c>
      <c r="B485" s="84" t="s">
        <v>271</v>
      </c>
      <c r="C485" s="84">
        <v>6</v>
      </c>
      <c r="D485" s="118">
        <v>0.004427280384338873</v>
      </c>
      <c r="E485" s="118">
        <v>1.6840595112624002</v>
      </c>
      <c r="F485" s="84" t="s">
        <v>2194</v>
      </c>
      <c r="G485" s="84" t="b">
        <v>0</v>
      </c>
      <c r="H485" s="84" t="b">
        <v>0</v>
      </c>
      <c r="I485" s="84" t="b">
        <v>0</v>
      </c>
      <c r="J485" s="84" t="b">
        <v>0</v>
      </c>
      <c r="K485" s="84" t="b">
        <v>0</v>
      </c>
      <c r="L485" s="84" t="b">
        <v>0</v>
      </c>
    </row>
    <row r="486" spans="1:12" ht="15">
      <c r="A486" s="84" t="s">
        <v>271</v>
      </c>
      <c r="B486" s="84" t="s">
        <v>2764</v>
      </c>
      <c r="C486" s="84">
        <v>6</v>
      </c>
      <c r="D486" s="118">
        <v>0.004427280384338873</v>
      </c>
      <c r="E486" s="118">
        <v>1.7268114916833501</v>
      </c>
      <c r="F486" s="84" t="s">
        <v>2194</v>
      </c>
      <c r="G486" s="84" t="b">
        <v>0</v>
      </c>
      <c r="H486" s="84" t="b">
        <v>0</v>
      </c>
      <c r="I486" s="84" t="b">
        <v>0</v>
      </c>
      <c r="J486" s="84" t="b">
        <v>0</v>
      </c>
      <c r="K486" s="84" t="b">
        <v>0</v>
      </c>
      <c r="L486" s="84" t="b">
        <v>0</v>
      </c>
    </row>
    <row r="487" spans="1:12" ht="15">
      <c r="A487" s="84" t="s">
        <v>2764</v>
      </c>
      <c r="B487" s="84" t="s">
        <v>2315</v>
      </c>
      <c r="C487" s="84">
        <v>6</v>
      </c>
      <c r="D487" s="118">
        <v>0.004427280384338873</v>
      </c>
      <c r="E487" s="118">
        <v>2.0752661372754693</v>
      </c>
      <c r="F487" s="84" t="s">
        <v>2194</v>
      </c>
      <c r="G487" s="84" t="b">
        <v>0</v>
      </c>
      <c r="H487" s="84" t="b">
        <v>0</v>
      </c>
      <c r="I487" s="84" t="b">
        <v>0</v>
      </c>
      <c r="J487" s="84" t="b">
        <v>0</v>
      </c>
      <c r="K487" s="84" t="b">
        <v>0</v>
      </c>
      <c r="L487" s="84" t="b">
        <v>0</v>
      </c>
    </row>
    <row r="488" spans="1:12" ht="15">
      <c r="A488" s="84" t="s">
        <v>2315</v>
      </c>
      <c r="B488" s="84" t="s">
        <v>2765</v>
      </c>
      <c r="C488" s="84">
        <v>6</v>
      </c>
      <c r="D488" s="118">
        <v>0.004427280384338873</v>
      </c>
      <c r="E488" s="118">
        <v>2.0752661372754693</v>
      </c>
      <c r="F488" s="84" t="s">
        <v>2194</v>
      </c>
      <c r="G488" s="84" t="b">
        <v>0</v>
      </c>
      <c r="H488" s="84" t="b">
        <v>0</v>
      </c>
      <c r="I488" s="84" t="b">
        <v>0</v>
      </c>
      <c r="J488" s="84" t="b">
        <v>0</v>
      </c>
      <c r="K488" s="84" t="b">
        <v>0</v>
      </c>
      <c r="L488" s="84" t="b">
        <v>0</v>
      </c>
    </row>
    <row r="489" spans="1:12" ht="15">
      <c r="A489" s="84" t="s">
        <v>2765</v>
      </c>
      <c r="B489" s="84" t="s">
        <v>2752</v>
      </c>
      <c r="C489" s="84">
        <v>6</v>
      </c>
      <c r="D489" s="118">
        <v>0.004427280384338873</v>
      </c>
      <c r="E489" s="118">
        <v>2.4110582391986624</v>
      </c>
      <c r="F489" s="84" t="s">
        <v>2194</v>
      </c>
      <c r="G489" s="84" t="b">
        <v>0</v>
      </c>
      <c r="H489" s="84" t="b">
        <v>0</v>
      </c>
      <c r="I489" s="84" t="b">
        <v>0</v>
      </c>
      <c r="J489" s="84" t="b">
        <v>0</v>
      </c>
      <c r="K489" s="84" t="b">
        <v>0</v>
      </c>
      <c r="L489" s="84" t="b">
        <v>0</v>
      </c>
    </row>
    <row r="490" spans="1:12" ht="15">
      <c r="A490" s="84" t="s">
        <v>2715</v>
      </c>
      <c r="B490" s="84" t="s">
        <v>2723</v>
      </c>
      <c r="C490" s="84">
        <v>5</v>
      </c>
      <c r="D490" s="118">
        <v>0.003930219195123103</v>
      </c>
      <c r="E490" s="118">
        <v>2.1557857340953563</v>
      </c>
      <c r="F490" s="84" t="s">
        <v>2194</v>
      </c>
      <c r="G490" s="84" t="b">
        <v>0</v>
      </c>
      <c r="H490" s="84" t="b">
        <v>0</v>
      </c>
      <c r="I490" s="84" t="b">
        <v>0</v>
      </c>
      <c r="J490" s="84" t="b">
        <v>0</v>
      </c>
      <c r="K490" s="84" t="b">
        <v>0</v>
      </c>
      <c r="L490" s="84" t="b">
        <v>0</v>
      </c>
    </row>
    <row r="491" spans="1:12" ht="15">
      <c r="A491" s="84" t="s">
        <v>2724</v>
      </c>
      <c r="B491" s="84" t="s">
        <v>2729</v>
      </c>
      <c r="C491" s="84">
        <v>5</v>
      </c>
      <c r="D491" s="118">
        <v>0.003930219195123103</v>
      </c>
      <c r="E491" s="118">
        <v>2.4110582391986624</v>
      </c>
      <c r="F491" s="84" t="s">
        <v>2194</v>
      </c>
      <c r="G491" s="84" t="b">
        <v>0</v>
      </c>
      <c r="H491" s="84" t="b">
        <v>0</v>
      </c>
      <c r="I491" s="84" t="b">
        <v>0</v>
      </c>
      <c r="J491" s="84" t="b">
        <v>0</v>
      </c>
      <c r="K491" s="84" t="b">
        <v>0</v>
      </c>
      <c r="L491" s="84" t="b">
        <v>0</v>
      </c>
    </row>
    <row r="492" spans="1:12" ht="15">
      <c r="A492" s="84" t="s">
        <v>2775</v>
      </c>
      <c r="B492" s="84" t="s">
        <v>2312</v>
      </c>
      <c r="C492" s="84">
        <v>4</v>
      </c>
      <c r="D492" s="118">
        <v>0.0033799661420061615</v>
      </c>
      <c r="E492" s="118">
        <v>1.8467868087600998</v>
      </c>
      <c r="F492" s="84" t="s">
        <v>2194</v>
      </c>
      <c r="G492" s="84" t="b">
        <v>0</v>
      </c>
      <c r="H492" s="84" t="b">
        <v>0</v>
      </c>
      <c r="I492" s="84" t="b">
        <v>0</v>
      </c>
      <c r="J492" s="84" t="b">
        <v>0</v>
      </c>
      <c r="K492" s="84" t="b">
        <v>0</v>
      </c>
      <c r="L492" s="84" t="b">
        <v>0</v>
      </c>
    </row>
    <row r="493" spans="1:12" ht="15">
      <c r="A493" s="84" t="s">
        <v>2375</v>
      </c>
      <c r="B493" s="84" t="s">
        <v>2754</v>
      </c>
      <c r="C493" s="84">
        <v>4</v>
      </c>
      <c r="D493" s="118">
        <v>0.0033799661420061615</v>
      </c>
      <c r="E493" s="118">
        <v>2.101073400881755</v>
      </c>
      <c r="F493" s="84" t="s">
        <v>2194</v>
      </c>
      <c r="G493" s="84" t="b">
        <v>0</v>
      </c>
      <c r="H493" s="84" t="b">
        <v>0</v>
      </c>
      <c r="I493" s="84" t="b">
        <v>0</v>
      </c>
      <c r="J493" s="84" t="b">
        <v>0</v>
      </c>
      <c r="K493" s="84" t="b">
        <v>0</v>
      </c>
      <c r="L493" s="84" t="b">
        <v>0</v>
      </c>
    </row>
    <row r="494" spans="1:12" ht="15">
      <c r="A494" s="84" t="s">
        <v>2718</v>
      </c>
      <c r="B494" s="84" t="s">
        <v>2338</v>
      </c>
      <c r="C494" s="84">
        <v>4</v>
      </c>
      <c r="D494" s="118">
        <v>0.0033799661420061615</v>
      </c>
      <c r="E494" s="118">
        <v>1.933936984479</v>
      </c>
      <c r="F494" s="84" t="s">
        <v>2194</v>
      </c>
      <c r="G494" s="84" t="b">
        <v>0</v>
      </c>
      <c r="H494" s="84" t="b">
        <v>0</v>
      </c>
      <c r="I494" s="84" t="b">
        <v>0</v>
      </c>
      <c r="J494" s="84" t="b">
        <v>0</v>
      </c>
      <c r="K494" s="84" t="b">
        <v>0</v>
      </c>
      <c r="L494" s="84" t="b">
        <v>0</v>
      </c>
    </row>
    <row r="495" spans="1:12" ht="15">
      <c r="A495" s="84" t="s">
        <v>2719</v>
      </c>
      <c r="B495" s="84" t="s">
        <v>2748</v>
      </c>
      <c r="C495" s="84">
        <v>4</v>
      </c>
      <c r="D495" s="118">
        <v>0.0033799661420061615</v>
      </c>
      <c r="E495" s="118">
        <v>2.1380569671349248</v>
      </c>
      <c r="F495" s="84" t="s">
        <v>2194</v>
      </c>
      <c r="G495" s="84" t="b">
        <v>1</v>
      </c>
      <c r="H495" s="84" t="b">
        <v>0</v>
      </c>
      <c r="I495" s="84" t="b">
        <v>0</v>
      </c>
      <c r="J495" s="84" t="b">
        <v>1</v>
      </c>
      <c r="K495" s="84" t="b">
        <v>0</v>
      </c>
      <c r="L495" s="84" t="b">
        <v>0</v>
      </c>
    </row>
    <row r="496" spans="1:12" ht="15">
      <c r="A496" s="84" t="s">
        <v>2723</v>
      </c>
      <c r="B496" s="84" t="s">
        <v>2738</v>
      </c>
      <c r="C496" s="84">
        <v>4</v>
      </c>
      <c r="D496" s="118">
        <v>0.0033799661420061615</v>
      </c>
      <c r="E496" s="118">
        <v>2.4110582391986624</v>
      </c>
      <c r="F496" s="84" t="s">
        <v>2194</v>
      </c>
      <c r="G496" s="84" t="b">
        <v>0</v>
      </c>
      <c r="H496" s="84" t="b">
        <v>0</v>
      </c>
      <c r="I496" s="84" t="b">
        <v>0</v>
      </c>
      <c r="J496" s="84" t="b">
        <v>0</v>
      </c>
      <c r="K496" s="84" t="b">
        <v>0</v>
      </c>
      <c r="L496" s="84" t="b">
        <v>0</v>
      </c>
    </row>
    <row r="497" spans="1:12" ht="15">
      <c r="A497" s="84" t="s">
        <v>2738</v>
      </c>
      <c r="B497" s="84" t="s">
        <v>2724</v>
      </c>
      <c r="C497" s="84">
        <v>4</v>
      </c>
      <c r="D497" s="118">
        <v>0.0033799661420061615</v>
      </c>
      <c r="E497" s="118">
        <v>2.4110582391986624</v>
      </c>
      <c r="F497" s="84" t="s">
        <v>2194</v>
      </c>
      <c r="G497" s="84" t="b">
        <v>0</v>
      </c>
      <c r="H497" s="84" t="b">
        <v>0</v>
      </c>
      <c r="I497" s="84" t="b">
        <v>0</v>
      </c>
      <c r="J497" s="84" t="b">
        <v>0</v>
      </c>
      <c r="K497" s="84" t="b">
        <v>0</v>
      </c>
      <c r="L497" s="84" t="b">
        <v>0</v>
      </c>
    </row>
    <row r="498" spans="1:12" ht="15">
      <c r="A498" s="84" t="s">
        <v>2729</v>
      </c>
      <c r="B498" s="84" t="s">
        <v>2312</v>
      </c>
      <c r="C498" s="84">
        <v>4</v>
      </c>
      <c r="D498" s="118">
        <v>0.0033799661420061615</v>
      </c>
      <c r="E498" s="118">
        <v>1.7498767957520434</v>
      </c>
      <c r="F498" s="84" t="s">
        <v>2194</v>
      </c>
      <c r="G498" s="84" t="b">
        <v>0</v>
      </c>
      <c r="H498" s="84" t="b">
        <v>0</v>
      </c>
      <c r="I498" s="84" t="b">
        <v>0</v>
      </c>
      <c r="J498" s="84" t="b">
        <v>0</v>
      </c>
      <c r="K498" s="84" t="b">
        <v>0</v>
      </c>
      <c r="L498" s="84" t="b">
        <v>0</v>
      </c>
    </row>
    <row r="499" spans="1:12" ht="15">
      <c r="A499" s="84" t="s">
        <v>2312</v>
      </c>
      <c r="B499" s="84" t="s">
        <v>2720</v>
      </c>
      <c r="C499" s="84">
        <v>4</v>
      </c>
      <c r="D499" s="118">
        <v>0.0033799661420061615</v>
      </c>
      <c r="E499" s="118">
        <v>1.7498767957520434</v>
      </c>
      <c r="F499" s="84" t="s">
        <v>2194</v>
      </c>
      <c r="G499" s="84" t="b">
        <v>0</v>
      </c>
      <c r="H499" s="84" t="b">
        <v>0</v>
      </c>
      <c r="I499" s="84" t="b">
        <v>0</v>
      </c>
      <c r="J499" s="84" t="b">
        <v>0</v>
      </c>
      <c r="K499" s="84" t="b">
        <v>0</v>
      </c>
      <c r="L499" s="84" t="b">
        <v>0</v>
      </c>
    </row>
    <row r="500" spans="1:12" ht="15">
      <c r="A500" s="84" t="s">
        <v>2720</v>
      </c>
      <c r="B500" s="84" t="s">
        <v>2714</v>
      </c>
      <c r="C500" s="84">
        <v>4</v>
      </c>
      <c r="D500" s="118">
        <v>0.0033799661420061615</v>
      </c>
      <c r="E500" s="118">
        <v>2.1380569671349248</v>
      </c>
      <c r="F500" s="84" t="s">
        <v>2194</v>
      </c>
      <c r="G500" s="84" t="b">
        <v>0</v>
      </c>
      <c r="H500" s="84" t="b">
        <v>0</v>
      </c>
      <c r="I500" s="84" t="b">
        <v>0</v>
      </c>
      <c r="J500" s="84" t="b">
        <v>0</v>
      </c>
      <c r="K500" s="84" t="b">
        <v>0</v>
      </c>
      <c r="L500" s="84" t="b">
        <v>0</v>
      </c>
    </row>
    <row r="501" spans="1:12" ht="15">
      <c r="A501" s="84" t="s">
        <v>2714</v>
      </c>
      <c r="B501" s="84" t="s">
        <v>2308</v>
      </c>
      <c r="C501" s="84">
        <v>4</v>
      </c>
      <c r="D501" s="118">
        <v>0.0033799661420061615</v>
      </c>
      <c r="E501" s="118">
        <v>1.3141482261906061</v>
      </c>
      <c r="F501" s="84" t="s">
        <v>2194</v>
      </c>
      <c r="G501" s="84" t="b">
        <v>0</v>
      </c>
      <c r="H501" s="84" t="b">
        <v>0</v>
      </c>
      <c r="I501" s="84" t="b">
        <v>0</v>
      </c>
      <c r="J501" s="84" t="b">
        <v>0</v>
      </c>
      <c r="K501" s="84" t="b">
        <v>0</v>
      </c>
      <c r="L501" s="84" t="b">
        <v>0</v>
      </c>
    </row>
    <row r="502" spans="1:12" ht="15">
      <c r="A502" s="84" t="s">
        <v>2717</v>
      </c>
      <c r="B502" s="84" t="s">
        <v>2730</v>
      </c>
      <c r="C502" s="84">
        <v>4</v>
      </c>
      <c r="D502" s="118">
        <v>0.0033799661420061615</v>
      </c>
      <c r="E502" s="118">
        <v>2.2861195025903625</v>
      </c>
      <c r="F502" s="84" t="s">
        <v>2194</v>
      </c>
      <c r="G502" s="84" t="b">
        <v>0</v>
      </c>
      <c r="H502" s="84" t="b">
        <v>0</v>
      </c>
      <c r="I502" s="84" t="b">
        <v>0</v>
      </c>
      <c r="J502" s="84" t="b">
        <v>0</v>
      </c>
      <c r="K502" s="84" t="b">
        <v>0</v>
      </c>
      <c r="L502" s="84" t="b">
        <v>0</v>
      </c>
    </row>
    <row r="503" spans="1:12" ht="15">
      <c r="A503" s="84" t="s">
        <v>2730</v>
      </c>
      <c r="B503" s="84" t="s">
        <v>2739</v>
      </c>
      <c r="C503" s="84">
        <v>4</v>
      </c>
      <c r="D503" s="118">
        <v>0.0033799661420061615</v>
      </c>
      <c r="E503" s="118">
        <v>2.4902394852462875</v>
      </c>
      <c r="F503" s="84" t="s">
        <v>2194</v>
      </c>
      <c r="G503" s="84" t="b">
        <v>0</v>
      </c>
      <c r="H503" s="84" t="b">
        <v>0</v>
      </c>
      <c r="I503" s="84" t="b">
        <v>0</v>
      </c>
      <c r="J503" s="84" t="b">
        <v>0</v>
      </c>
      <c r="K503" s="84" t="b">
        <v>0</v>
      </c>
      <c r="L503" s="84" t="b">
        <v>0</v>
      </c>
    </row>
    <row r="504" spans="1:12" ht="15">
      <c r="A504" s="84" t="s">
        <v>2739</v>
      </c>
      <c r="B504" s="84" t="s">
        <v>2740</v>
      </c>
      <c r="C504" s="84">
        <v>4</v>
      </c>
      <c r="D504" s="118">
        <v>0.0033799661420061615</v>
      </c>
      <c r="E504" s="118">
        <v>2.5871494982543437</v>
      </c>
      <c r="F504" s="84" t="s">
        <v>2194</v>
      </c>
      <c r="G504" s="84" t="b">
        <v>0</v>
      </c>
      <c r="H504" s="84" t="b">
        <v>0</v>
      </c>
      <c r="I504" s="84" t="b">
        <v>0</v>
      </c>
      <c r="J504" s="84" t="b">
        <v>1</v>
      </c>
      <c r="K504" s="84" t="b">
        <v>0</v>
      </c>
      <c r="L504" s="84" t="b">
        <v>0</v>
      </c>
    </row>
    <row r="505" spans="1:12" ht="15">
      <c r="A505" s="84" t="s">
        <v>2740</v>
      </c>
      <c r="B505" s="84" t="s">
        <v>2314</v>
      </c>
      <c r="C505" s="84">
        <v>4</v>
      </c>
      <c r="D505" s="118">
        <v>0.0033799661420061615</v>
      </c>
      <c r="E505" s="118">
        <v>2.013118230526625</v>
      </c>
      <c r="F505" s="84" t="s">
        <v>2194</v>
      </c>
      <c r="G505" s="84" t="b">
        <v>1</v>
      </c>
      <c r="H505" s="84" t="b">
        <v>0</v>
      </c>
      <c r="I505" s="84" t="b">
        <v>0</v>
      </c>
      <c r="J505" s="84" t="b">
        <v>0</v>
      </c>
      <c r="K505" s="84" t="b">
        <v>0</v>
      </c>
      <c r="L505" s="84" t="b">
        <v>0</v>
      </c>
    </row>
    <row r="506" spans="1:12" ht="15">
      <c r="A506" s="84" t="s">
        <v>223</v>
      </c>
      <c r="B506" s="84" t="s">
        <v>2762</v>
      </c>
      <c r="C506" s="84">
        <v>4</v>
      </c>
      <c r="D506" s="118">
        <v>0.0033799661420061615</v>
      </c>
      <c r="E506" s="118">
        <v>2.5871494982543437</v>
      </c>
      <c r="F506" s="84" t="s">
        <v>2194</v>
      </c>
      <c r="G506" s="84" t="b">
        <v>0</v>
      </c>
      <c r="H506" s="84" t="b">
        <v>0</v>
      </c>
      <c r="I506" s="84" t="b">
        <v>0</v>
      </c>
      <c r="J506" s="84" t="b">
        <v>0</v>
      </c>
      <c r="K506" s="84" t="b">
        <v>0</v>
      </c>
      <c r="L506" s="84" t="b">
        <v>0</v>
      </c>
    </row>
    <row r="507" spans="1:12" ht="15">
      <c r="A507" s="84" t="s">
        <v>2752</v>
      </c>
      <c r="B507" s="84" t="s">
        <v>2810</v>
      </c>
      <c r="C507" s="84">
        <v>4</v>
      </c>
      <c r="D507" s="118">
        <v>0.0033799661420061615</v>
      </c>
      <c r="E507" s="118">
        <v>2.4110582391986624</v>
      </c>
      <c r="F507" s="84" t="s">
        <v>2194</v>
      </c>
      <c r="G507" s="84" t="b">
        <v>0</v>
      </c>
      <c r="H507" s="84" t="b">
        <v>0</v>
      </c>
      <c r="I507" s="84" t="b">
        <v>0</v>
      </c>
      <c r="J507" s="84" t="b">
        <v>0</v>
      </c>
      <c r="K507" s="84" t="b">
        <v>0</v>
      </c>
      <c r="L507" s="84" t="b">
        <v>0</v>
      </c>
    </row>
    <row r="508" spans="1:12" ht="15">
      <c r="A508" s="84" t="s">
        <v>2714</v>
      </c>
      <c r="B508" s="84" t="s">
        <v>2311</v>
      </c>
      <c r="C508" s="84">
        <v>3</v>
      </c>
      <c r="D508" s="118">
        <v>0.0027629650017752415</v>
      </c>
      <c r="E508" s="118">
        <v>1.2861195025903625</v>
      </c>
      <c r="F508" s="84" t="s">
        <v>2194</v>
      </c>
      <c r="G508" s="84" t="b">
        <v>0</v>
      </c>
      <c r="H508" s="84" t="b">
        <v>0</v>
      </c>
      <c r="I508" s="84" t="b">
        <v>0</v>
      </c>
      <c r="J508" s="84" t="b">
        <v>0</v>
      </c>
      <c r="K508" s="84" t="b">
        <v>0</v>
      </c>
      <c r="L508" s="84" t="b">
        <v>0</v>
      </c>
    </row>
    <row r="509" spans="1:12" ht="15">
      <c r="A509" s="84" t="s">
        <v>2744</v>
      </c>
      <c r="B509" s="84" t="s">
        <v>2795</v>
      </c>
      <c r="C509" s="84">
        <v>3</v>
      </c>
      <c r="D509" s="118">
        <v>0.003084299416110426</v>
      </c>
      <c r="E509" s="118">
        <v>2.4902394852462875</v>
      </c>
      <c r="F509" s="84" t="s">
        <v>2194</v>
      </c>
      <c r="G509" s="84" t="b">
        <v>0</v>
      </c>
      <c r="H509" s="84" t="b">
        <v>0</v>
      </c>
      <c r="I509" s="84" t="b">
        <v>0</v>
      </c>
      <c r="J509" s="84" t="b">
        <v>0</v>
      </c>
      <c r="K509" s="84" t="b">
        <v>0</v>
      </c>
      <c r="L509" s="84" t="b">
        <v>0</v>
      </c>
    </row>
    <row r="510" spans="1:12" ht="15">
      <c r="A510" s="84" t="s">
        <v>2338</v>
      </c>
      <c r="B510" s="84" t="s">
        <v>2308</v>
      </c>
      <c r="C510" s="84">
        <v>3</v>
      </c>
      <c r="D510" s="118">
        <v>0.0027629650017752415</v>
      </c>
      <c r="E510" s="118">
        <v>1.147816804424081</v>
      </c>
      <c r="F510" s="84" t="s">
        <v>2194</v>
      </c>
      <c r="G510" s="84" t="b">
        <v>0</v>
      </c>
      <c r="H510" s="84" t="b">
        <v>0</v>
      </c>
      <c r="I510" s="84" t="b">
        <v>0</v>
      </c>
      <c r="J510" s="84" t="b">
        <v>0</v>
      </c>
      <c r="K510" s="84" t="b">
        <v>0</v>
      </c>
      <c r="L510" s="84" t="b">
        <v>0</v>
      </c>
    </row>
    <row r="511" spans="1:12" ht="15">
      <c r="A511" s="84" t="s">
        <v>2313</v>
      </c>
      <c r="B511" s="84" t="s">
        <v>2375</v>
      </c>
      <c r="C511" s="84">
        <v>3</v>
      </c>
      <c r="D511" s="118">
        <v>0.0027629650017752415</v>
      </c>
      <c r="E511" s="118">
        <v>1.4990134095537926</v>
      </c>
      <c r="F511" s="84" t="s">
        <v>2194</v>
      </c>
      <c r="G511" s="84" t="b">
        <v>0</v>
      </c>
      <c r="H511" s="84" t="b">
        <v>0</v>
      </c>
      <c r="I511" s="84" t="b">
        <v>0</v>
      </c>
      <c r="J511" s="84" t="b">
        <v>0</v>
      </c>
      <c r="K511" s="84" t="b">
        <v>0</v>
      </c>
      <c r="L511" s="84" t="b">
        <v>0</v>
      </c>
    </row>
    <row r="512" spans="1:12" ht="15">
      <c r="A512" s="84" t="s">
        <v>2726</v>
      </c>
      <c r="B512" s="84" t="s">
        <v>2746</v>
      </c>
      <c r="C512" s="84">
        <v>3</v>
      </c>
      <c r="D512" s="118">
        <v>0.0027629650017752415</v>
      </c>
      <c r="E512" s="118">
        <v>2.268390735629931</v>
      </c>
      <c r="F512" s="84" t="s">
        <v>2194</v>
      </c>
      <c r="G512" s="84" t="b">
        <v>0</v>
      </c>
      <c r="H512" s="84" t="b">
        <v>0</v>
      </c>
      <c r="I512" s="84" t="b">
        <v>0</v>
      </c>
      <c r="J512" s="84" t="b">
        <v>0</v>
      </c>
      <c r="K512" s="84" t="b">
        <v>0</v>
      </c>
      <c r="L512" s="84" t="b">
        <v>0</v>
      </c>
    </row>
    <row r="513" spans="1:12" ht="15">
      <c r="A513" s="84" t="s">
        <v>2747</v>
      </c>
      <c r="B513" s="84" t="s">
        <v>2314</v>
      </c>
      <c r="C513" s="84">
        <v>3</v>
      </c>
      <c r="D513" s="118">
        <v>0.0027629650017752415</v>
      </c>
      <c r="E513" s="118">
        <v>1.888179493918325</v>
      </c>
      <c r="F513" s="84" t="s">
        <v>2194</v>
      </c>
      <c r="G513" s="84" t="b">
        <v>0</v>
      </c>
      <c r="H513" s="84" t="b">
        <v>0</v>
      </c>
      <c r="I513" s="84" t="b">
        <v>0</v>
      </c>
      <c r="J513" s="84" t="b">
        <v>0</v>
      </c>
      <c r="K513" s="84" t="b">
        <v>0</v>
      </c>
      <c r="L513" s="84" t="b">
        <v>0</v>
      </c>
    </row>
    <row r="514" spans="1:12" ht="15">
      <c r="A514" s="84" t="s">
        <v>2727</v>
      </c>
      <c r="B514" s="84" t="s">
        <v>2758</v>
      </c>
      <c r="C514" s="84">
        <v>3</v>
      </c>
      <c r="D514" s="118">
        <v>0.0027629650017752415</v>
      </c>
      <c r="E514" s="118">
        <v>2.3653007486379876</v>
      </c>
      <c r="F514" s="84" t="s">
        <v>2194</v>
      </c>
      <c r="G514" s="84" t="b">
        <v>0</v>
      </c>
      <c r="H514" s="84" t="b">
        <v>0</v>
      </c>
      <c r="I514" s="84" t="b">
        <v>0</v>
      </c>
      <c r="J514" s="84" t="b">
        <v>1</v>
      </c>
      <c r="K514" s="84" t="b">
        <v>0</v>
      </c>
      <c r="L514" s="84" t="b">
        <v>0</v>
      </c>
    </row>
    <row r="515" spans="1:12" ht="15">
      <c r="A515" s="84" t="s">
        <v>2722</v>
      </c>
      <c r="B515" s="84" t="s">
        <v>2775</v>
      </c>
      <c r="C515" s="84">
        <v>3</v>
      </c>
      <c r="D515" s="118">
        <v>0.0027629650017752415</v>
      </c>
      <c r="E515" s="118">
        <v>2.1611807659820625</v>
      </c>
      <c r="F515" s="84" t="s">
        <v>2194</v>
      </c>
      <c r="G515" s="84" t="b">
        <v>0</v>
      </c>
      <c r="H515" s="84" t="b">
        <v>0</v>
      </c>
      <c r="I515" s="84" t="b">
        <v>0</v>
      </c>
      <c r="J515" s="84" t="b">
        <v>0</v>
      </c>
      <c r="K515" s="84" t="b">
        <v>0</v>
      </c>
      <c r="L515" s="84" t="b">
        <v>0</v>
      </c>
    </row>
    <row r="516" spans="1:12" ht="15">
      <c r="A516" s="84" t="s">
        <v>2722</v>
      </c>
      <c r="B516" s="84" t="s">
        <v>2312</v>
      </c>
      <c r="C516" s="84">
        <v>3</v>
      </c>
      <c r="D516" s="118">
        <v>0.0027629650017752415</v>
      </c>
      <c r="E516" s="118">
        <v>1.4208180764878187</v>
      </c>
      <c r="F516" s="84" t="s">
        <v>2194</v>
      </c>
      <c r="G516" s="84" t="b">
        <v>0</v>
      </c>
      <c r="H516" s="84" t="b">
        <v>0</v>
      </c>
      <c r="I516" s="84" t="b">
        <v>0</v>
      </c>
      <c r="J516" s="84" t="b">
        <v>0</v>
      </c>
      <c r="K516" s="84" t="b">
        <v>0</v>
      </c>
      <c r="L516" s="84" t="b">
        <v>0</v>
      </c>
    </row>
    <row r="517" spans="1:12" ht="15">
      <c r="A517" s="84" t="s">
        <v>2898</v>
      </c>
      <c r="B517" s="84" t="s">
        <v>2755</v>
      </c>
      <c r="C517" s="84">
        <v>3</v>
      </c>
      <c r="D517" s="118">
        <v>0.003084299416110426</v>
      </c>
      <c r="E517" s="118">
        <v>2.3441114495680493</v>
      </c>
      <c r="F517" s="84" t="s">
        <v>2194</v>
      </c>
      <c r="G517" s="84" t="b">
        <v>1</v>
      </c>
      <c r="H517" s="84" t="b">
        <v>0</v>
      </c>
      <c r="I517" s="84" t="b">
        <v>0</v>
      </c>
      <c r="J517" s="84" t="b">
        <v>0</v>
      </c>
      <c r="K517" s="84" t="b">
        <v>0</v>
      </c>
      <c r="L517" s="84" t="b">
        <v>0</v>
      </c>
    </row>
    <row r="518" spans="1:12" ht="15">
      <c r="A518" s="84" t="s">
        <v>2719</v>
      </c>
      <c r="B518" s="84" t="s">
        <v>2750</v>
      </c>
      <c r="C518" s="84">
        <v>3</v>
      </c>
      <c r="D518" s="118">
        <v>0.0027629650017752415</v>
      </c>
      <c r="E518" s="118">
        <v>2.110028243534681</v>
      </c>
      <c r="F518" s="84" t="s">
        <v>2194</v>
      </c>
      <c r="G518" s="84" t="b">
        <v>1</v>
      </c>
      <c r="H518" s="84" t="b">
        <v>0</v>
      </c>
      <c r="I518" s="84" t="b">
        <v>0</v>
      </c>
      <c r="J518" s="84" t="b">
        <v>1</v>
      </c>
      <c r="K518" s="84" t="b">
        <v>0</v>
      </c>
      <c r="L518" s="84" t="b">
        <v>0</v>
      </c>
    </row>
    <row r="519" spans="1:12" ht="15">
      <c r="A519" s="84" t="s">
        <v>2310</v>
      </c>
      <c r="B519" s="84" t="s">
        <v>2307</v>
      </c>
      <c r="C519" s="84">
        <v>3</v>
      </c>
      <c r="D519" s="118">
        <v>0.0027629650017752415</v>
      </c>
      <c r="E519" s="118">
        <v>0.8601507703180814</v>
      </c>
      <c r="F519" s="84" t="s">
        <v>2194</v>
      </c>
      <c r="G519" s="84" t="b">
        <v>0</v>
      </c>
      <c r="H519" s="84" t="b">
        <v>0</v>
      </c>
      <c r="I519" s="84" t="b">
        <v>0</v>
      </c>
      <c r="J519" s="84" t="b">
        <v>0</v>
      </c>
      <c r="K519" s="84" t="b">
        <v>0</v>
      </c>
      <c r="L519" s="84" t="b">
        <v>0</v>
      </c>
    </row>
    <row r="520" spans="1:12" ht="15">
      <c r="A520" s="84" t="s">
        <v>2879</v>
      </c>
      <c r="B520" s="84" t="s">
        <v>2314</v>
      </c>
      <c r="C520" s="84">
        <v>3</v>
      </c>
      <c r="D520" s="118">
        <v>0.0027629650017752415</v>
      </c>
      <c r="E520" s="118">
        <v>2.013118230526625</v>
      </c>
      <c r="F520" s="84" t="s">
        <v>2194</v>
      </c>
      <c r="G520" s="84" t="b">
        <v>0</v>
      </c>
      <c r="H520" s="84" t="b">
        <v>0</v>
      </c>
      <c r="I520" s="84" t="b">
        <v>0</v>
      </c>
      <c r="J520" s="84" t="b">
        <v>0</v>
      </c>
      <c r="K520" s="84" t="b">
        <v>0</v>
      </c>
      <c r="L520" s="84" t="b">
        <v>0</v>
      </c>
    </row>
    <row r="521" spans="1:12" ht="15">
      <c r="A521" s="84" t="s">
        <v>2779</v>
      </c>
      <c r="B521" s="84" t="s">
        <v>2766</v>
      </c>
      <c r="C521" s="84">
        <v>3</v>
      </c>
      <c r="D521" s="118">
        <v>0.0027629650017752415</v>
      </c>
      <c r="E521" s="118">
        <v>2.5871494982543437</v>
      </c>
      <c r="F521" s="84" t="s">
        <v>2194</v>
      </c>
      <c r="G521" s="84" t="b">
        <v>0</v>
      </c>
      <c r="H521" s="84" t="b">
        <v>0</v>
      </c>
      <c r="I521" s="84" t="b">
        <v>0</v>
      </c>
      <c r="J521" s="84" t="b">
        <v>0</v>
      </c>
      <c r="K521" s="84" t="b">
        <v>0</v>
      </c>
      <c r="L521" s="84" t="b">
        <v>0</v>
      </c>
    </row>
    <row r="522" spans="1:12" ht="15">
      <c r="A522" s="84" t="s">
        <v>2766</v>
      </c>
      <c r="B522" s="84" t="s">
        <v>2780</v>
      </c>
      <c r="C522" s="84">
        <v>3</v>
      </c>
      <c r="D522" s="118">
        <v>0.0027629650017752415</v>
      </c>
      <c r="E522" s="118">
        <v>2.5871494982543437</v>
      </c>
      <c r="F522" s="84" t="s">
        <v>2194</v>
      </c>
      <c r="G522" s="84" t="b">
        <v>0</v>
      </c>
      <c r="H522" s="84" t="b">
        <v>0</v>
      </c>
      <c r="I522" s="84" t="b">
        <v>0</v>
      </c>
      <c r="J522" s="84" t="b">
        <v>1</v>
      </c>
      <c r="K522" s="84" t="b">
        <v>0</v>
      </c>
      <c r="L522" s="84" t="b">
        <v>0</v>
      </c>
    </row>
    <row r="523" spans="1:12" ht="15">
      <c r="A523" s="84" t="s">
        <v>2780</v>
      </c>
      <c r="B523" s="84" t="s">
        <v>2781</v>
      </c>
      <c r="C523" s="84">
        <v>3</v>
      </c>
      <c r="D523" s="118">
        <v>0.0027629650017752415</v>
      </c>
      <c r="E523" s="118">
        <v>2.7120882348626436</v>
      </c>
      <c r="F523" s="84" t="s">
        <v>2194</v>
      </c>
      <c r="G523" s="84" t="b">
        <v>1</v>
      </c>
      <c r="H523" s="84" t="b">
        <v>0</v>
      </c>
      <c r="I523" s="84" t="b">
        <v>0</v>
      </c>
      <c r="J523" s="84" t="b">
        <v>0</v>
      </c>
      <c r="K523" s="84" t="b">
        <v>0</v>
      </c>
      <c r="L523" s="84" t="b">
        <v>0</v>
      </c>
    </row>
    <row r="524" spans="1:12" ht="15">
      <c r="A524" s="84" t="s">
        <v>2781</v>
      </c>
      <c r="B524" s="84" t="s">
        <v>2756</v>
      </c>
      <c r="C524" s="84">
        <v>3</v>
      </c>
      <c r="D524" s="118">
        <v>0.0027629650017752415</v>
      </c>
      <c r="E524" s="118">
        <v>2.4902394852462875</v>
      </c>
      <c r="F524" s="84" t="s">
        <v>2194</v>
      </c>
      <c r="G524" s="84" t="b">
        <v>0</v>
      </c>
      <c r="H524" s="84" t="b">
        <v>0</v>
      </c>
      <c r="I524" s="84" t="b">
        <v>0</v>
      </c>
      <c r="J524" s="84" t="b">
        <v>0</v>
      </c>
      <c r="K524" s="84" t="b">
        <v>0</v>
      </c>
      <c r="L524" s="84" t="b">
        <v>0</v>
      </c>
    </row>
    <row r="525" spans="1:12" ht="15">
      <c r="A525" s="84" t="s">
        <v>2756</v>
      </c>
      <c r="B525" s="84" t="s">
        <v>2782</v>
      </c>
      <c r="C525" s="84">
        <v>3</v>
      </c>
      <c r="D525" s="118">
        <v>0.0027629650017752415</v>
      </c>
      <c r="E525" s="118">
        <v>2.4902394852462875</v>
      </c>
      <c r="F525" s="84" t="s">
        <v>2194</v>
      </c>
      <c r="G525" s="84" t="b">
        <v>0</v>
      </c>
      <c r="H525" s="84" t="b">
        <v>0</v>
      </c>
      <c r="I525" s="84" t="b">
        <v>0</v>
      </c>
      <c r="J525" s="84" t="b">
        <v>0</v>
      </c>
      <c r="K525" s="84" t="b">
        <v>0</v>
      </c>
      <c r="L525" s="84" t="b">
        <v>0</v>
      </c>
    </row>
    <row r="526" spans="1:12" ht="15">
      <c r="A526" s="84" t="s">
        <v>2782</v>
      </c>
      <c r="B526" s="84" t="s">
        <v>2783</v>
      </c>
      <c r="C526" s="84">
        <v>3</v>
      </c>
      <c r="D526" s="118">
        <v>0.0027629650017752415</v>
      </c>
      <c r="E526" s="118">
        <v>2.7120882348626436</v>
      </c>
      <c r="F526" s="84" t="s">
        <v>2194</v>
      </c>
      <c r="G526" s="84" t="b">
        <v>0</v>
      </c>
      <c r="H526" s="84" t="b">
        <v>0</v>
      </c>
      <c r="I526" s="84" t="b">
        <v>0</v>
      </c>
      <c r="J526" s="84" t="b">
        <v>0</v>
      </c>
      <c r="K526" s="84" t="b">
        <v>0</v>
      </c>
      <c r="L526" s="84" t="b">
        <v>0</v>
      </c>
    </row>
    <row r="527" spans="1:12" ht="15">
      <c r="A527" s="84" t="s">
        <v>2783</v>
      </c>
      <c r="B527" s="84" t="s">
        <v>2784</v>
      </c>
      <c r="C527" s="84">
        <v>3</v>
      </c>
      <c r="D527" s="118">
        <v>0.0027629650017752415</v>
      </c>
      <c r="E527" s="118">
        <v>2.7120882348626436</v>
      </c>
      <c r="F527" s="84" t="s">
        <v>2194</v>
      </c>
      <c r="G527" s="84" t="b">
        <v>0</v>
      </c>
      <c r="H527" s="84" t="b">
        <v>0</v>
      </c>
      <c r="I527" s="84" t="b">
        <v>0</v>
      </c>
      <c r="J527" s="84" t="b">
        <v>0</v>
      </c>
      <c r="K527" s="84" t="b">
        <v>0</v>
      </c>
      <c r="L527" s="84" t="b">
        <v>0</v>
      </c>
    </row>
    <row r="528" spans="1:12" ht="15">
      <c r="A528" s="84" t="s">
        <v>2784</v>
      </c>
      <c r="B528" s="84" t="s">
        <v>2767</v>
      </c>
      <c r="C528" s="84">
        <v>3</v>
      </c>
      <c r="D528" s="118">
        <v>0.0027629650017752415</v>
      </c>
      <c r="E528" s="118">
        <v>2.5871494982543437</v>
      </c>
      <c r="F528" s="84" t="s">
        <v>2194</v>
      </c>
      <c r="G528" s="84" t="b">
        <v>0</v>
      </c>
      <c r="H528" s="84" t="b">
        <v>0</v>
      </c>
      <c r="I528" s="84" t="b">
        <v>0</v>
      </c>
      <c r="J528" s="84" t="b">
        <v>1</v>
      </c>
      <c r="K528" s="84" t="b">
        <v>0</v>
      </c>
      <c r="L528" s="84" t="b">
        <v>0</v>
      </c>
    </row>
    <row r="529" spans="1:12" ht="15">
      <c r="A529" s="84" t="s">
        <v>271</v>
      </c>
      <c r="B529" s="84" t="s">
        <v>2715</v>
      </c>
      <c r="C529" s="84">
        <v>3</v>
      </c>
      <c r="D529" s="118">
        <v>0.0027629650017752415</v>
      </c>
      <c r="E529" s="118">
        <v>1.4257814960193689</v>
      </c>
      <c r="F529" s="84" t="s">
        <v>2194</v>
      </c>
      <c r="G529" s="84" t="b">
        <v>0</v>
      </c>
      <c r="H529" s="84" t="b">
        <v>0</v>
      </c>
      <c r="I529" s="84" t="b">
        <v>0</v>
      </c>
      <c r="J529" s="84" t="b">
        <v>0</v>
      </c>
      <c r="K529" s="84" t="b">
        <v>0</v>
      </c>
      <c r="L529" s="84" t="b">
        <v>0</v>
      </c>
    </row>
    <row r="530" spans="1:12" ht="15">
      <c r="A530" s="84" t="s">
        <v>2352</v>
      </c>
      <c r="B530" s="84" t="s">
        <v>2871</v>
      </c>
      <c r="C530" s="84">
        <v>3</v>
      </c>
      <c r="D530" s="118">
        <v>0.0027629650017752415</v>
      </c>
      <c r="E530" s="118">
        <v>2.234966980142981</v>
      </c>
      <c r="F530" s="84" t="s">
        <v>2194</v>
      </c>
      <c r="G530" s="84" t="b">
        <v>1</v>
      </c>
      <c r="H530" s="84" t="b">
        <v>0</v>
      </c>
      <c r="I530" s="84" t="b">
        <v>0</v>
      </c>
      <c r="J530" s="84" t="b">
        <v>1</v>
      </c>
      <c r="K530" s="84" t="b">
        <v>0</v>
      </c>
      <c r="L530" s="84" t="b">
        <v>0</v>
      </c>
    </row>
    <row r="531" spans="1:12" ht="15">
      <c r="A531" s="84" t="s">
        <v>2883</v>
      </c>
      <c r="B531" s="84" t="s">
        <v>2777</v>
      </c>
      <c r="C531" s="84">
        <v>3</v>
      </c>
      <c r="D531" s="118">
        <v>0.0027629650017752415</v>
      </c>
      <c r="E531" s="118">
        <v>2.4902394852462875</v>
      </c>
      <c r="F531" s="84" t="s">
        <v>2194</v>
      </c>
      <c r="G531" s="84" t="b">
        <v>0</v>
      </c>
      <c r="H531" s="84" t="b">
        <v>0</v>
      </c>
      <c r="I531" s="84" t="b">
        <v>0</v>
      </c>
      <c r="J531" s="84" t="b">
        <v>0</v>
      </c>
      <c r="K531" s="84" t="b">
        <v>0</v>
      </c>
      <c r="L531" s="84" t="b">
        <v>0</v>
      </c>
    </row>
    <row r="532" spans="1:12" ht="15">
      <c r="A532" s="84" t="s">
        <v>2777</v>
      </c>
      <c r="B532" s="84" t="s">
        <v>1266</v>
      </c>
      <c r="C532" s="84">
        <v>3</v>
      </c>
      <c r="D532" s="118">
        <v>0.0027629650017752415</v>
      </c>
      <c r="E532" s="118">
        <v>2.122262699951693</v>
      </c>
      <c r="F532" s="84" t="s">
        <v>2194</v>
      </c>
      <c r="G532" s="84" t="b">
        <v>0</v>
      </c>
      <c r="H532" s="84" t="b">
        <v>0</v>
      </c>
      <c r="I532" s="84" t="b">
        <v>0</v>
      </c>
      <c r="J532" s="84" t="b">
        <v>0</v>
      </c>
      <c r="K532" s="84" t="b">
        <v>0</v>
      </c>
      <c r="L532" s="84" t="b">
        <v>0</v>
      </c>
    </row>
    <row r="533" spans="1:12" ht="15">
      <c r="A533" s="84" t="s">
        <v>1266</v>
      </c>
      <c r="B533" s="84" t="s">
        <v>2884</v>
      </c>
      <c r="C533" s="84">
        <v>3</v>
      </c>
      <c r="D533" s="118">
        <v>0.0027629650017752415</v>
      </c>
      <c r="E533" s="118">
        <v>2.2861195025903625</v>
      </c>
      <c r="F533" s="84" t="s">
        <v>2194</v>
      </c>
      <c r="G533" s="84" t="b">
        <v>0</v>
      </c>
      <c r="H533" s="84" t="b">
        <v>0</v>
      </c>
      <c r="I533" s="84" t="b">
        <v>0</v>
      </c>
      <c r="J533" s="84" t="b">
        <v>0</v>
      </c>
      <c r="K533" s="84" t="b">
        <v>1</v>
      </c>
      <c r="L533" s="84" t="b">
        <v>0</v>
      </c>
    </row>
    <row r="534" spans="1:12" ht="15">
      <c r="A534" s="84" t="s">
        <v>2884</v>
      </c>
      <c r="B534" s="84" t="s">
        <v>2885</v>
      </c>
      <c r="C534" s="84">
        <v>3</v>
      </c>
      <c r="D534" s="118">
        <v>0.0027629650017752415</v>
      </c>
      <c r="E534" s="118">
        <v>2.7120882348626436</v>
      </c>
      <c r="F534" s="84" t="s">
        <v>2194</v>
      </c>
      <c r="G534" s="84" t="b">
        <v>0</v>
      </c>
      <c r="H534" s="84" t="b">
        <v>1</v>
      </c>
      <c r="I534" s="84" t="b">
        <v>0</v>
      </c>
      <c r="J534" s="84" t="b">
        <v>0</v>
      </c>
      <c r="K534" s="84" t="b">
        <v>0</v>
      </c>
      <c r="L534" s="84" t="b">
        <v>0</v>
      </c>
    </row>
    <row r="535" spans="1:12" ht="15">
      <c r="A535" s="84" t="s">
        <v>2885</v>
      </c>
      <c r="B535" s="84" t="s">
        <v>2886</v>
      </c>
      <c r="C535" s="84">
        <v>3</v>
      </c>
      <c r="D535" s="118">
        <v>0.0027629650017752415</v>
      </c>
      <c r="E535" s="118">
        <v>2.7120882348626436</v>
      </c>
      <c r="F535" s="84" t="s">
        <v>2194</v>
      </c>
      <c r="G535" s="84" t="b">
        <v>0</v>
      </c>
      <c r="H535" s="84" t="b">
        <v>0</v>
      </c>
      <c r="I535" s="84" t="b">
        <v>0</v>
      </c>
      <c r="J535" s="84" t="b">
        <v>0</v>
      </c>
      <c r="K535" s="84" t="b">
        <v>1</v>
      </c>
      <c r="L535" s="84" t="b">
        <v>0</v>
      </c>
    </row>
    <row r="536" spans="1:12" ht="15">
      <c r="A536" s="84" t="s">
        <v>2886</v>
      </c>
      <c r="B536" s="84" t="s">
        <v>2887</v>
      </c>
      <c r="C536" s="84">
        <v>3</v>
      </c>
      <c r="D536" s="118">
        <v>0.0027629650017752415</v>
      </c>
      <c r="E536" s="118">
        <v>2.7120882348626436</v>
      </c>
      <c r="F536" s="84" t="s">
        <v>2194</v>
      </c>
      <c r="G536" s="84" t="b">
        <v>0</v>
      </c>
      <c r="H536" s="84" t="b">
        <v>1</v>
      </c>
      <c r="I536" s="84" t="b">
        <v>0</v>
      </c>
      <c r="J536" s="84" t="b">
        <v>0</v>
      </c>
      <c r="K536" s="84" t="b">
        <v>0</v>
      </c>
      <c r="L536" s="84" t="b">
        <v>0</v>
      </c>
    </row>
    <row r="537" spans="1:12" ht="15">
      <c r="A537" s="84" t="s">
        <v>2887</v>
      </c>
      <c r="B537" s="84" t="s">
        <v>2888</v>
      </c>
      <c r="C537" s="84">
        <v>3</v>
      </c>
      <c r="D537" s="118">
        <v>0.0027629650017752415</v>
      </c>
      <c r="E537" s="118">
        <v>2.7120882348626436</v>
      </c>
      <c r="F537" s="84" t="s">
        <v>2194</v>
      </c>
      <c r="G537" s="84" t="b">
        <v>0</v>
      </c>
      <c r="H537" s="84" t="b">
        <v>0</v>
      </c>
      <c r="I537" s="84" t="b">
        <v>0</v>
      </c>
      <c r="J537" s="84" t="b">
        <v>0</v>
      </c>
      <c r="K537" s="84" t="b">
        <v>0</v>
      </c>
      <c r="L537" s="84" t="b">
        <v>0</v>
      </c>
    </row>
    <row r="538" spans="1:12" ht="15">
      <c r="A538" s="84" t="s">
        <v>2888</v>
      </c>
      <c r="B538" s="84" t="s">
        <v>2315</v>
      </c>
      <c r="C538" s="84">
        <v>3</v>
      </c>
      <c r="D538" s="118">
        <v>0.0027629650017752415</v>
      </c>
      <c r="E538" s="118">
        <v>2.0752661372754693</v>
      </c>
      <c r="F538" s="84" t="s">
        <v>2194</v>
      </c>
      <c r="G538" s="84" t="b">
        <v>0</v>
      </c>
      <c r="H538" s="84" t="b">
        <v>0</v>
      </c>
      <c r="I538" s="84" t="b">
        <v>0</v>
      </c>
      <c r="J538" s="84" t="b">
        <v>0</v>
      </c>
      <c r="K538" s="84" t="b">
        <v>0</v>
      </c>
      <c r="L538" s="84" t="b">
        <v>0</v>
      </c>
    </row>
    <row r="539" spans="1:12" ht="15">
      <c r="A539" s="84" t="s">
        <v>2315</v>
      </c>
      <c r="B539" s="84" t="s">
        <v>2809</v>
      </c>
      <c r="C539" s="84">
        <v>3</v>
      </c>
      <c r="D539" s="118">
        <v>0.0027629650017752415</v>
      </c>
      <c r="E539" s="118">
        <v>1.9503274006671694</v>
      </c>
      <c r="F539" s="84" t="s">
        <v>2194</v>
      </c>
      <c r="G539" s="84" t="b">
        <v>0</v>
      </c>
      <c r="H539" s="84" t="b">
        <v>0</v>
      </c>
      <c r="I539" s="84" t="b">
        <v>0</v>
      </c>
      <c r="J539" s="84" t="b">
        <v>0</v>
      </c>
      <c r="K539" s="84" t="b">
        <v>0</v>
      </c>
      <c r="L539" s="84" t="b">
        <v>0</v>
      </c>
    </row>
    <row r="540" spans="1:12" ht="15">
      <c r="A540" s="84" t="s">
        <v>2809</v>
      </c>
      <c r="B540" s="84" t="s">
        <v>2889</v>
      </c>
      <c r="C540" s="84">
        <v>3</v>
      </c>
      <c r="D540" s="118">
        <v>0.0027629650017752415</v>
      </c>
      <c r="E540" s="118">
        <v>2.5871494982543437</v>
      </c>
      <c r="F540" s="84" t="s">
        <v>2194</v>
      </c>
      <c r="G540" s="84" t="b">
        <v>0</v>
      </c>
      <c r="H540" s="84" t="b">
        <v>0</v>
      </c>
      <c r="I540" s="84" t="b">
        <v>0</v>
      </c>
      <c r="J540" s="84" t="b">
        <v>0</v>
      </c>
      <c r="K540" s="84" t="b">
        <v>0</v>
      </c>
      <c r="L540" s="84" t="b">
        <v>0</v>
      </c>
    </row>
    <row r="541" spans="1:12" ht="15">
      <c r="A541" s="84" t="s">
        <v>2889</v>
      </c>
      <c r="B541" s="84" t="s">
        <v>2890</v>
      </c>
      <c r="C541" s="84">
        <v>3</v>
      </c>
      <c r="D541" s="118">
        <v>0.0027629650017752415</v>
      </c>
      <c r="E541" s="118">
        <v>2.7120882348626436</v>
      </c>
      <c r="F541" s="84" t="s">
        <v>2194</v>
      </c>
      <c r="G541" s="84" t="b">
        <v>0</v>
      </c>
      <c r="H541" s="84" t="b">
        <v>0</v>
      </c>
      <c r="I541" s="84" t="b">
        <v>0</v>
      </c>
      <c r="J541" s="84" t="b">
        <v>0</v>
      </c>
      <c r="K541" s="84" t="b">
        <v>0</v>
      </c>
      <c r="L541" s="84" t="b">
        <v>0</v>
      </c>
    </row>
    <row r="542" spans="1:12" ht="15">
      <c r="A542" s="84" t="s">
        <v>2890</v>
      </c>
      <c r="B542" s="84" t="s">
        <v>2891</v>
      </c>
      <c r="C542" s="84">
        <v>3</v>
      </c>
      <c r="D542" s="118">
        <v>0.0027629650017752415</v>
      </c>
      <c r="E542" s="118">
        <v>2.7120882348626436</v>
      </c>
      <c r="F542" s="84" t="s">
        <v>2194</v>
      </c>
      <c r="G542" s="84" t="b">
        <v>0</v>
      </c>
      <c r="H542" s="84" t="b">
        <v>0</v>
      </c>
      <c r="I542" s="84" t="b">
        <v>0</v>
      </c>
      <c r="J542" s="84" t="b">
        <v>0</v>
      </c>
      <c r="K542" s="84" t="b">
        <v>0</v>
      </c>
      <c r="L542" s="84" t="b">
        <v>0</v>
      </c>
    </row>
    <row r="543" spans="1:12" ht="15">
      <c r="A543" s="84" t="s">
        <v>2311</v>
      </c>
      <c r="B543" s="84" t="s">
        <v>2950</v>
      </c>
      <c r="C543" s="84">
        <v>2</v>
      </c>
      <c r="D543" s="118">
        <v>0.002056199610740284</v>
      </c>
      <c r="E543" s="118">
        <v>1.8274816535647131</v>
      </c>
      <c r="F543" s="84" t="s">
        <v>2194</v>
      </c>
      <c r="G543" s="84" t="b">
        <v>0</v>
      </c>
      <c r="H543" s="84" t="b">
        <v>0</v>
      </c>
      <c r="I543" s="84" t="b">
        <v>0</v>
      </c>
      <c r="J543" s="84" t="b">
        <v>0</v>
      </c>
      <c r="K543" s="84" t="b">
        <v>0</v>
      </c>
      <c r="L543" s="84" t="b">
        <v>0</v>
      </c>
    </row>
    <row r="544" spans="1:12" ht="15">
      <c r="A544" s="84" t="s">
        <v>2745</v>
      </c>
      <c r="B544" s="84" t="s">
        <v>2316</v>
      </c>
      <c r="C544" s="84">
        <v>2</v>
      </c>
      <c r="D544" s="118">
        <v>0.002056199610740284</v>
      </c>
      <c r="E544" s="118">
        <v>1.7120882348626436</v>
      </c>
      <c r="F544" s="84" t="s">
        <v>2194</v>
      </c>
      <c r="G544" s="84" t="b">
        <v>0</v>
      </c>
      <c r="H544" s="84" t="b">
        <v>0</v>
      </c>
      <c r="I544" s="84" t="b">
        <v>0</v>
      </c>
      <c r="J544" s="84" t="b">
        <v>0</v>
      </c>
      <c r="K544" s="84" t="b">
        <v>0</v>
      </c>
      <c r="L544" s="84" t="b">
        <v>0</v>
      </c>
    </row>
    <row r="545" spans="1:12" ht="15">
      <c r="A545" s="84" t="s">
        <v>2774</v>
      </c>
      <c r="B545" s="84" t="s">
        <v>2316</v>
      </c>
      <c r="C545" s="84">
        <v>2</v>
      </c>
      <c r="D545" s="118">
        <v>0.002056199610740284</v>
      </c>
      <c r="E545" s="118">
        <v>1.888179493918325</v>
      </c>
      <c r="F545" s="84" t="s">
        <v>2194</v>
      </c>
      <c r="G545" s="84" t="b">
        <v>0</v>
      </c>
      <c r="H545" s="84" t="b">
        <v>0</v>
      </c>
      <c r="I545" s="84" t="b">
        <v>0</v>
      </c>
      <c r="J545" s="84" t="b">
        <v>0</v>
      </c>
      <c r="K545" s="84" t="b">
        <v>0</v>
      </c>
      <c r="L545" s="84" t="b">
        <v>0</v>
      </c>
    </row>
    <row r="546" spans="1:12" ht="15">
      <c r="A546" s="84" t="s">
        <v>2721</v>
      </c>
      <c r="B546" s="84" t="s">
        <v>2307</v>
      </c>
      <c r="C546" s="84">
        <v>2</v>
      </c>
      <c r="D546" s="118">
        <v>0.002056199610740284</v>
      </c>
      <c r="E546" s="118">
        <v>1.0819995199344377</v>
      </c>
      <c r="F546" s="84" t="s">
        <v>2194</v>
      </c>
      <c r="G546" s="84" t="b">
        <v>0</v>
      </c>
      <c r="H546" s="84" t="b">
        <v>0</v>
      </c>
      <c r="I546" s="84" t="b">
        <v>0</v>
      </c>
      <c r="J546" s="84" t="b">
        <v>0</v>
      </c>
      <c r="K546" s="84" t="b">
        <v>0</v>
      </c>
      <c r="L546" s="84" t="b">
        <v>0</v>
      </c>
    </row>
    <row r="547" spans="1:12" ht="15">
      <c r="A547" s="84" t="s">
        <v>2710</v>
      </c>
      <c r="B547" s="84" t="s">
        <v>3034</v>
      </c>
      <c r="C547" s="84">
        <v>2</v>
      </c>
      <c r="D547" s="118">
        <v>0.002056199610740284</v>
      </c>
      <c r="E547" s="118">
        <v>2.4902394852462875</v>
      </c>
      <c r="F547" s="84" t="s">
        <v>2194</v>
      </c>
      <c r="G547" s="84" t="b">
        <v>0</v>
      </c>
      <c r="H547" s="84" t="b">
        <v>0</v>
      </c>
      <c r="I547" s="84" t="b">
        <v>0</v>
      </c>
      <c r="J547" s="84" t="b">
        <v>0</v>
      </c>
      <c r="K547" s="84" t="b">
        <v>0</v>
      </c>
      <c r="L547" s="84" t="b">
        <v>0</v>
      </c>
    </row>
    <row r="548" spans="1:12" ht="15">
      <c r="A548" s="84" t="s">
        <v>3044</v>
      </c>
      <c r="B548" s="84" t="s">
        <v>2906</v>
      </c>
      <c r="C548" s="84">
        <v>2</v>
      </c>
      <c r="D548" s="118">
        <v>0.002056199610740284</v>
      </c>
      <c r="E548" s="118">
        <v>2.7120882348626436</v>
      </c>
      <c r="F548" s="84" t="s">
        <v>2194</v>
      </c>
      <c r="G548" s="84" t="b">
        <v>0</v>
      </c>
      <c r="H548" s="84" t="b">
        <v>0</v>
      </c>
      <c r="I548" s="84" t="b">
        <v>0</v>
      </c>
      <c r="J548" s="84" t="b">
        <v>0</v>
      </c>
      <c r="K548" s="84" t="b">
        <v>0</v>
      </c>
      <c r="L548" s="84" t="b">
        <v>0</v>
      </c>
    </row>
    <row r="549" spans="1:12" ht="15">
      <c r="A549" s="84" t="s">
        <v>2906</v>
      </c>
      <c r="B549" s="84" t="s">
        <v>2311</v>
      </c>
      <c r="C549" s="84">
        <v>2</v>
      </c>
      <c r="D549" s="118">
        <v>0.002056199610740284</v>
      </c>
      <c r="E549" s="118">
        <v>1.632906988815019</v>
      </c>
      <c r="F549" s="84" t="s">
        <v>2194</v>
      </c>
      <c r="G549" s="84" t="b">
        <v>0</v>
      </c>
      <c r="H549" s="84" t="b">
        <v>0</v>
      </c>
      <c r="I549" s="84" t="b">
        <v>0</v>
      </c>
      <c r="J549" s="84" t="b">
        <v>0</v>
      </c>
      <c r="K549" s="84" t="b">
        <v>0</v>
      </c>
      <c r="L549" s="84" t="b">
        <v>0</v>
      </c>
    </row>
    <row r="550" spans="1:12" ht="15">
      <c r="A550" s="84" t="s">
        <v>2311</v>
      </c>
      <c r="B550" s="84" t="s">
        <v>2820</v>
      </c>
      <c r="C550" s="84">
        <v>2</v>
      </c>
      <c r="D550" s="118">
        <v>0.002056199610740284</v>
      </c>
      <c r="E550" s="118">
        <v>1.651390394509032</v>
      </c>
      <c r="F550" s="84" t="s">
        <v>2194</v>
      </c>
      <c r="G550" s="84" t="b">
        <v>0</v>
      </c>
      <c r="H550" s="84" t="b">
        <v>0</v>
      </c>
      <c r="I550" s="84" t="b">
        <v>0</v>
      </c>
      <c r="J550" s="84" t="b">
        <v>0</v>
      </c>
      <c r="K550" s="84" t="b">
        <v>0</v>
      </c>
      <c r="L550" s="84" t="b">
        <v>0</v>
      </c>
    </row>
    <row r="551" spans="1:12" ht="15">
      <c r="A551" s="84" t="s">
        <v>2820</v>
      </c>
      <c r="B551" s="84" t="s">
        <v>3045</v>
      </c>
      <c r="C551" s="84">
        <v>2</v>
      </c>
      <c r="D551" s="118">
        <v>0.002056199610740284</v>
      </c>
      <c r="E551" s="118">
        <v>2.888179493918325</v>
      </c>
      <c r="F551" s="84" t="s">
        <v>2194</v>
      </c>
      <c r="G551" s="84" t="b">
        <v>0</v>
      </c>
      <c r="H551" s="84" t="b">
        <v>0</v>
      </c>
      <c r="I551" s="84" t="b">
        <v>0</v>
      </c>
      <c r="J551" s="84" t="b">
        <v>0</v>
      </c>
      <c r="K551" s="84" t="b">
        <v>0</v>
      </c>
      <c r="L551" s="84" t="b">
        <v>0</v>
      </c>
    </row>
    <row r="552" spans="1:12" ht="15">
      <c r="A552" s="84" t="s">
        <v>3045</v>
      </c>
      <c r="B552" s="84" t="s">
        <v>3046</v>
      </c>
      <c r="C552" s="84">
        <v>2</v>
      </c>
      <c r="D552" s="118">
        <v>0.002056199610740284</v>
      </c>
      <c r="E552" s="118">
        <v>2.888179493918325</v>
      </c>
      <c r="F552" s="84" t="s">
        <v>2194</v>
      </c>
      <c r="G552" s="84" t="b">
        <v>0</v>
      </c>
      <c r="H552" s="84" t="b">
        <v>0</v>
      </c>
      <c r="I552" s="84" t="b">
        <v>0</v>
      </c>
      <c r="J552" s="84" t="b">
        <v>0</v>
      </c>
      <c r="K552" s="84" t="b">
        <v>0</v>
      </c>
      <c r="L552" s="84" t="b">
        <v>0</v>
      </c>
    </row>
    <row r="553" spans="1:12" ht="15">
      <c r="A553" s="84" t="s">
        <v>2711</v>
      </c>
      <c r="B553" s="84" t="s">
        <v>2818</v>
      </c>
      <c r="C553" s="84">
        <v>2</v>
      </c>
      <c r="D553" s="118">
        <v>0.002056199610740284</v>
      </c>
      <c r="E553" s="118">
        <v>2.5871494982543437</v>
      </c>
      <c r="F553" s="84" t="s">
        <v>2194</v>
      </c>
      <c r="G553" s="84" t="b">
        <v>0</v>
      </c>
      <c r="H553" s="84" t="b">
        <v>0</v>
      </c>
      <c r="I553" s="84" t="b">
        <v>0</v>
      </c>
      <c r="J553" s="84" t="b">
        <v>1</v>
      </c>
      <c r="K553" s="84" t="b">
        <v>0</v>
      </c>
      <c r="L553" s="84" t="b">
        <v>0</v>
      </c>
    </row>
    <row r="554" spans="1:12" ht="15">
      <c r="A554" s="84" t="s">
        <v>2818</v>
      </c>
      <c r="B554" s="84" t="s">
        <v>3047</v>
      </c>
      <c r="C554" s="84">
        <v>2</v>
      </c>
      <c r="D554" s="118">
        <v>0.002056199610740284</v>
      </c>
      <c r="E554" s="118">
        <v>2.5871494982543437</v>
      </c>
      <c r="F554" s="84" t="s">
        <v>2194</v>
      </c>
      <c r="G554" s="84" t="b">
        <v>1</v>
      </c>
      <c r="H554" s="84" t="b">
        <v>0</v>
      </c>
      <c r="I554" s="84" t="b">
        <v>0</v>
      </c>
      <c r="J554" s="84" t="b">
        <v>0</v>
      </c>
      <c r="K554" s="84" t="b">
        <v>0</v>
      </c>
      <c r="L554" s="84" t="b">
        <v>0</v>
      </c>
    </row>
    <row r="555" spans="1:12" ht="15">
      <c r="A555" s="84" t="s">
        <v>3047</v>
      </c>
      <c r="B555" s="84" t="s">
        <v>3048</v>
      </c>
      <c r="C555" s="84">
        <v>2</v>
      </c>
      <c r="D555" s="118">
        <v>0.002056199610740284</v>
      </c>
      <c r="E555" s="118">
        <v>2.888179493918325</v>
      </c>
      <c r="F555" s="84" t="s">
        <v>2194</v>
      </c>
      <c r="G555" s="84" t="b">
        <v>0</v>
      </c>
      <c r="H555" s="84" t="b">
        <v>0</v>
      </c>
      <c r="I555" s="84" t="b">
        <v>0</v>
      </c>
      <c r="J555" s="84" t="b">
        <v>0</v>
      </c>
      <c r="K555" s="84" t="b">
        <v>0</v>
      </c>
      <c r="L555" s="84" t="b">
        <v>0</v>
      </c>
    </row>
    <row r="556" spans="1:12" ht="15">
      <c r="A556" s="84" t="s">
        <v>2311</v>
      </c>
      <c r="B556" s="84" t="s">
        <v>2773</v>
      </c>
      <c r="C556" s="84">
        <v>2</v>
      </c>
      <c r="D556" s="118">
        <v>0.002056199610740284</v>
      </c>
      <c r="E556" s="118">
        <v>1.5264516579007321</v>
      </c>
      <c r="F556" s="84" t="s">
        <v>2194</v>
      </c>
      <c r="G556" s="84" t="b">
        <v>0</v>
      </c>
      <c r="H556" s="84" t="b">
        <v>0</v>
      </c>
      <c r="I556" s="84" t="b">
        <v>0</v>
      </c>
      <c r="J556" s="84" t="b">
        <v>0</v>
      </c>
      <c r="K556" s="84" t="b">
        <v>0</v>
      </c>
      <c r="L556" s="84" t="b">
        <v>0</v>
      </c>
    </row>
    <row r="557" spans="1:12" ht="15">
      <c r="A557" s="84" t="s">
        <v>2773</v>
      </c>
      <c r="B557" s="84" t="s">
        <v>2837</v>
      </c>
      <c r="C557" s="84">
        <v>2</v>
      </c>
      <c r="D557" s="118">
        <v>0.002056199610740284</v>
      </c>
      <c r="E557" s="118">
        <v>2.5871494982543437</v>
      </c>
      <c r="F557" s="84" t="s">
        <v>2194</v>
      </c>
      <c r="G557" s="84" t="b">
        <v>0</v>
      </c>
      <c r="H557" s="84" t="b">
        <v>0</v>
      </c>
      <c r="I557" s="84" t="b">
        <v>0</v>
      </c>
      <c r="J557" s="84" t="b">
        <v>1</v>
      </c>
      <c r="K557" s="84" t="b">
        <v>0</v>
      </c>
      <c r="L557" s="84" t="b">
        <v>0</v>
      </c>
    </row>
    <row r="558" spans="1:12" ht="15">
      <c r="A558" s="84" t="s">
        <v>2837</v>
      </c>
      <c r="B558" s="84" t="s">
        <v>2311</v>
      </c>
      <c r="C558" s="84">
        <v>2</v>
      </c>
      <c r="D558" s="118">
        <v>0.002056199610740284</v>
      </c>
      <c r="E558" s="118">
        <v>1.8089982478707</v>
      </c>
      <c r="F558" s="84" t="s">
        <v>2194</v>
      </c>
      <c r="G558" s="84" t="b">
        <v>1</v>
      </c>
      <c r="H558" s="84" t="b">
        <v>0</v>
      </c>
      <c r="I558" s="84" t="b">
        <v>0</v>
      </c>
      <c r="J558" s="84" t="b">
        <v>0</v>
      </c>
      <c r="K558" s="84" t="b">
        <v>0</v>
      </c>
      <c r="L558" s="84" t="b">
        <v>0</v>
      </c>
    </row>
    <row r="559" spans="1:12" ht="15">
      <c r="A559" s="84" t="s">
        <v>2311</v>
      </c>
      <c r="B559" s="84" t="s">
        <v>2744</v>
      </c>
      <c r="C559" s="84">
        <v>2</v>
      </c>
      <c r="D559" s="118">
        <v>0.002056199610740284</v>
      </c>
      <c r="E559" s="118">
        <v>1.4295416448926757</v>
      </c>
      <c r="F559" s="84" t="s">
        <v>2194</v>
      </c>
      <c r="G559" s="84" t="b">
        <v>0</v>
      </c>
      <c r="H559" s="84" t="b">
        <v>0</v>
      </c>
      <c r="I559" s="84" t="b">
        <v>0</v>
      </c>
      <c r="J559" s="84" t="b">
        <v>0</v>
      </c>
      <c r="K559" s="84" t="b">
        <v>0</v>
      </c>
      <c r="L559" s="84" t="b">
        <v>0</v>
      </c>
    </row>
    <row r="560" spans="1:12" ht="15">
      <c r="A560" s="84" t="s">
        <v>2744</v>
      </c>
      <c r="B560" s="84" t="s">
        <v>2838</v>
      </c>
      <c r="C560" s="84">
        <v>2</v>
      </c>
      <c r="D560" s="118">
        <v>0.002056199610740284</v>
      </c>
      <c r="E560" s="118">
        <v>2.4902394852462875</v>
      </c>
      <c r="F560" s="84" t="s">
        <v>2194</v>
      </c>
      <c r="G560" s="84" t="b">
        <v>0</v>
      </c>
      <c r="H560" s="84" t="b">
        <v>0</v>
      </c>
      <c r="I560" s="84" t="b">
        <v>0</v>
      </c>
      <c r="J560" s="84" t="b">
        <v>0</v>
      </c>
      <c r="K560" s="84" t="b">
        <v>0</v>
      </c>
      <c r="L560" s="84" t="b">
        <v>0</v>
      </c>
    </row>
    <row r="561" spans="1:12" ht="15">
      <c r="A561" s="84" t="s">
        <v>2838</v>
      </c>
      <c r="B561" s="84" t="s">
        <v>2839</v>
      </c>
      <c r="C561" s="84">
        <v>2</v>
      </c>
      <c r="D561" s="118">
        <v>0.002056199610740284</v>
      </c>
      <c r="E561" s="118">
        <v>2.888179493918325</v>
      </c>
      <c r="F561" s="84" t="s">
        <v>2194</v>
      </c>
      <c r="G561" s="84" t="b">
        <v>0</v>
      </c>
      <c r="H561" s="84" t="b">
        <v>0</v>
      </c>
      <c r="I561" s="84" t="b">
        <v>0</v>
      </c>
      <c r="J561" s="84" t="b">
        <v>0</v>
      </c>
      <c r="K561" s="84" t="b">
        <v>0</v>
      </c>
      <c r="L561" s="84" t="b">
        <v>0</v>
      </c>
    </row>
    <row r="562" spans="1:12" ht="15">
      <c r="A562" s="84" t="s">
        <v>2839</v>
      </c>
      <c r="B562" s="84" t="s">
        <v>2731</v>
      </c>
      <c r="C562" s="84">
        <v>2</v>
      </c>
      <c r="D562" s="118">
        <v>0.002056199610740284</v>
      </c>
      <c r="E562" s="118">
        <v>2.7120882348626436</v>
      </c>
      <c r="F562" s="84" t="s">
        <v>2194</v>
      </c>
      <c r="G562" s="84" t="b">
        <v>0</v>
      </c>
      <c r="H562" s="84" t="b">
        <v>0</v>
      </c>
      <c r="I562" s="84" t="b">
        <v>0</v>
      </c>
      <c r="J562" s="84" t="b">
        <v>0</v>
      </c>
      <c r="K562" s="84" t="b">
        <v>0</v>
      </c>
      <c r="L562" s="84" t="b">
        <v>0</v>
      </c>
    </row>
    <row r="563" spans="1:12" ht="15">
      <c r="A563" s="84" t="s">
        <v>2731</v>
      </c>
      <c r="B563" s="84" t="s">
        <v>2744</v>
      </c>
      <c r="C563" s="84">
        <v>2</v>
      </c>
      <c r="D563" s="118">
        <v>0.002056199610740284</v>
      </c>
      <c r="E563" s="118">
        <v>2.314148226190606</v>
      </c>
      <c r="F563" s="84" t="s">
        <v>2194</v>
      </c>
      <c r="G563" s="84" t="b">
        <v>0</v>
      </c>
      <c r="H563" s="84" t="b">
        <v>0</v>
      </c>
      <c r="I563" s="84" t="b">
        <v>0</v>
      </c>
      <c r="J563" s="84" t="b">
        <v>0</v>
      </c>
      <c r="K563" s="84" t="b">
        <v>0</v>
      </c>
      <c r="L563" s="84" t="b">
        <v>0</v>
      </c>
    </row>
    <row r="564" spans="1:12" ht="15">
      <c r="A564" s="84" t="s">
        <v>2795</v>
      </c>
      <c r="B564" s="84" t="s">
        <v>2742</v>
      </c>
      <c r="C564" s="84">
        <v>2</v>
      </c>
      <c r="D564" s="118">
        <v>0.002056199610740284</v>
      </c>
      <c r="E564" s="118">
        <v>2.4110582391986624</v>
      </c>
      <c r="F564" s="84" t="s">
        <v>2194</v>
      </c>
      <c r="G564" s="84" t="b">
        <v>0</v>
      </c>
      <c r="H564" s="84" t="b">
        <v>0</v>
      </c>
      <c r="I564" s="84" t="b">
        <v>0</v>
      </c>
      <c r="J564" s="84" t="b">
        <v>0</v>
      </c>
      <c r="K564" s="84" t="b">
        <v>0</v>
      </c>
      <c r="L564" s="84" t="b">
        <v>0</v>
      </c>
    </row>
    <row r="565" spans="1:12" ht="15">
      <c r="A565" s="84" t="s">
        <v>2742</v>
      </c>
      <c r="B565" s="84" t="s">
        <v>2770</v>
      </c>
      <c r="C565" s="84">
        <v>2</v>
      </c>
      <c r="D565" s="118">
        <v>0.002056199610740284</v>
      </c>
      <c r="E565" s="118">
        <v>2.4110582391986624</v>
      </c>
      <c r="F565" s="84" t="s">
        <v>2194</v>
      </c>
      <c r="G565" s="84" t="b">
        <v>0</v>
      </c>
      <c r="H565" s="84" t="b">
        <v>0</v>
      </c>
      <c r="I565" s="84" t="b">
        <v>0</v>
      </c>
      <c r="J565" s="84" t="b">
        <v>0</v>
      </c>
      <c r="K565" s="84" t="b">
        <v>0</v>
      </c>
      <c r="L565" s="84" t="b">
        <v>0</v>
      </c>
    </row>
    <row r="566" spans="1:12" ht="15">
      <c r="A566" s="84" t="s">
        <v>2770</v>
      </c>
      <c r="B566" s="84" t="s">
        <v>2840</v>
      </c>
      <c r="C566" s="84">
        <v>2</v>
      </c>
      <c r="D566" s="118">
        <v>0.002056199610740284</v>
      </c>
      <c r="E566" s="118">
        <v>2.7120882348626436</v>
      </c>
      <c r="F566" s="84" t="s">
        <v>2194</v>
      </c>
      <c r="G566" s="84" t="b">
        <v>0</v>
      </c>
      <c r="H566" s="84" t="b">
        <v>0</v>
      </c>
      <c r="I566" s="84" t="b">
        <v>0</v>
      </c>
      <c r="J566" s="84" t="b">
        <v>0</v>
      </c>
      <c r="K566" s="84" t="b">
        <v>1</v>
      </c>
      <c r="L566" s="84" t="b">
        <v>0</v>
      </c>
    </row>
    <row r="567" spans="1:12" ht="15">
      <c r="A567" s="84" t="s">
        <v>2840</v>
      </c>
      <c r="B567" s="84" t="s">
        <v>2841</v>
      </c>
      <c r="C567" s="84">
        <v>2</v>
      </c>
      <c r="D567" s="118">
        <v>0.002056199610740284</v>
      </c>
      <c r="E567" s="118">
        <v>2.888179493918325</v>
      </c>
      <c r="F567" s="84" t="s">
        <v>2194</v>
      </c>
      <c r="G567" s="84" t="b">
        <v>0</v>
      </c>
      <c r="H567" s="84" t="b">
        <v>1</v>
      </c>
      <c r="I567" s="84" t="b">
        <v>0</v>
      </c>
      <c r="J567" s="84" t="b">
        <v>0</v>
      </c>
      <c r="K567" s="84" t="b">
        <v>0</v>
      </c>
      <c r="L567" s="84" t="b">
        <v>0</v>
      </c>
    </row>
    <row r="568" spans="1:12" ht="15">
      <c r="A568" s="84" t="s">
        <v>2841</v>
      </c>
      <c r="B568" s="84" t="s">
        <v>2842</v>
      </c>
      <c r="C568" s="84">
        <v>2</v>
      </c>
      <c r="D568" s="118">
        <v>0.002056199610740284</v>
      </c>
      <c r="E568" s="118">
        <v>2.888179493918325</v>
      </c>
      <c r="F568" s="84" t="s">
        <v>2194</v>
      </c>
      <c r="G568" s="84" t="b">
        <v>0</v>
      </c>
      <c r="H568" s="84" t="b">
        <v>0</v>
      </c>
      <c r="I568" s="84" t="b">
        <v>0</v>
      </c>
      <c r="J568" s="84" t="b">
        <v>0</v>
      </c>
      <c r="K568" s="84" t="b">
        <v>0</v>
      </c>
      <c r="L568" s="84" t="b">
        <v>0</v>
      </c>
    </row>
    <row r="569" spans="1:12" ht="15">
      <c r="A569" s="84" t="s">
        <v>2716</v>
      </c>
      <c r="B569" s="84" t="s">
        <v>2721</v>
      </c>
      <c r="C569" s="84">
        <v>2</v>
      </c>
      <c r="D569" s="118">
        <v>0.002056199610740284</v>
      </c>
      <c r="E569" s="118">
        <v>1.7120882348626436</v>
      </c>
      <c r="F569" s="84" t="s">
        <v>2194</v>
      </c>
      <c r="G569" s="84" t="b">
        <v>0</v>
      </c>
      <c r="H569" s="84" t="b">
        <v>0</v>
      </c>
      <c r="I569" s="84" t="b">
        <v>0</v>
      </c>
      <c r="J569" s="84" t="b">
        <v>0</v>
      </c>
      <c r="K569" s="84" t="b">
        <v>0</v>
      </c>
      <c r="L569" s="84" t="b">
        <v>0</v>
      </c>
    </row>
    <row r="570" spans="1:12" ht="15">
      <c r="A570" s="84" t="s">
        <v>2905</v>
      </c>
      <c r="B570" s="84" t="s">
        <v>2307</v>
      </c>
      <c r="C570" s="84">
        <v>2</v>
      </c>
      <c r="D570" s="118">
        <v>0.002056199610740284</v>
      </c>
      <c r="E570" s="118">
        <v>1.6840595112624002</v>
      </c>
      <c r="F570" s="84" t="s">
        <v>2194</v>
      </c>
      <c r="G570" s="84" t="b">
        <v>0</v>
      </c>
      <c r="H570" s="84" t="b">
        <v>0</v>
      </c>
      <c r="I570" s="84" t="b">
        <v>0</v>
      </c>
      <c r="J570" s="84" t="b">
        <v>0</v>
      </c>
      <c r="K570" s="84" t="b">
        <v>0</v>
      </c>
      <c r="L570" s="84" t="b">
        <v>0</v>
      </c>
    </row>
    <row r="571" spans="1:12" ht="15">
      <c r="A571" s="84" t="s">
        <v>3051</v>
      </c>
      <c r="B571" s="84" t="s">
        <v>3052</v>
      </c>
      <c r="C571" s="84">
        <v>2</v>
      </c>
      <c r="D571" s="118">
        <v>0.002056199610740284</v>
      </c>
      <c r="E571" s="118">
        <v>2.888179493918325</v>
      </c>
      <c r="F571" s="84" t="s">
        <v>2194</v>
      </c>
      <c r="G571" s="84" t="b">
        <v>0</v>
      </c>
      <c r="H571" s="84" t="b">
        <v>0</v>
      </c>
      <c r="I571" s="84" t="b">
        <v>0</v>
      </c>
      <c r="J571" s="84" t="b">
        <v>0</v>
      </c>
      <c r="K571" s="84" t="b">
        <v>0</v>
      </c>
      <c r="L571" s="84" t="b">
        <v>0</v>
      </c>
    </row>
    <row r="572" spans="1:12" ht="15">
      <c r="A572" s="84" t="s">
        <v>3052</v>
      </c>
      <c r="B572" s="84" t="s">
        <v>2808</v>
      </c>
      <c r="C572" s="84">
        <v>2</v>
      </c>
      <c r="D572" s="118">
        <v>0.002056199610740284</v>
      </c>
      <c r="E572" s="118">
        <v>2.888179493918325</v>
      </c>
      <c r="F572" s="84" t="s">
        <v>2194</v>
      </c>
      <c r="G572" s="84" t="b">
        <v>0</v>
      </c>
      <c r="H572" s="84" t="b">
        <v>0</v>
      </c>
      <c r="I572" s="84" t="b">
        <v>0</v>
      </c>
      <c r="J572" s="84" t="b">
        <v>0</v>
      </c>
      <c r="K572" s="84" t="b">
        <v>0</v>
      </c>
      <c r="L572" s="84" t="b">
        <v>0</v>
      </c>
    </row>
    <row r="573" spans="1:12" ht="15">
      <c r="A573" s="84" t="s">
        <v>2808</v>
      </c>
      <c r="B573" s="84" t="s">
        <v>3053</v>
      </c>
      <c r="C573" s="84">
        <v>2</v>
      </c>
      <c r="D573" s="118">
        <v>0.002056199610740284</v>
      </c>
      <c r="E573" s="118">
        <v>2.888179493918325</v>
      </c>
      <c r="F573" s="84" t="s">
        <v>2194</v>
      </c>
      <c r="G573" s="84" t="b">
        <v>0</v>
      </c>
      <c r="H573" s="84" t="b">
        <v>0</v>
      </c>
      <c r="I573" s="84" t="b">
        <v>0</v>
      </c>
      <c r="J573" s="84" t="b">
        <v>0</v>
      </c>
      <c r="K573" s="84" t="b">
        <v>0</v>
      </c>
      <c r="L573" s="84" t="b">
        <v>0</v>
      </c>
    </row>
    <row r="574" spans="1:12" ht="15">
      <c r="A574" s="84" t="s">
        <v>2733</v>
      </c>
      <c r="B574" s="84" t="s">
        <v>2310</v>
      </c>
      <c r="C574" s="84">
        <v>2</v>
      </c>
      <c r="D574" s="118">
        <v>0.002056199610740284</v>
      </c>
      <c r="E574" s="118">
        <v>1.3599057167512811</v>
      </c>
      <c r="F574" s="84" t="s">
        <v>2194</v>
      </c>
      <c r="G574" s="84" t="b">
        <v>0</v>
      </c>
      <c r="H574" s="84" t="b">
        <v>0</v>
      </c>
      <c r="I574" s="84" t="b">
        <v>0</v>
      </c>
      <c r="J574" s="84" t="b">
        <v>0</v>
      </c>
      <c r="K574" s="84" t="b">
        <v>0</v>
      </c>
      <c r="L574" s="84" t="b">
        <v>0</v>
      </c>
    </row>
    <row r="575" spans="1:12" ht="15">
      <c r="A575" s="84" t="s">
        <v>2313</v>
      </c>
      <c r="B575" s="84" t="s">
        <v>2778</v>
      </c>
      <c r="C575" s="84">
        <v>2</v>
      </c>
      <c r="D575" s="118">
        <v>0.002056199610740284</v>
      </c>
      <c r="E575" s="118">
        <v>1.5659601991844057</v>
      </c>
      <c r="F575" s="84" t="s">
        <v>2194</v>
      </c>
      <c r="G575" s="84" t="b">
        <v>0</v>
      </c>
      <c r="H575" s="84" t="b">
        <v>0</v>
      </c>
      <c r="I575" s="84" t="b">
        <v>0</v>
      </c>
      <c r="J575" s="84" t="b">
        <v>0</v>
      </c>
      <c r="K575" s="84" t="b">
        <v>0</v>
      </c>
      <c r="L575" s="84" t="b">
        <v>0</v>
      </c>
    </row>
    <row r="576" spans="1:12" ht="15">
      <c r="A576" s="84" t="s">
        <v>2746</v>
      </c>
      <c r="B576" s="84" t="s">
        <v>2747</v>
      </c>
      <c r="C576" s="84">
        <v>2</v>
      </c>
      <c r="D576" s="118">
        <v>0.002056199610740284</v>
      </c>
      <c r="E576" s="118">
        <v>2.189209489582306</v>
      </c>
      <c r="F576" s="84" t="s">
        <v>2194</v>
      </c>
      <c r="G576" s="84" t="b">
        <v>0</v>
      </c>
      <c r="H576" s="84" t="b">
        <v>0</v>
      </c>
      <c r="I576" s="84" t="b">
        <v>0</v>
      </c>
      <c r="J576" s="84" t="b">
        <v>0</v>
      </c>
      <c r="K576" s="84" t="b">
        <v>0</v>
      </c>
      <c r="L576" s="84" t="b">
        <v>0</v>
      </c>
    </row>
    <row r="577" spans="1:12" ht="15">
      <c r="A577" s="84" t="s">
        <v>2314</v>
      </c>
      <c r="B577" s="84" t="s">
        <v>2797</v>
      </c>
      <c r="C577" s="84">
        <v>2</v>
      </c>
      <c r="D577" s="118">
        <v>0.002056199610740284</v>
      </c>
      <c r="E577" s="118">
        <v>2.110028243534681</v>
      </c>
      <c r="F577" s="84" t="s">
        <v>2194</v>
      </c>
      <c r="G577" s="84" t="b">
        <v>0</v>
      </c>
      <c r="H577" s="84" t="b">
        <v>0</v>
      </c>
      <c r="I577" s="84" t="b">
        <v>0</v>
      </c>
      <c r="J577" s="84" t="b">
        <v>0</v>
      </c>
      <c r="K577" s="84" t="b">
        <v>0</v>
      </c>
      <c r="L577" s="84" t="b">
        <v>0</v>
      </c>
    </row>
    <row r="578" spans="1:12" ht="15">
      <c r="A578" s="84" t="s">
        <v>3004</v>
      </c>
      <c r="B578" s="84" t="s">
        <v>2897</v>
      </c>
      <c r="C578" s="84">
        <v>2</v>
      </c>
      <c r="D578" s="118">
        <v>0.002056199610740284</v>
      </c>
      <c r="E578" s="118">
        <v>2.7120882348626436</v>
      </c>
      <c r="F578" s="84" t="s">
        <v>2194</v>
      </c>
      <c r="G578" s="84" t="b">
        <v>0</v>
      </c>
      <c r="H578" s="84" t="b">
        <v>1</v>
      </c>
      <c r="I578" s="84" t="b">
        <v>0</v>
      </c>
      <c r="J578" s="84" t="b">
        <v>0</v>
      </c>
      <c r="K578" s="84" t="b">
        <v>0</v>
      </c>
      <c r="L578" s="84" t="b">
        <v>0</v>
      </c>
    </row>
    <row r="579" spans="1:12" ht="15">
      <c r="A579" s="84" t="s">
        <v>2360</v>
      </c>
      <c r="B579" s="84" t="s">
        <v>2994</v>
      </c>
      <c r="C579" s="84">
        <v>2</v>
      </c>
      <c r="D579" s="118">
        <v>0.002056199610740284</v>
      </c>
      <c r="E579" s="118">
        <v>2.7120882348626436</v>
      </c>
      <c r="F579" s="84" t="s">
        <v>2194</v>
      </c>
      <c r="G579" s="84" t="b">
        <v>1</v>
      </c>
      <c r="H579" s="84" t="b">
        <v>0</v>
      </c>
      <c r="I579" s="84" t="b">
        <v>0</v>
      </c>
      <c r="J579" s="84" t="b">
        <v>0</v>
      </c>
      <c r="K579" s="84" t="b">
        <v>0</v>
      </c>
      <c r="L579" s="84" t="b">
        <v>0</v>
      </c>
    </row>
    <row r="580" spans="1:12" ht="15">
      <c r="A580" s="84" t="s">
        <v>2994</v>
      </c>
      <c r="B580" s="84" t="s">
        <v>2743</v>
      </c>
      <c r="C580" s="84">
        <v>2</v>
      </c>
      <c r="D580" s="118">
        <v>0.002056199610740284</v>
      </c>
      <c r="E580" s="118">
        <v>2.4110582391986624</v>
      </c>
      <c r="F580" s="84" t="s">
        <v>2194</v>
      </c>
      <c r="G580" s="84" t="b">
        <v>0</v>
      </c>
      <c r="H580" s="84" t="b">
        <v>0</v>
      </c>
      <c r="I580" s="84" t="b">
        <v>0</v>
      </c>
      <c r="J580" s="84" t="b">
        <v>0</v>
      </c>
      <c r="K580" s="84" t="b">
        <v>0</v>
      </c>
      <c r="L580" s="84" t="b">
        <v>0</v>
      </c>
    </row>
    <row r="581" spans="1:12" ht="15">
      <c r="A581" s="84" t="s">
        <v>2829</v>
      </c>
      <c r="B581" s="84" t="s">
        <v>2316</v>
      </c>
      <c r="C581" s="84">
        <v>2</v>
      </c>
      <c r="D581" s="118">
        <v>0.002056199610740284</v>
      </c>
      <c r="E581" s="118">
        <v>2.189209489582306</v>
      </c>
      <c r="F581" s="84" t="s">
        <v>2194</v>
      </c>
      <c r="G581" s="84" t="b">
        <v>0</v>
      </c>
      <c r="H581" s="84" t="b">
        <v>0</v>
      </c>
      <c r="I581" s="84" t="b">
        <v>0</v>
      </c>
      <c r="J581" s="84" t="b">
        <v>0</v>
      </c>
      <c r="K581" s="84" t="b">
        <v>0</v>
      </c>
      <c r="L581" s="84" t="b">
        <v>0</v>
      </c>
    </row>
    <row r="582" spans="1:12" ht="15">
      <c r="A582" s="84" t="s">
        <v>2316</v>
      </c>
      <c r="B582" s="84" t="s">
        <v>2830</v>
      </c>
      <c r="C582" s="84">
        <v>2</v>
      </c>
      <c r="D582" s="118">
        <v>0.002056199610740284</v>
      </c>
      <c r="E582" s="118">
        <v>2.147816804424081</v>
      </c>
      <c r="F582" s="84" t="s">
        <v>2194</v>
      </c>
      <c r="G582" s="84" t="b">
        <v>0</v>
      </c>
      <c r="H582" s="84" t="b">
        <v>0</v>
      </c>
      <c r="I582" s="84" t="b">
        <v>0</v>
      </c>
      <c r="J582" s="84" t="b">
        <v>0</v>
      </c>
      <c r="K582" s="84" t="b">
        <v>0</v>
      </c>
      <c r="L582" s="84" t="b">
        <v>0</v>
      </c>
    </row>
    <row r="583" spans="1:12" ht="15">
      <c r="A583" s="84" t="s">
        <v>2830</v>
      </c>
      <c r="B583" s="84" t="s">
        <v>2831</v>
      </c>
      <c r="C583" s="84">
        <v>2</v>
      </c>
      <c r="D583" s="118">
        <v>0.002056199610740284</v>
      </c>
      <c r="E583" s="118">
        <v>2.888179493918325</v>
      </c>
      <c r="F583" s="84" t="s">
        <v>2194</v>
      </c>
      <c r="G583" s="84" t="b">
        <v>0</v>
      </c>
      <c r="H583" s="84" t="b">
        <v>0</v>
      </c>
      <c r="I583" s="84" t="b">
        <v>0</v>
      </c>
      <c r="J583" s="84" t="b">
        <v>0</v>
      </c>
      <c r="K583" s="84" t="b">
        <v>0</v>
      </c>
      <c r="L583" s="84" t="b">
        <v>0</v>
      </c>
    </row>
    <row r="584" spans="1:12" ht="15">
      <c r="A584" s="84" t="s">
        <v>2831</v>
      </c>
      <c r="B584" s="84" t="s">
        <v>2725</v>
      </c>
      <c r="C584" s="84">
        <v>2</v>
      </c>
      <c r="D584" s="118">
        <v>0.002056199610740284</v>
      </c>
      <c r="E584" s="118">
        <v>2.3441114495680493</v>
      </c>
      <c r="F584" s="84" t="s">
        <v>2194</v>
      </c>
      <c r="G584" s="84" t="b">
        <v>0</v>
      </c>
      <c r="H584" s="84" t="b">
        <v>0</v>
      </c>
      <c r="I584" s="84" t="b">
        <v>0</v>
      </c>
      <c r="J584" s="84" t="b">
        <v>1</v>
      </c>
      <c r="K584" s="84" t="b">
        <v>0</v>
      </c>
      <c r="L584" s="84" t="b">
        <v>0</v>
      </c>
    </row>
    <row r="585" spans="1:12" ht="15">
      <c r="A585" s="84" t="s">
        <v>2725</v>
      </c>
      <c r="B585" s="84" t="s">
        <v>2308</v>
      </c>
      <c r="C585" s="84">
        <v>2</v>
      </c>
      <c r="D585" s="118">
        <v>0.002056199610740284</v>
      </c>
      <c r="E585" s="118">
        <v>1.2349669801429812</v>
      </c>
      <c r="F585" s="84" t="s">
        <v>2194</v>
      </c>
      <c r="G585" s="84" t="b">
        <v>1</v>
      </c>
      <c r="H585" s="84" t="b">
        <v>0</v>
      </c>
      <c r="I585" s="84" t="b">
        <v>0</v>
      </c>
      <c r="J585" s="84" t="b">
        <v>0</v>
      </c>
      <c r="K585" s="84" t="b">
        <v>0</v>
      </c>
      <c r="L585" s="84" t="b">
        <v>0</v>
      </c>
    </row>
    <row r="586" spans="1:12" ht="15">
      <c r="A586" s="84" t="s">
        <v>2308</v>
      </c>
      <c r="B586" s="84" t="s">
        <v>2832</v>
      </c>
      <c r="C586" s="84">
        <v>2</v>
      </c>
      <c r="D586" s="118">
        <v>0.002056199610740284</v>
      </c>
      <c r="E586" s="118">
        <v>1.6840595112624002</v>
      </c>
      <c r="F586" s="84" t="s">
        <v>2194</v>
      </c>
      <c r="G586" s="84" t="b">
        <v>0</v>
      </c>
      <c r="H586" s="84" t="b">
        <v>0</v>
      </c>
      <c r="I586" s="84" t="b">
        <v>0</v>
      </c>
      <c r="J586" s="84" t="b">
        <v>0</v>
      </c>
      <c r="K586" s="84" t="b">
        <v>0</v>
      </c>
      <c r="L586" s="84" t="b">
        <v>0</v>
      </c>
    </row>
    <row r="587" spans="1:12" ht="15">
      <c r="A587" s="84" t="s">
        <v>2832</v>
      </c>
      <c r="B587" s="84" t="s">
        <v>2771</v>
      </c>
      <c r="C587" s="84">
        <v>2</v>
      </c>
      <c r="D587" s="118">
        <v>0.002056199610740284</v>
      </c>
      <c r="E587" s="118">
        <v>2.888179493918325</v>
      </c>
      <c r="F587" s="84" t="s">
        <v>2194</v>
      </c>
      <c r="G587" s="84" t="b">
        <v>0</v>
      </c>
      <c r="H587" s="84" t="b">
        <v>0</v>
      </c>
      <c r="I587" s="84" t="b">
        <v>0</v>
      </c>
      <c r="J587" s="84" t="b">
        <v>0</v>
      </c>
      <c r="K587" s="84" t="b">
        <v>0</v>
      </c>
      <c r="L587" s="84" t="b">
        <v>0</v>
      </c>
    </row>
    <row r="588" spans="1:12" ht="15">
      <c r="A588" s="84" t="s">
        <v>2771</v>
      </c>
      <c r="B588" s="84" t="s">
        <v>2833</v>
      </c>
      <c r="C588" s="84">
        <v>2</v>
      </c>
      <c r="D588" s="118">
        <v>0.002056199610740284</v>
      </c>
      <c r="E588" s="118">
        <v>2.888179493918325</v>
      </c>
      <c r="F588" s="84" t="s">
        <v>2194</v>
      </c>
      <c r="G588" s="84" t="b">
        <v>0</v>
      </c>
      <c r="H588" s="84" t="b">
        <v>0</v>
      </c>
      <c r="I588" s="84" t="b">
        <v>0</v>
      </c>
      <c r="J588" s="84" t="b">
        <v>0</v>
      </c>
      <c r="K588" s="84" t="b">
        <v>0</v>
      </c>
      <c r="L588" s="84" t="b">
        <v>0</v>
      </c>
    </row>
    <row r="589" spans="1:12" ht="15">
      <c r="A589" s="84" t="s">
        <v>2833</v>
      </c>
      <c r="B589" s="84" t="s">
        <v>2834</v>
      </c>
      <c r="C589" s="84">
        <v>2</v>
      </c>
      <c r="D589" s="118">
        <v>0.002056199610740284</v>
      </c>
      <c r="E589" s="118">
        <v>2.888179493918325</v>
      </c>
      <c r="F589" s="84" t="s">
        <v>2194</v>
      </c>
      <c r="G589" s="84" t="b">
        <v>0</v>
      </c>
      <c r="H589" s="84" t="b">
        <v>0</v>
      </c>
      <c r="I589" s="84" t="b">
        <v>0</v>
      </c>
      <c r="J589" s="84" t="b">
        <v>0</v>
      </c>
      <c r="K589" s="84" t="b">
        <v>0</v>
      </c>
      <c r="L589" s="84" t="b">
        <v>0</v>
      </c>
    </row>
    <row r="590" spans="1:12" ht="15">
      <c r="A590" s="84" t="s">
        <v>2834</v>
      </c>
      <c r="B590" s="84" t="s">
        <v>2835</v>
      </c>
      <c r="C590" s="84">
        <v>2</v>
      </c>
      <c r="D590" s="118">
        <v>0.002056199610740284</v>
      </c>
      <c r="E590" s="118">
        <v>2.888179493918325</v>
      </c>
      <c r="F590" s="84" t="s">
        <v>2194</v>
      </c>
      <c r="G590" s="84" t="b">
        <v>0</v>
      </c>
      <c r="H590" s="84" t="b">
        <v>0</v>
      </c>
      <c r="I590" s="84" t="b">
        <v>0</v>
      </c>
      <c r="J590" s="84" t="b">
        <v>0</v>
      </c>
      <c r="K590" s="84" t="b">
        <v>0</v>
      </c>
      <c r="L590" s="84" t="b">
        <v>0</v>
      </c>
    </row>
    <row r="591" spans="1:12" ht="15">
      <c r="A591" s="84" t="s">
        <v>2364</v>
      </c>
      <c r="B591" s="84" t="s">
        <v>2823</v>
      </c>
      <c r="C591" s="84">
        <v>2</v>
      </c>
      <c r="D591" s="118">
        <v>0.002056199610740284</v>
      </c>
      <c r="E591" s="118">
        <v>2.189209489582306</v>
      </c>
      <c r="F591" s="84" t="s">
        <v>2194</v>
      </c>
      <c r="G591" s="84" t="b">
        <v>0</v>
      </c>
      <c r="H591" s="84" t="b">
        <v>0</v>
      </c>
      <c r="I591" s="84" t="b">
        <v>0</v>
      </c>
      <c r="J591" s="84" t="b">
        <v>0</v>
      </c>
      <c r="K591" s="84" t="b">
        <v>0</v>
      </c>
      <c r="L591" s="84" t="b">
        <v>0</v>
      </c>
    </row>
    <row r="592" spans="1:12" ht="15">
      <c r="A592" s="84" t="s">
        <v>2823</v>
      </c>
      <c r="B592" s="84" t="s">
        <v>2785</v>
      </c>
      <c r="C592" s="84">
        <v>2</v>
      </c>
      <c r="D592" s="118">
        <v>0.002056199610740284</v>
      </c>
      <c r="E592" s="118">
        <v>2.7120882348626436</v>
      </c>
      <c r="F592" s="84" t="s">
        <v>2194</v>
      </c>
      <c r="G592" s="84" t="b">
        <v>0</v>
      </c>
      <c r="H592" s="84" t="b">
        <v>0</v>
      </c>
      <c r="I592" s="84" t="b">
        <v>0</v>
      </c>
      <c r="J592" s="84" t="b">
        <v>0</v>
      </c>
      <c r="K592" s="84" t="b">
        <v>0</v>
      </c>
      <c r="L592" s="84" t="b">
        <v>0</v>
      </c>
    </row>
    <row r="593" spans="1:12" ht="15">
      <c r="A593" s="84" t="s">
        <v>2785</v>
      </c>
      <c r="B593" s="84" t="s">
        <v>2736</v>
      </c>
      <c r="C593" s="84">
        <v>2</v>
      </c>
      <c r="D593" s="118">
        <v>0.002056199610740284</v>
      </c>
      <c r="E593" s="118">
        <v>2.2349669801429815</v>
      </c>
      <c r="F593" s="84" t="s">
        <v>2194</v>
      </c>
      <c r="G593" s="84" t="b">
        <v>0</v>
      </c>
      <c r="H593" s="84" t="b">
        <v>0</v>
      </c>
      <c r="I593" s="84" t="b">
        <v>0</v>
      </c>
      <c r="J593" s="84" t="b">
        <v>0</v>
      </c>
      <c r="K593" s="84" t="b">
        <v>0</v>
      </c>
      <c r="L593" s="84" t="b">
        <v>0</v>
      </c>
    </row>
    <row r="594" spans="1:12" ht="15">
      <c r="A594" s="84" t="s">
        <v>2736</v>
      </c>
      <c r="B594" s="84" t="s">
        <v>2757</v>
      </c>
      <c r="C594" s="84">
        <v>2</v>
      </c>
      <c r="D594" s="118">
        <v>0.002056199610740284</v>
      </c>
      <c r="E594" s="118">
        <v>2.013118230526625</v>
      </c>
      <c r="F594" s="84" t="s">
        <v>2194</v>
      </c>
      <c r="G594" s="84" t="b">
        <v>0</v>
      </c>
      <c r="H594" s="84" t="b">
        <v>0</v>
      </c>
      <c r="I594" s="84" t="b">
        <v>0</v>
      </c>
      <c r="J594" s="84" t="b">
        <v>1</v>
      </c>
      <c r="K594" s="84" t="b">
        <v>0</v>
      </c>
      <c r="L594" s="84" t="b">
        <v>0</v>
      </c>
    </row>
    <row r="595" spans="1:12" ht="15">
      <c r="A595" s="84" t="s">
        <v>2757</v>
      </c>
      <c r="B595" s="84" t="s">
        <v>2824</v>
      </c>
      <c r="C595" s="84">
        <v>2</v>
      </c>
      <c r="D595" s="118">
        <v>0.002056199610740284</v>
      </c>
      <c r="E595" s="118">
        <v>2.4902394852462875</v>
      </c>
      <c r="F595" s="84" t="s">
        <v>2194</v>
      </c>
      <c r="G595" s="84" t="b">
        <v>1</v>
      </c>
      <c r="H595" s="84" t="b">
        <v>0</v>
      </c>
      <c r="I595" s="84" t="b">
        <v>0</v>
      </c>
      <c r="J595" s="84" t="b">
        <v>0</v>
      </c>
      <c r="K595" s="84" t="b">
        <v>0</v>
      </c>
      <c r="L595" s="84" t="b">
        <v>0</v>
      </c>
    </row>
    <row r="596" spans="1:12" ht="15">
      <c r="A596" s="84" t="s">
        <v>2824</v>
      </c>
      <c r="B596" s="84" t="s">
        <v>2786</v>
      </c>
      <c r="C596" s="84">
        <v>2</v>
      </c>
      <c r="D596" s="118">
        <v>0.002056199610740284</v>
      </c>
      <c r="E596" s="118">
        <v>2.7120882348626436</v>
      </c>
      <c r="F596" s="84" t="s">
        <v>2194</v>
      </c>
      <c r="G596" s="84" t="b">
        <v>0</v>
      </c>
      <c r="H596" s="84" t="b">
        <v>0</v>
      </c>
      <c r="I596" s="84" t="b">
        <v>0</v>
      </c>
      <c r="J596" s="84" t="b">
        <v>0</v>
      </c>
      <c r="K596" s="84" t="b">
        <v>0</v>
      </c>
      <c r="L596" s="84" t="b">
        <v>0</v>
      </c>
    </row>
    <row r="597" spans="1:12" ht="15">
      <c r="A597" s="84" t="s">
        <v>2786</v>
      </c>
      <c r="B597" s="84" t="s">
        <v>2768</v>
      </c>
      <c r="C597" s="84">
        <v>2</v>
      </c>
      <c r="D597" s="118">
        <v>0.002056199610740284</v>
      </c>
      <c r="E597" s="118">
        <v>2.5359969758069623</v>
      </c>
      <c r="F597" s="84" t="s">
        <v>2194</v>
      </c>
      <c r="G597" s="84" t="b">
        <v>0</v>
      </c>
      <c r="H597" s="84" t="b">
        <v>0</v>
      </c>
      <c r="I597" s="84" t="b">
        <v>0</v>
      </c>
      <c r="J597" s="84" t="b">
        <v>0</v>
      </c>
      <c r="K597" s="84" t="b">
        <v>0</v>
      </c>
      <c r="L597" s="84" t="b">
        <v>0</v>
      </c>
    </row>
    <row r="598" spans="1:12" ht="15">
      <c r="A598" s="84" t="s">
        <v>2768</v>
      </c>
      <c r="B598" s="84" t="s">
        <v>2787</v>
      </c>
      <c r="C598" s="84">
        <v>2</v>
      </c>
      <c r="D598" s="118">
        <v>0.002056199610740284</v>
      </c>
      <c r="E598" s="118">
        <v>2.5359969758069623</v>
      </c>
      <c r="F598" s="84" t="s">
        <v>2194</v>
      </c>
      <c r="G598" s="84" t="b">
        <v>0</v>
      </c>
      <c r="H598" s="84" t="b">
        <v>0</v>
      </c>
      <c r="I598" s="84" t="b">
        <v>0</v>
      </c>
      <c r="J598" s="84" t="b">
        <v>0</v>
      </c>
      <c r="K598" s="84" t="b">
        <v>0</v>
      </c>
      <c r="L598" s="84" t="b">
        <v>0</v>
      </c>
    </row>
    <row r="599" spans="1:12" ht="15">
      <c r="A599" s="84" t="s">
        <v>2758</v>
      </c>
      <c r="B599" s="84" t="s">
        <v>2715</v>
      </c>
      <c r="C599" s="84">
        <v>2</v>
      </c>
      <c r="D599" s="118">
        <v>0.002056199610740284</v>
      </c>
      <c r="E599" s="118">
        <v>2.110028243534681</v>
      </c>
      <c r="F599" s="84" t="s">
        <v>2194</v>
      </c>
      <c r="G599" s="84" t="b">
        <v>1</v>
      </c>
      <c r="H599" s="84" t="b">
        <v>0</v>
      </c>
      <c r="I599" s="84" t="b">
        <v>0</v>
      </c>
      <c r="J599" s="84" t="b">
        <v>0</v>
      </c>
      <c r="K599" s="84" t="b">
        <v>0</v>
      </c>
      <c r="L599" s="84" t="b">
        <v>0</v>
      </c>
    </row>
    <row r="600" spans="1:12" ht="15">
      <c r="A600" s="84" t="s">
        <v>2715</v>
      </c>
      <c r="B600" s="84" t="s">
        <v>2769</v>
      </c>
      <c r="C600" s="84">
        <v>2</v>
      </c>
      <c r="D600" s="118">
        <v>0.002056199610740284</v>
      </c>
      <c r="E600" s="118">
        <v>2.234966980142981</v>
      </c>
      <c r="F600" s="84" t="s">
        <v>2194</v>
      </c>
      <c r="G600" s="84" t="b">
        <v>0</v>
      </c>
      <c r="H600" s="84" t="b">
        <v>0</v>
      </c>
      <c r="I600" s="84" t="b">
        <v>0</v>
      </c>
      <c r="J600" s="84" t="b">
        <v>0</v>
      </c>
      <c r="K600" s="84" t="b">
        <v>0</v>
      </c>
      <c r="L600" s="84" t="b">
        <v>0</v>
      </c>
    </row>
    <row r="601" spans="1:12" ht="15">
      <c r="A601" s="84" t="s">
        <v>2769</v>
      </c>
      <c r="B601" s="84" t="s">
        <v>2728</v>
      </c>
      <c r="C601" s="84">
        <v>2</v>
      </c>
      <c r="D601" s="118">
        <v>0.002056199610740284</v>
      </c>
      <c r="E601" s="118">
        <v>2.4110582391986624</v>
      </c>
      <c r="F601" s="84" t="s">
        <v>2194</v>
      </c>
      <c r="G601" s="84" t="b">
        <v>0</v>
      </c>
      <c r="H601" s="84" t="b">
        <v>0</v>
      </c>
      <c r="I601" s="84" t="b">
        <v>0</v>
      </c>
      <c r="J601" s="84" t="b">
        <v>0</v>
      </c>
      <c r="K601" s="84" t="b">
        <v>0</v>
      </c>
      <c r="L601" s="84" t="b">
        <v>0</v>
      </c>
    </row>
    <row r="602" spans="1:12" ht="15">
      <c r="A602" s="84" t="s">
        <v>2311</v>
      </c>
      <c r="B602" s="84" t="s">
        <v>2848</v>
      </c>
      <c r="C602" s="84">
        <v>2</v>
      </c>
      <c r="D602" s="118">
        <v>0.002056199610740284</v>
      </c>
      <c r="E602" s="118">
        <v>1.8274816535647131</v>
      </c>
      <c r="F602" s="84" t="s">
        <v>2194</v>
      </c>
      <c r="G602" s="84" t="b">
        <v>0</v>
      </c>
      <c r="H602" s="84" t="b">
        <v>0</v>
      </c>
      <c r="I602" s="84" t="b">
        <v>0</v>
      </c>
      <c r="J602" s="84" t="b">
        <v>0</v>
      </c>
      <c r="K602" s="84" t="b">
        <v>0</v>
      </c>
      <c r="L602" s="84" t="b">
        <v>0</v>
      </c>
    </row>
    <row r="603" spans="1:12" ht="15">
      <c r="A603" s="84" t="s">
        <v>2848</v>
      </c>
      <c r="B603" s="84" t="s">
        <v>2776</v>
      </c>
      <c r="C603" s="84">
        <v>2</v>
      </c>
      <c r="D603" s="118">
        <v>0.002056199610740284</v>
      </c>
      <c r="E603" s="118">
        <v>2.5871494982543437</v>
      </c>
      <c r="F603" s="84" t="s">
        <v>2194</v>
      </c>
      <c r="G603" s="84" t="b">
        <v>0</v>
      </c>
      <c r="H603" s="84" t="b">
        <v>0</v>
      </c>
      <c r="I603" s="84" t="b">
        <v>0</v>
      </c>
      <c r="J603" s="84" t="b">
        <v>0</v>
      </c>
      <c r="K603" s="84" t="b">
        <v>0</v>
      </c>
      <c r="L603" s="84" t="b">
        <v>0</v>
      </c>
    </row>
    <row r="604" spans="1:12" ht="15">
      <c r="A604" s="84" t="s">
        <v>3036</v>
      </c>
      <c r="B604" s="84" t="s">
        <v>3037</v>
      </c>
      <c r="C604" s="84">
        <v>2</v>
      </c>
      <c r="D604" s="118">
        <v>0.002056199610740284</v>
      </c>
      <c r="E604" s="118">
        <v>2.888179493918325</v>
      </c>
      <c r="F604" s="84" t="s">
        <v>2194</v>
      </c>
      <c r="G604" s="84" t="b">
        <v>1</v>
      </c>
      <c r="H604" s="84" t="b">
        <v>0</v>
      </c>
      <c r="I604" s="84" t="b">
        <v>0</v>
      </c>
      <c r="J604" s="84" t="b">
        <v>0</v>
      </c>
      <c r="K604" s="84" t="b">
        <v>0</v>
      </c>
      <c r="L604" s="84" t="b">
        <v>0</v>
      </c>
    </row>
    <row r="605" spans="1:12" ht="15">
      <c r="A605" s="84" t="s">
        <v>3037</v>
      </c>
      <c r="B605" s="84" t="s">
        <v>2817</v>
      </c>
      <c r="C605" s="84">
        <v>2</v>
      </c>
      <c r="D605" s="118">
        <v>0.002056199610740284</v>
      </c>
      <c r="E605" s="118">
        <v>2.5871494982543437</v>
      </c>
      <c r="F605" s="84" t="s">
        <v>2194</v>
      </c>
      <c r="G605" s="84" t="b">
        <v>0</v>
      </c>
      <c r="H605" s="84" t="b">
        <v>0</v>
      </c>
      <c r="I605" s="84" t="b">
        <v>0</v>
      </c>
      <c r="J605" s="84" t="b">
        <v>0</v>
      </c>
      <c r="K605" s="84" t="b">
        <v>0</v>
      </c>
      <c r="L605" s="84" t="b">
        <v>0</v>
      </c>
    </row>
    <row r="606" spans="1:12" ht="15">
      <c r="A606" s="84" t="s">
        <v>2817</v>
      </c>
      <c r="B606" s="84" t="s">
        <v>2791</v>
      </c>
      <c r="C606" s="84">
        <v>2</v>
      </c>
      <c r="D606" s="118">
        <v>0.002056199610740284</v>
      </c>
      <c r="E606" s="118">
        <v>2.4110582391986624</v>
      </c>
      <c r="F606" s="84" t="s">
        <v>2194</v>
      </c>
      <c r="G606" s="84" t="b">
        <v>0</v>
      </c>
      <c r="H606" s="84" t="b">
        <v>0</v>
      </c>
      <c r="I606" s="84" t="b">
        <v>0</v>
      </c>
      <c r="J606" s="84" t="b">
        <v>0</v>
      </c>
      <c r="K606" s="84" t="b">
        <v>0</v>
      </c>
      <c r="L606" s="84" t="b">
        <v>0</v>
      </c>
    </row>
    <row r="607" spans="1:12" ht="15">
      <c r="A607" s="84" t="s">
        <v>2791</v>
      </c>
      <c r="B607" s="84" t="s">
        <v>3038</v>
      </c>
      <c r="C607" s="84">
        <v>2</v>
      </c>
      <c r="D607" s="118">
        <v>0.002056199610740284</v>
      </c>
      <c r="E607" s="118">
        <v>2.7120882348626436</v>
      </c>
      <c r="F607" s="84" t="s">
        <v>2194</v>
      </c>
      <c r="G607" s="84" t="b">
        <v>0</v>
      </c>
      <c r="H607" s="84" t="b">
        <v>0</v>
      </c>
      <c r="I607" s="84" t="b">
        <v>0</v>
      </c>
      <c r="J607" s="84" t="b">
        <v>0</v>
      </c>
      <c r="K607" s="84" t="b">
        <v>0</v>
      </c>
      <c r="L607" s="84" t="b">
        <v>0</v>
      </c>
    </row>
    <row r="608" spans="1:12" ht="15">
      <c r="A608" s="84" t="s">
        <v>3038</v>
      </c>
      <c r="B608" s="84" t="s">
        <v>2312</v>
      </c>
      <c r="C608" s="84">
        <v>2</v>
      </c>
      <c r="D608" s="118">
        <v>0.002056199610740284</v>
      </c>
      <c r="E608" s="118">
        <v>1.8467868087600998</v>
      </c>
      <c r="F608" s="84" t="s">
        <v>2194</v>
      </c>
      <c r="G608" s="84" t="b">
        <v>0</v>
      </c>
      <c r="H608" s="84" t="b">
        <v>0</v>
      </c>
      <c r="I608" s="84" t="b">
        <v>0</v>
      </c>
      <c r="J608" s="84" t="b">
        <v>0</v>
      </c>
      <c r="K608" s="84" t="b">
        <v>0</v>
      </c>
      <c r="L608" s="84" t="b">
        <v>0</v>
      </c>
    </row>
    <row r="609" spans="1:12" ht="15">
      <c r="A609" s="84" t="s">
        <v>3020</v>
      </c>
      <c r="B609" s="84" t="s">
        <v>2322</v>
      </c>
      <c r="C609" s="84">
        <v>2</v>
      </c>
      <c r="D609" s="118">
        <v>0.002056199610740284</v>
      </c>
      <c r="E609" s="118">
        <v>2.2861195025903625</v>
      </c>
      <c r="F609" s="84" t="s">
        <v>2194</v>
      </c>
      <c r="G609" s="84" t="b">
        <v>0</v>
      </c>
      <c r="H609" s="84" t="b">
        <v>0</v>
      </c>
      <c r="I609" s="84" t="b">
        <v>0</v>
      </c>
      <c r="J609" s="84" t="b">
        <v>0</v>
      </c>
      <c r="K609" s="84" t="b">
        <v>0</v>
      </c>
      <c r="L609" s="84" t="b">
        <v>0</v>
      </c>
    </row>
    <row r="610" spans="1:12" ht="15">
      <c r="A610" s="84" t="s">
        <v>2310</v>
      </c>
      <c r="B610" s="84" t="s">
        <v>2966</v>
      </c>
      <c r="C610" s="84">
        <v>2</v>
      </c>
      <c r="D610" s="118">
        <v>0.002056199610740284</v>
      </c>
      <c r="E610" s="118">
        <v>1.888179493918325</v>
      </c>
      <c r="F610" s="84" t="s">
        <v>2194</v>
      </c>
      <c r="G610" s="84" t="b">
        <v>0</v>
      </c>
      <c r="H610" s="84" t="b">
        <v>0</v>
      </c>
      <c r="I610" s="84" t="b">
        <v>0</v>
      </c>
      <c r="J610" s="84" t="b">
        <v>0</v>
      </c>
      <c r="K610" s="84" t="b">
        <v>0</v>
      </c>
      <c r="L610" s="84" t="b">
        <v>0</v>
      </c>
    </row>
    <row r="611" spans="1:12" ht="15">
      <c r="A611" s="84" t="s">
        <v>2966</v>
      </c>
      <c r="B611" s="84" t="s">
        <v>2967</v>
      </c>
      <c r="C611" s="84">
        <v>2</v>
      </c>
      <c r="D611" s="118">
        <v>0.002056199610740284</v>
      </c>
      <c r="E611" s="118">
        <v>2.888179493918325</v>
      </c>
      <c r="F611" s="84" t="s">
        <v>2194</v>
      </c>
      <c r="G611" s="84" t="b">
        <v>0</v>
      </c>
      <c r="H611" s="84" t="b">
        <v>0</v>
      </c>
      <c r="I611" s="84" t="b">
        <v>0</v>
      </c>
      <c r="J611" s="84" t="b">
        <v>0</v>
      </c>
      <c r="K611" s="84" t="b">
        <v>0</v>
      </c>
      <c r="L611" s="84" t="b">
        <v>0</v>
      </c>
    </row>
    <row r="612" spans="1:12" ht="15">
      <c r="A612" s="84" t="s">
        <v>2967</v>
      </c>
      <c r="B612" s="84" t="s">
        <v>2968</v>
      </c>
      <c r="C612" s="84">
        <v>2</v>
      </c>
      <c r="D612" s="118">
        <v>0.002056199610740284</v>
      </c>
      <c r="E612" s="118">
        <v>2.888179493918325</v>
      </c>
      <c r="F612" s="84" t="s">
        <v>2194</v>
      </c>
      <c r="G612" s="84" t="b">
        <v>0</v>
      </c>
      <c r="H612" s="84" t="b">
        <v>0</v>
      </c>
      <c r="I612" s="84" t="b">
        <v>0</v>
      </c>
      <c r="J612" s="84" t="b">
        <v>0</v>
      </c>
      <c r="K612" s="84" t="b">
        <v>0</v>
      </c>
      <c r="L612" s="84" t="b">
        <v>0</v>
      </c>
    </row>
    <row r="613" spans="1:12" ht="15">
      <c r="A613" s="84" t="s">
        <v>3030</v>
      </c>
      <c r="B613" s="84" t="s">
        <v>3031</v>
      </c>
      <c r="C613" s="84">
        <v>2</v>
      </c>
      <c r="D613" s="118">
        <v>0.002056199610740284</v>
      </c>
      <c r="E613" s="118">
        <v>2.888179493918325</v>
      </c>
      <c r="F613" s="84" t="s">
        <v>2194</v>
      </c>
      <c r="G613" s="84" t="b">
        <v>0</v>
      </c>
      <c r="H613" s="84" t="b">
        <v>0</v>
      </c>
      <c r="I613" s="84" t="b">
        <v>0</v>
      </c>
      <c r="J613" s="84" t="b">
        <v>0</v>
      </c>
      <c r="K613" s="84" t="b">
        <v>0</v>
      </c>
      <c r="L613" s="84" t="b">
        <v>0</v>
      </c>
    </row>
    <row r="614" spans="1:12" ht="15">
      <c r="A614" s="84" t="s">
        <v>2901</v>
      </c>
      <c r="B614" s="84" t="s">
        <v>2737</v>
      </c>
      <c r="C614" s="84">
        <v>2</v>
      </c>
      <c r="D614" s="118">
        <v>0.002056199610740284</v>
      </c>
      <c r="E614" s="118">
        <v>2.2349669801429815</v>
      </c>
      <c r="F614" s="84" t="s">
        <v>2194</v>
      </c>
      <c r="G614" s="84" t="b">
        <v>0</v>
      </c>
      <c r="H614" s="84" t="b">
        <v>0</v>
      </c>
      <c r="I614" s="84" t="b">
        <v>0</v>
      </c>
      <c r="J614" s="84" t="b">
        <v>0</v>
      </c>
      <c r="K614" s="84" t="b">
        <v>0</v>
      </c>
      <c r="L614" s="84" t="b">
        <v>0</v>
      </c>
    </row>
    <row r="615" spans="1:12" ht="15">
      <c r="A615" s="84" t="s">
        <v>2899</v>
      </c>
      <c r="B615" s="84" t="s">
        <v>2310</v>
      </c>
      <c r="C615" s="84">
        <v>2</v>
      </c>
      <c r="D615" s="118">
        <v>0.002056199610740284</v>
      </c>
      <c r="E615" s="118">
        <v>1.5817544663676375</v>
      </c>
      <c r="F615" s="84" t="s">
        <v>2194</v>
      </c>
      <c r="G615" s="84" t="b">
        <v>0</v>
      </c>
      <c r="H615" s="84" t="b">
        <v>0</v>
      </c>
      <c r="I615" s="84" t="b">
        <v>0</v>
      </c>
      <c r="J615" s="84" t="b">
        <v>0</v>
      </c>
      <c r="K615" s="84" t="b">
        <v>0</v>
      </c>
      <c r="L615" s="84" t="b">
        <v>0</v>
      </c>
    </row>
    <row r="616" spans="1:12" ht="15">
      <c r="A616" s="84" t="s">
        <v>2308</v>
      </c>
      <c r="B616" s="84" t="s">
        <v>2816</v>
      </c>
      <c r="C616" s="84">
        <v>2</v>
      </c>
      <c r="D616" s="118">
        <v>0.002056199610740284</v>
      </c>
      <c r="E616" s="118">
        <v>1.383029515598419</v>
      </c>
      <c r="F616" s="84" t="s">
        <v>2194</v>
      </c>
      <c r="G616" s="84" t="b">
        <v>0</v>
      </c>
      <c r="H616" s="84" t="b">
        <v>0</v>
      </c>
      <c r="I616" s="84" t="b">
        <v>0</v>
      </c>
      <c r="J616" s="84" t="b">
        <v>0</v>
      </c>
      <c r="K616" s="84" t="b">
        <v>0</v>
      </c>
      <c r="L616" s="84" t="b">
        <v>0</v>
      </c>
    </row>
    <row r="617" spans="1:12" ht="15">
      <c r="A617" s="84" t="s">
        <v>2816</v>
      </c>
      <c r="B617" s="84" t="s">
        <v>2815</v>
      </c>
      <c r="C617" s="84">
        <v>2</v>
      </c>
      <c r="D617" s="118">
        <v>0.002056199610740284</v>
      </c>
      <c r="E617" s="118">
        <v>2.2861195025903625</v>
      </c>
      <c r="F617" s="84" t="s">
        <v>2194</v>
      </c>
      <c r="G617" s="84" t="b">
        <v>0</v>
      </c>
      <c r="H617" s="84" t="b">
        <v>0</v>
      </c>
      <c r="I617" s="84" t="b">
        <v>0</v>
      </c>
      <c r="J617" s="84" t="b">
        <v>0</v>
      </c>
      <c r="K617" s="84" t="b">
        <v>0</v>
      </c>
      <c r="L617" s="84" t="b">
        <v>0</v>
      </c>
    </row>
    <row r="618" spans="1:12" ht="15">
      <c r="A618" s="84" t="s">
        <v>3026</v>
      </c>
      <c r="B618" s="84" t="s">
        <v>3027</v>
      </c>
      <c r="C618" s="84">
        <v>2</v>
      </c>
      <c r="D618" s="118">
        <v>0.002056199610740284</v>
      </c>
      <c r="E618" s="118">
        <v>2.888179493918325</v>
      </c>
      <c r="F618" s="84" t="s">
        <v>2194</v>
      </c>
      <c r="G618" s="84" t="b">
        <v>0</v>
      </c>
      <c r="H618" s="84" t="b">
        <v>0</v>
      </c>
      <c r="I618" s="84" t="b">
        <v>0</v>
      </c>
      <c r="J618" s="84" t="b">
        <v>0</v>
      </c>
      <c r="K618" s="84" t="b">
        <v>0</v>
      </c>
      <c r="L618" s="84" t="b">
        <v>0</v>
      </c>
    </row>
    <row r="619" spans="1:12" ht="15">
      <c r="A619" s="84" t="s">
        <v>3022</v>
      </c>
      <c r="B619" s="84" t="s">
        <v>2867</v>
      </c>
      <c r="C619" s="84">
        <v>2</v>
      </c>
      <c r="D619" s="118">
        <v>0.002056199610740284</v>
      </c>
      <c r="E619" s="118">
        <v>2.888179493918325</v>
      </c>
      <c r="F619" s="84" t="s">
        <v>2194</v>
      </c>
      <c r="G619" s="84" t="b">
        <v>0</v>
      </c>
      <c r="H619" s="84" t="b">
        <v>0</v>
      </c>
      <c r="I619" s="84" t="b">
        <v>0</v>
      </c>
      <c r="J619" s="84" t="b">
        <v>0</v>
      </c>
      <c r="K619" s="84" t="b">
        <v>0</v>
      </c>
      <c r="L619" s="84" t="b">
        <v>0</v>
      </c>
    </row>
    <row r="620" spans="1:12" ht="15">
      <c r="A620" s="84" t="s">
        <v>2867</v>
      </c>
      <c r="B620" s="84" t="s">
        <v>3023</v>
      </c>
      <c r="C620" s="84">
        <v>2</v>
      </c>
      <c r="D620" s="118">
        <v>0.002056199610740284</v>
      </c>
      <c r="E620" s="118">
        <v>2.888179493918325</v>
      </c>
      <c r="F620" s="84" t="s">
        <v>2194</v>
      </c>
      <c r="G620" s="84" t="b">
        <v>0</v>
      </c>
      <c r="H620" s="84" t="b">
        <v>0</v>
      </c>
      <c r="I620" s="84" t="b">
        <v>0</v>
      </c>
      <c r="J620" s="84" t="b">
        <v>0</v>
      </c>
      <c r="K620" s="84" t="b">
        <v>0</v>
      </c>
      <c r="L620" s="84" t="b">
        <v>0</v>
      </c>
    </row>
    <row r="621" spans="1:12" ht="15">
      <c r="A621" s="84" t="s">
        <v>3023</v>
      </c>
      <c r="B621" s="84" t="s">
        <v>2777</v>
      </c>
      <c r="C621" s="84">
        <v>2</v>
      </c>
      <c r="D621" s="118">
        <v>0.002056199610740284</v>
      </c>
      <c r="E621" s="118">
        <v>2.4902394852462875</v>
      </c>
      <c r="F621" s="84" t="s">
        <v>2194</v>
      </c>
      <c r="G621" s="84" t="b">
        <v>0</v>
      </c>
      <c r="H621" s="84" t="b">
        <v>0</v>
      </c>
      <c r="I621" s="84" t="b">
        <v>0</v>
      </c>
      <c r="J621" s="84" t="b">
        <v>0</v>
      </c>
      <c r="K621" s="84" t="b">
        <v>0</v>
      </c>
      <c r="L621" s="84" t="b">
        <v>0</v>
      </c>
    </row>
    <row r="622" spans="1:12" ht="15">
      <c r="A622" s="84" t="s">
        <v>2777</v>
      </c>
      <c r="B622" s="84" t="s">
        <v>3024</v>
      </c>
      <c r="C622" s="84">
        <v>2</v>
      </c>
      <c r="D622" s="118">
        <v>0.002056199610740284</v>
      </c>
      <c r="E622" s="118">
        <v>2.4902394852462875</v>
      </c>
      <c r="F622" s="84" t="s">
        <v>2194</v>
      </c>
      <c r="G622" s="84" t="b">
        <v>0</v>
      </c>
      <c r="H622" s="84" t="b">
        <v>0</v>
      </c>
      <c r="I622" s="84" t="b">
        <v>0</v>
      </c>
      <c r="J622" s="84" t="b">
        <v>0</v>
      </c>
      <c r="K622" s="84" t="b">
        <v>0</v>
      </c>
      <c r="L622" s="84" t="b">
        <v>0</v>
      </c>
    </row>
    <row r="623" spans="1:12" ht="15">
      <c r="A623" s="84" t="s">
        <v>3024</v>
      </c>
      <c r="B623" s="84" t="s">
        <v>3025</v>
      </c>
      <c r="C623" s="84">
        <v>2</v>
      </c>
      <c r="D623" s="118">
        <v>0.002056199610740284</v>
      </c>
      <c r="E623" s="118">
        <v>2.888179493918325</v>
      </c>
      <c r="F623" s="84" t="s">
        <v>2194</v>
      </c>
      <c r="G623" s="84" t="b">
        <v>0</v>
      </c>
      <c r="H623" s="84" t="b">
        <v>0</v>
      </c>
      <c r="I623" s="84" t="b">
        <v>0</v>
      </c>
      <c r="J623" s="84" t="b">
        <v>0</v>
      </c>
      <c r="K623" s="84" t="b">
        <v>0</v>
      </c>
      <c r="L623" s="84" t="b">
        <v>0</v>
      </c>
    </row>
    <row r="624" spans="1:12" ht="15">
      <c r="A624" s="84" t="s">
        <v>2308</v>
      </c>
      <c r="B624" s="84" t="s">
        <v>2379</v>
      </c>
      <c r="C624" s="84">
        <v>2</v>
      </c>
      <c r="D624" s="118">
        <v>0.002422416150477488</v>
      </c>
      <c r="E624" s="118">
        <v>1.5079682522067188</v>
      </c>
      <c r="F624" s="84" t="s">
        <v>2194</v>
      </c>
      <c r="G624" s="84" t="b">
        <v>0</v>
      </c>
      <c r="H624" s="84" t="b">
        <v>0</v>
      </c>
      <c r="I624" s="84" t="b">
        <v>0</v>
      </c>
      <c r="J624" s="84" t="b">
        <v>1</v>
      </c>
      <c r="K624" s="84" t="b">
        <v>0</v>
      </c>
      <c r="L624" s="84" t="b">
        <v>0</v>
      </c>
    </row>
    <row r="625" spans="1:12" ht="15">
      <c r="A625" s="84" t="s">
        <v>2313</v>
      </c>
      <c r="B625" s="84" t="s">
        <v>2737</v>
      </c>
      <c r="C625" s="84">
        <v>2</v>
      </c>
      <c r="D625" s="118">
        <v>0.002056199610740284</v>
      </c>
      <c r="E625" s="118">
        <v>1.3898689401287243</v>
      </c>
      <c r="F625" s="84" t="s">
        <v>2194</v>
      </c>
      <c r="G625" s="84" t="b">
        <v>0</v>
      </c>
      <c r="H625" s="84" t="b">
        <v>0</v>
      </c>
      <c r="I625" s="84" t="b">
        <v>0</v>
      </c>
      <c r="J625" s="84" t="b">
        <v>0</v>
      </c>
      <c r="K625" s="84" t="b">
        <v>0</v>
      </c>
      <c r="L625" s="84" t="b">
        <v>0</v>
      </c>
    </row>
    <row r="626" spans="1:12" ht="15">
      <c r="A626" s="84" t="s">
        <v>3011</v>
      </c>
      <c r="B626" s="84" t="s">
        <v>3012</v>
      </c>
      <c r="C626" s="84">
        <v>2</v>
      </c>
      <c r="D626" s="118">
        <v>0.002056199610740284</v>
      </c>
      <c r="E626" s="118">
        <v>2.888179493918325</v>
      </c>
      <c r="F626" s="84" t="s">
        <v>2194</v>
      </c>
      <c r="G626" s="84" t="b">
        <v>0</v>
      </c>
      <c r="H626" s="84" t="b">
        <v>0</v>
      </c>
      <c r="I626" s="84" t="b">
        <v>0</v>
      </c>
      <c r="J626" s="84" t="b">
        <v>0</v>
      </c>
      <c r="K626" s="84" t="b">
        <v>0</v>
      </c>
      <c r="L626" s="84" t="b">
        <v>0</v>
      </c>
    </row>
    <row r="627" spans="1:12" ht="15">
      <c r="A627" s="84" t="s">
        <v>2814</v>
      </c>
      <c r="B627" s="84" t="s">
        <v>3016</v>
      </c>
      <c r="C627" s="84">
        <v>2</v>
      </c>
      <c r="D627" s="118">
        <v>0.002056199610740284</v>
      </c>
      <c r="E627" s="118">
        <v>2.5871494982543437</v>
      </c>
      <c r="F627" s="84" t="s">
        <v>2194</v>
      </c>
      <c r="G627" s="84" t="b">
        <v>0</v>
      </c>
      <c r="H627" s="84" t="b">
        <v>0</v>
      </c>
      <c r="I627" s="84" t="b">
        <v>0</v>
      </c>
      <c r="J627" s="84" t="b">
        <v>0</v>
      </c>
      <c r="K627" s="84" t="b">
        <v>0</v>
      </c>
      <c r="L627" s="84" t="b">
        <v>0</v>
      </c>
    </row>
    <row r="628" spans="1:12" ht="15">
      <c r="A628" s="84" t="s">
        <v>3016</v>
      </c>
      <c r="B628" s="84" t="s">
        <v>3017</v>
      </c>
      <c r="C628" s="84">
        <v>2</v>
      </c>
      <c r="D628" s="118">
        <v>0.002056199610740284</v>
      </c>
      <c r="E628" s="118">
        <v>2.888179493918325</v>
      </c>
      <c r="F628" s="84" t="s">
        <v>2194</v>
      </c>
      <c r="G628" s="84" t="b">
        <v>0</v>
      </c>
      <c r="H628" s="84" t="b">
        <v>0</v>
      </c>
      <c r="I628" s="84" t="b">
        <v>0</v>
      </c>
      <c r="J628" s="84" t="b">
        <v>0</v>
      </c>
      <c r="K628" s="84" t="b">
        <v>0</v>
      </c>
      <c r="L628" s="84" t="b">
        <v>0</v>
      </c>
    </row>
    <row r="629" spans="1:12" ht="15">
      <c r="A629" s="84" t="s">
        <v>3017</v>
      </c>
      <c r="B629" s="84" t="s">
        <v>2896</v>
      </c>
      <c r="C629" s="84">
        <v>2</v>
      </c>
      <c r="D629" s="118">
        <v>0.002056199610740284</v>
      </c>
      <c r="E629" s="118">
        <v>2.7120882348626436</v>
      </c>
      <c r="F629" s="84" t="s">
        <v>2194</v>
      </c>
      <c r="G629" s="84" t="b">
        <v>0</v>
      </c>
      <c r="H629" s="84" t="b">
        <v>0</v>
      </c>
      <c r="I629" s="84" t="b">
        <v>0</v>
      </c>
      <c r="J629" s="84" t="b">
        <v>0</v>
      </c>
      <c r="K629" s="84" t="b">
        <v>0</v>
      </c>
      <c r="L629" s="84" t="b">
        <v>0</v>
      </c>
    </row>
    <row r="630" spans="1:12" ht="15">
      <c r="A630" s="84" t="s">
        <v>2896</v>
      </c>
      <c r="B630" s="84" t="s">
        <v>2815</v>
      </c>
      <c r="C630" s="84">
        <v>2</v>
      </c>
      <c r="D630" s="118">
        <v>0.002056199610740284</v>
      </c>
      <c r="E630" s="118">
        <v>2.4110582391986624</v>
      </c>
      <c r="F630" s="84" t="s">
        <v>2194</v>
      </c>
      <c r="G630" s="84" t="b">
        <v>0</v>
      </c>
      <c r="H630" s="84" t="b">
        <v>0</v>
      </c>
      <c r="I630" s="84" t="b">
        <v>0</v>
      </c>
      <c r="J630" s="84" t="b">
        <v>0</v>
      </c>
      <c r="K630" s="84" t="b">
        <v>0</v>
      </c>
      <c r="L630" s="84" t="b">
        <v>0</v>
      </c>
    </row>
    <row r="631" spans="1:12" ht="15">
      <c r="A631" s="84" t="s">
        <v>2314</v>
      </c>
      <c r="B631" s="84" t="s">
        <v>2719</v>
      </c>
      <c r="C631" s="84">
        <v>2</v>
      </c>
      <c r="D631" s="118">
        <v>0.002056199610740284</v>
      </c>
      <c r="E631" s="118">
        <v>1.4568157297593376</v>
      </c>
      <c r="F631" s="84" t="s">
        <v>2194</v>
      </c>
      <c r="G631" s="84" t="b">
        <v>0</v>
      </c>
      <c r="H631" s="84" t="b">
        <v>0</v>
      </c>
      <c r="I631" s="84" t="b">
        <v>0</v>
      </c>
      <c r="J631" s="84" t="b">
        <v>1</v>
      </c>
      <c r="K631" s="84" t="b">
        <v>0</v>
      </c>
      <c r="L631" s="84" t="b">
        <v>0</v>
      </c>
    </row>
    <row r="632" spans="1:12" ht="15">
      <c r="A632" s="84" t="s">
        <v>2750</v>
      </c>
      <c r="B632" s="84" t="s">
        <v>2718</v>
      </c>
      <c r="C632" s="84">
        <v>2</v>
      </c>
      <c r="D632" s="118">
        <v>0.002056199610740284</v>
      </c>
      <c r="E632" s="118">
        <v>2.110028243534681</v>
      </c>
      <c r="F632" s="84" t="s">
        <v>2194</v>
      </c>
      <c r="G632" s="84" t="b">
        <v>1</v>
      </c>
      <c r="H632" s="84" t="b">
        <v>0</v>
      </c>
      <c r="I632" s="84" t="b">
        <v>0</v>
      </c>
      <c r="J632" s="84" t="b">
        <v>0</v>
      </c>
      <c r="K632" s="84" t="b">
        <v>0</v>
      </c>
      <c r="L632" s="84" t="b">
        <v>0</v>
      </c>
    </row>
    <row r="633" spans="1:12" ht="15">
      <c r="A633" s="84" t="s">
        <v>2338</v>
      </c>
      <c r="B633" s="84" t="s">
        <v>2869</v>
      </c>
      <c r="C633" s="84">
        <v>2</v>
      </c>
      <c r="D633" s="118">
        <v>0.002056199610740284</v>
      </c>
      <c r="E633" s="118">
        <v>2.147816804424081</v>
      </c>
      <c r="F633" s="84" t="s">
        <v>2194</v>
      </c>
      <c r="G633" s="84" t="b">
        <v>0</v>
      </c>
      <c r="H633" s="84" t="b">
        <v>0</v>
      </c>
      <c r="I633" s="84" t="b">
        <v>0</v>
      </c>
      <c r="J633" s="84" t="b">
        <v>0</v>
      </c>
      <c r="K633" s="84" t="b">
        <v>0</v>
      </c>
      <c r="L633" s="84" t="b">
        <v>0</v>
      </c>
    </row>
    <row r="634" spans="1:12" ht="15">
      <c r="A634" s="84" t="s">
        <v>2869</v>
      </c>
      <c r="B634" s="84" t="s">
        <v>2719</v>
      </c>
      <c r="C634" s="84">
        <v>2</v>
      </c>
      <c r="D634" s="118">
        <v>0.002056199610740284</v>
      </c>
      <c r="E634" s="118">
        <v>2.234966980142981</v>
      </c>
      <c r="F634" s="84" t="s">
        <v>2194</v>
      </c>
      <c r="G634" s="84" t="b">
        <v>0</v>
      </c>
      <c r="H634" s="84" t="b">
        <v>0</v>
      </c>
      <c r="I634" s="84" t="b">
        <v>0</v>
      </c>
      <c r="J634" s="84" t="b">
        <v>1</v>
      </c>
      <c r="K634" s="84" t="b">
        <v>0</v>
      </c>
      <c r="L634" s="84" t="b">
        <v>0</v>
      </c>
    </row>
    <row r="635" spans="1:12" ht="15">
      <c r="A635" s="84" t="s">
        <v>2748</v>
      </c>
      <c r="B635" s="84" t="s">
        <v>2751</v>
      </c>
      <c r="C635" s="84">
        <v>2</v>
      </c>
      <c r="D635" s="118">
        <v>0.002056199610740284</v>
      </c>
      <c r="E635" s="118">
        <v>2.0922994765742495</v>
      </c>
      <c r="F635" s="84" t="s">
        <v>2194</v>
      </c>
      <c r="G635" s="84" t="b">
        <v>1</v>
      </c>
      <c r="H635" s="84" t="b">
        <v>0</v>
      </c>
      <c r="I635" s="84" t="b">
        <v>0</v>
      </c>
      <c r="J635" s="84" t="b">
        <v>0</v>
      </c>
      <c r="K635" s="84" t="b">
        <v>0</v>
      </c>
      <c r="L635" s="84" t="b">
        <v>0</v>
      </c>
    </row>
    <row r="636" spans="1:12" ht="15">
      <c r="A636" s="84" t="s">
        <v>2751</v>
      </c>
      <c r="B636" s="84" t="s">
        <v>2870</v>
      </c>
      <c r="C636" s="84">
        <v>2</v>
      </c>
      <c r="D636" s="118">
        <v>0.002056199610740284</v>
      </c>
      <c r="E636" s="118">
        <v>2.4902394852462875</v>
      </c>
      <c r="F636" s="84" t="s">
        <v>2194</v>
      </c>
      <c r="G636" s="84" t="b">
        <v>0</v>
      </c>
      <c r="H636" s="84" t="b">
        <v>0</v>
      </c>
      <c r="I636" s="84" t="b">
        <v>0</v>
      </c>
      <c r="J636" s="84" t="b">
        <v>0</v>
      </c>
      <c r="K636" s="84" t="b">
        <v>0</v>
      </c>
      <c r="L636" s="84" t="b">
        <v>0</v>
      </c>
    </row>
    <row r="637" spans="1:12" ht="15">
      <c r="A637" s="84" t="s">
        <v>2870</v>
      </c>
      <c r="B637" s="84" t="s">
        <v>2751</v>
      </c>
      <c r="C637" s="84">
        <v>2</v>
      </c>
      <c r="D637" s="118">
        <v>0.002056199610740284</v>
      </c>
      <c r="E637" s="118">
        <v>2.4902394852462875</v>
      </c>
      <c r="F637" s="84" t="s">
        <v>2194</v>
      </c>
      <c r="G637" s="84" t="b">
        <v>0</v>
      </c>
      <c r="H637" s="84" t="b">
        <v>0</v>
      </c>
      <c r="I637" s="84" t="b">
        <v>0</v>
      </c>
      <c r="J637" s="84" t="b">
        <v>0</v>
      </c>
      <c r="K637" s="84" t="b">
        <v>0</v>
      </c>
      <c r="L637" s="84" t="b">
        <v>0</v>
      </c>
    </row>
    <row r="638" spans="1:12" ht="15">
      <c r="A638" s="84" t="s">
        <v>2751</v>
      </c>
      <c r="B638" s="84" t="s">
        <v>2722</v>
      </c>
      <c r="C638" s="84">
        <v>2</v>
      </c>
      <c r="D638" s="118">
        <v>0.002056199610740284</v>
      </c>
      <c r="E638" s="118">
        <v>1.888179493918325</v>
      </c>
      <c r="F638" s="84" t="s">
        <v>2194</v>
      </c>
      <c r="G638" s="84" t="b">
        <v>0</v>
      </c>
      <c r="H638" s="84" t="b">
        <v>0</v>
      </c>
      <c r="I638" s="84" t="b">
        <v>0</v>
      </c>
      <c r="J638" s="84" t="b">
        <v>0</v>
      </c>
      <c r="K638" s="84" t="b">
        <v>0</v>
      </c>
      <c r="L638" s="84" t="b">
        <v>0</v>
      </c>
    </row>
    <row r="639" spans="1:12" ht="15">
      <c r="A639" s="84" t="s">
        <v>2755</v>
      </c>
      <c r="B639" s="84" t="s">
        <v>2278</v>
      </c>
      <c r="C639" s="84">
        <v>2</v>
      </c>
      <c r="D639" s="118">
        <v>0.002056199610740284</v>
      </c>
      <c r="E639" s="118">
        <v>2.043081453904068</v>
      </c>
      <c r="F639" s="84" t="s">
        <v>2194</v>
      </c>
      <c r="G639" s="84" t="b">
        <v>0</v>
      </c>
      <c r="H639" s="84" t="b">
        <v>0</v>
      </c>
      <c r="I639" s="84" t="b">
        <v>0</v>
      </c>
      <c r="J639" s="84" t="b">
        <v>1</v>
      </c>
      <c r="K639" s="84" t="b">
        <v>0</v>
      </c>
      <c r="L639" s="84" t="b">
        <v>0</v>
      </c>
    </row>
    <row r="640" spans="1:12" ht="15">
      <c r="A640" s="84" t="s">
        <v>2352</v>
      </c>
      <c r="B640" s="84" t="s">
        <v>3008</v>
      </c>
      <c r="C640" s="84">
        <v>2</v>
      </c>
      <c r="D640" s="118">
        <v>0.002056199610740284</v>
      </c>
      <c r="E640" s="118">
        <v>2.234966980142981</v>
      </c>
      <c r="F640" s="84" t="s">
        <v>2194</v>
      </c>
      <c r="G640" s="84" t="b">
        <v>1</v>
      </c>
      <c r="H640" s="84" t="b">
        <v>0</v>
      </c>
      <c r="I640" s="84" t="b">
        <v>0</v>
      </c>
      <c r="J640" s="84" t="b">
        <v>1</v>
      </c>
      <c r="K640" s="84" t="b">
        <v>0</v>
      </c>
      <c r="L640" s="84" t="b">
        <v>0</v>
      </c>
    </row>
    <row r="641" spans="1:12" ht="15">
      <c r="A641" s="84" t="s">
        <v>3008</v>
      </c>
      <c r="B641" s="84" t="s">
        <v>2310</v>
      </c>
      <c r="C641" s="84">
        <v>2</v>
      </c>
      <c r="D641" s="118">
        <v>0.002056199610740284</v>
      </c>
      <c r="E641" s="118">
        <v>1.7578457254233189</v>
      </c>
      <c r="F641" s="84" t="s">
        <v>2194</v>
      </c>
      <c r="G641" s="84" t="b">
        <v>1</v>
      </c>
      <c r="H641" s="84" t="b">
        <v>0</v>
      </c>
      <c r="I641" s="84" t="b">
        <v>0</v>
      </c>
      <c r="J641" s="84" t="b">
        <v>0</v>
      </c>
      <c r="K641" s="84" t="b">
        <v>0</v>
      </c>
      <c r="L641" s="84" t="b">
        <v>0</v>
      </c>
    </row>
    <row r="642" spans="1:12" ht="15">
      <c r="A642" s="84" t="s">
        <v>2310</v>
      </c>
      <c r="B642" s="84" t="s">
        <v>2812</v>
      </c>
      <c r="C642" s="84">
        <v>2</v>
      </c>
      <c r="D642" s="118">
        <v>0.002056199610740284</v>
      </c>
      <c r="E642" s="118">
        <v>1.5871494982543437</v>
      </c>
      <c r="F642" s="84" t="s">
        <v>2194</v>
      </c>
      <c r="G642" s="84" t="b">
        <v>0</v>
      </c>
      <c r="H642" s="84" t="b">
        <v>0</v>
      </c>
      <c r="I642" s="84" t="b">
        <v>0</v>
      </c>
      <c r="J642" s="84" t="b">
        <v>0</v>
      </c>
      <c r="K642" s="84" t="b">
        <v>0</v>
      </c>
      <c r="L642" s="84" t="b">
        <v>0</v>
      </c>
    </row>
    <row r="643" spans="1:12" ht="15">
      <c r="A643" s="84" t="s">
        <v>2338</v>
      </c>
      <c r="B643" s="84" t="s">
        <v>2798</v>
      </c>
      <c r="C643" s="84">
        <v>2</v>
      </c>
      <c r="D643" s="118">
        <v>0.002056199610740284</v>
      </c>
      <c r="E643" s="118">
        <v>1.9717255453684</v>
      </c>
      <c r="F643" s="84" t="s">
        <v>2194</v>
      </c>
      <c r="G643" s="84" t="b">
        <v>0</v>
      </c>
      <c r="H643" s="84" t="b">
        <v>0</v>
      </c>
      <c r="I643" s="84" t="b">
        <v>0</v>
      </c>
      <c r="J643" s="84" t="b">
        <v>0</v>
      </c>
      <c r="K643" s="84" t="b">
        <v>0</v>
      </c>
      <c r="L643" s="84" t="b">
        <v>0</v>
      </c>
    </row>
    <row r="644" spans="1:12" ht="15">
      <c r="A644" s="84" t="s">
        <v>2798</v>
      </c>
      <c r="B644" s="84" t="s">
        <v>2719</v>
      </c>
      <c r="C644" s="84">
        <v>2</v>
      </c>
      <c r="D644" s="118">
        <v>0.002056199610740284</v>
      </c>
      <c r="E644" s="118">
        <v>2.0588757210873</v>
      </c>
      <c r="F644" s="84" t="s">
        <v>2194</v>
      </c>
      <c r="G644" s="84" t="b">
        <v>0</v>
      </c>
      <c r="H644" s="84" t="b">
        <v>0</v>
      </c>
      <c r="I644" s="84" t="b">
        <v>0</v>
      </c>
      <c r="J644" s="84" t="b">
        <v>1</v>
      </c>
      <c r="K644" s="84" t="b">
        <v>0</v>
      </c>
      <c r="L644" s="84" t="b">
        <v>0</v>
      </c>
    </row>
    <row r="645" spans="1:12" ht="15">
      <c r="A645" s="84" t="s">
        <v>2748</v>
      </c>
      <c r="B645" s="84" t="s">
        <v>2732</v>
      </c>
      <c r="C645" s="84">
        <v>2</v>
      </c>
      <c r="D645" s="118">
        <v>0.002056199610740284</v>
      </c>
      <c r="E645" s="118">
        <v>2.0922994765742495</v>
      </c>
      <c r="F645" s="84" t="s">
        <v>2194</v>
      </c>
      <c r="G645" s="84" t="b">
        <v>1</v>
      </c>
      <c r="H645" s="84" t="b">
        <v>0</v>
      </c>
      <c r="I645" s="84" t="b">
        <v>0</v>
      </c>
      <c r="J645" s="84" t="b">
        <v>0</v>
      </c>
      <c r="K645" s="84" t="b">
        <v>0</v>
      </c>
      <c r="L645" s="84" t="b">
        <v>0</v>
      </c>
    </row>
    <row r="646" spans="1:12" ht="15">
      <c r="A646" s="84" t="s">
        <v>2732</v>
      </c>
      <c r="B646" s="84" t="s">
        <v>2846</v>
      </c>
      <c r="C646" s="84">
        <v>2</v>
      </c>
      <c r="D646" s="118">
        <v>0.002056199610740284</v>
      </c>
      <c r="E646" s="118">
        <v>2.4902394852462875</v>
      </c>
      <c r="F646" s="84" t="s">
        <v>2194</v>
      </c>
      <c r="G646" s="84" t="b">
        <v>0</v>
      </c>
      <c r="H646" s="84" t="b">
        <v>0</v>
      </c>
      <c r="I646" s="84" t="b">
        <v>0</v>
      </c>
      <c r="J646" s="84" t="b">
        <v>0</v>
      </c>
      <c r="K646" s="84" t="b">
        <v>0</v>
      </c>
      <c r="L646" s="84" t="b">
        <v>0</v>
      </c>
    </row>
    <row r="647" spans="1:12" ht="15">
      <c r="A647" s="84" t="s">
        <v>2846</v>
      </c>
      <c r="B647" s="84" t="s">
        <v>2732</v>
      </c>
      <c r="C647" s="84">
        <v>2</v>
      </c>
      <c r="D647" s="118">
        <v>0.002056199610740284</v>
      </c>
      <c r="E647" s="118">
        <v>2.4902394852462875</v>
      </c>
      <c r="F647" s="84" t="s">
        <v>2194</v>
      </c>
      <c r="G647" s="84" t="b">
        <v>0</v>
      </c>
      <c r="H647" s="84" t="b">
        <v>0</v>
      </c>
      <c r="I647" s="84" t="b">
        <v>0</v>
      </c>
      <c r="J647" s="84" t="b">
        <v>0</v>
      </c>
      <c r="K647" s="84" t="b">
        <v>0</v>
      </c>
      <c r="L647" s="84" t="b">
        <v>0</v>
      </c>
    </row>
    <row r="648" spans="1:12" ht="15">
      <c r="A648" s="84" t="s">
        <v>2732</v>
      </c>
      <c r="B648" s="84" t="s">
        <v>2722</v>
      </c>
      <c r="C648" s="84">
        <v>2</v>
      </c>
      <c r="D648" s="118">
        <v>0.002056199610740284</v>
      </c>
      <c r="E648" s="118">
        <v>1.888179493918325</v>
      </c>
      <c r="F648" s="84" t="s">
        <v>2194</v>
      </c>
      <c r="G648" s="84" t="b">
        <v>0</v>
      </c>
      <c r="H648" s="84" t="b">
        <v>0</v>
      </c>
      <c r="I648" s="84" t="b">
        <v>0</v>
      </c>
      <c r="J648" s="84" t="b">
        <v>0</v>
      </c>
      <c r="K648" s="84" t="b">
        <v>0</v>
      </c>
      <c r="L648" s="84" t="b">
        <v>0</v>
      </c>
    </row>
    <row r="649" spans="1:12" ht="15">
      <c r="A649" s="84" t="s">
        <v>271</v>
      </c>
      <c r="B649" s="84" t="s">
        <v>2779</v>
      </c>
      <c r="C649" s="84">
        <v>2</v>
      </c>
      <c r="D649" s="118">
        <v>0.002056199610740284</v>
      </c>
      <c r="E649" s="118">
        <v>1.72681149168335</v>
      </c>
      <c r="F649" s="84" t="s">
        <v>2194</v>
      </c>
      <c r="G649" s="84" t="b">
        <v>0</v>
      </c>
      <c r="H649" s="84" t="b">
        <v>0</v>
      </c>
      <c r="I649" s="84" t="b">
        <v>0</v>
      </c>
      <c r="J649" s="84" t="b">
        <v>0</v>
      </c>
      <c r="K649" s="84" t="b">
        <v>0</v>
      </c>
      <c r="L649" s="84" t="b">
        <v>0</v>
      </c>
    </row>
    <row r="650" spans="1:12" ht="15">
      <c r="A650" s="84" t="s">
        <v>2767</v>
      </c>
      <c r="B650" s="84" t="s">
        <v>2821</v>
      </c>
      <c r="C650" s="84">
        <v>2</v>
      </c>
      <c r="D650" s="118">
        <v>0.002056199610740284</v>
      </c>
      <c r="E650" s="118">
        <v>2.5871494982543437</v>
      </c>
      <c r="F650" s="84" t="s">
        <v>2194</v>
      </c>
      <c r="G650" s="84" t="b">
        <v>1</v>
      </c>
      <c r="H650" s="84" t="b">
        <v>0</v>
      </c>
      <c r="I650" s="84" t="b">
        <v>0</v>
      </c>
      <c r="J650" s="84" t="b">
        <v>0</v>
      </c>
      <c r="K650" s="84" t="b">
        <v>0</v>
      </c>
      <c r="L650" s="84" t="b">
        <v>0</v>
      </c>
    </row>
    <row r="651" spans="1:12" ht="15">
      <c r="A651" s="84" t="s">
        <v>271</v>
      </c>
      <c r="B651" s="84" t="s">
        <v>2718</v>
      </c>
      <c r="C651" s="84">
        <v>2</v>
      </c>
      <c r="D651" s="118">
        <v>0.002056199610740284</v>
      </c>
      <c r="E651" s="118">
        <v>1.2496902369636878</v>
      </c>
      <c r="F651" s="84" t="s">
        <v>2194</v>
      </c>
      <c r="G651" s="84" t="b">
        <v>0</v>
      </c>
      <c r="H651" s="84" t="b">
        <v>0</v>
      </c>
      <c r="I651" s="84" t="b">
        <v>0</v>
      </c>
      <c r="J651" s="84" t="b">
        <v>0</v>
      </c>
      <c r="K651" s="84" t="b">
        <v>0</v>
      </c>
      <c r="L651" s="84" t="b">
        <v>0</v>
      </c>
    </row>
    <row r="652" spans="1:12" ht="15">
      <c r="A652" s="84" t="s">
        <v>271</v>
      </c>
      <c r="B652" s="84" t="s">
        <v>2352</v>
      </c>
      <c r="C652" s="84">
        <v>2</v>
      </c>
      <c r="D652" s="118">
        <v>0.002056199610740284</v>
      </c>
      <c r="E652" s="118">
        <v>1.1247515003553876</v>
      </c>
      <c r="F652" s="84" t="s">
        <v>2194</v>
      </c>
      <c r="G652" s="84" t="b">
        <v>0</v>
      </c>
      <c r="H652" s="84" t="b">
        <v>0</v>
      </c>
      <c r="I652" s="84" t="b">
        <v>0</v>
      </c>
      <c r="J652" s="84" t="b">
        <v>1</v>
      </c>
      <c r="K652" s="84" t="b">
        <v>0</v>
      </c>
      <c r="L652" s="84" t="b">
        <v>0</v>
      </c>
    </row>
    <row r="653" spans="1:12" ht="15">
      <c r="A653" s="84" t="s">
        <v>2969</v>
      </c>
      <c r="B653" s="84" t="s">
        <v>2877</v>
      </c>
      <c r="C653" s="84">
        <v>2</v>
      </c>
      <c r="D653" s="118">
        <v>0.002056199610740284</v>
      </c>
      <c r="E653" s="118">
        <v>2.888179493918325</v>
      </c>
      <c r="F653" s="84" t="s">
        <v>2194</v>
      </c>
      <c r="G653" s="84" t="b">
        <v>0</v>
      </c>
      <c r="H653" s="84" t="b">
        <v>0</v>
      </c>
      <c r="I653" s="84" t="b">
        <v>0</v>
      </c>
      <c r="J653" s="84" t="b">
        <v>0</v>
      </c>
      <c r="K653" s="84" t="b">
        <v>0</v>
      </c>
      <c r="L653" s="84" t="b">
        <v>0</v>
      </c>
    </row>
    <row r="654" spans="1:12" ht="15">
      <c r="A654" s="84" t="s">
        <v>2877</v>
      </c>
      <c r="B654" s="84" t="s">
        <v>2970</v>
      </c>
      <c r="C654" s="84">
        <v>2</v>
      </c>
      <c r="D654" s="118">
        <v>0.002056199610740284</v>
      </c>
      <c r="E654" s="118">
        <v>2.888179493918325</v>
      </c>
      <c r="F654" s="84" t="s">
        <v>2194</v>
      </c>
      <c r="G654" s="84" t="b">
        <v>0</v>
      </c>
      <c r="H654" s="84" t="b">
        <v>0</v>
      </c>
      <c r="I654" s="84" t="b">
        <v>0</v>
      </c>
      <c r="J654" s="84" t="b">
        <v>1</v>
      </c>
      <c r="K654" s="84" t="b">
        <v>0</v>
      </c>
      <c r="L654" s="84" t="b">
        <v>0</v>
      </c>
    </row>
    <row r="655" spans="1:12" ht="15">
      <c r="A655" s="84" t="s">
        <v>2970</v>
      </c>
      <c r="B655" s="84" t="s">
        <v>2878</v>
      </c>
      <c r="C655" s="84">
        <v>2</v>
      </c>
      <c r="D655" s="118">
        <v>0.002056199610740284</v>
      </c>
      <c r="E655" s="118">
        <v>2.7120882348626436</v>
      </c>
      <c r="F655" s="84" t="s">
        <v>2194</v>
      </c>
      <c r="G655" s="84" t="b">
        <v>1</v>
      </c>
      <c r="H655" s="84" t="b">
        <v>0</v>
      </c>
      <c r="I655" s="84" t="b">
        <v>0</v>
      </c>
      <c r="J655" s="84" t="b">
        <v>0</v>
      </c>
      <c r="K655" s="84" t="b">
        <v>0</v>
      </c>
      <c r="L655" s="84" t="b">
        <v>0</v>
      </c>
    </row>
    <row r="656" spans="1:12" ht="15">
      <c r="A656" s="84" t="s">
        <v>2878</v>
      </c>
      <c r="B656" s="84" t="s">
        <v>2971</v>
      </c>
      <c r="C656" s="84">
        <v>2</v>
      </c>
      <c r="D656" s="118">
        <v>0.002056199610740284</v>
      </c>
      <c r="E656" s="118">
        <v>2.7120882348626436</v>
      </c>
      <c r="F656" s="84" t="s">
        <v>2194</v>
      </c>
      <c r="G656" s="84" t="b">
        <v>0</v>
      </c>
      <c r="H656" s="84" t="b">
        <v>0</v>
      </c>
      <c r="I656" s="84" t="b">
        <v>0</v>
      </c>
      <c r="J656" s="84" t="b">
        <v>0</v>
      </c>
      <c r="K656" s="84" t="b">
        <v>0</v>
      </c>
      <c r="L656" s="84" t="b">
        <v>0</v>
      </c>
    </row>
    <row r="657" spans="1:12" ht="15">
      <c r="A657" s="84" t="s">
        <v>2971</v>
      </c>
      <c r="B657" s="84" t="s">
        <v>2879</v>
      </c>
      <c r="C657" s="84">
        <v>2</v>
      </c>
      <c r="D657" s="118">
        <v>0.002056199610740284</v>
      </c>
      <c r="E657" s="118">
        <v>2.7120882348626436</v>
      </c>
      <c r="F657" s="84" t="s">
        <v>2194</v>
      </c>
      <c r="G657" s="84" t="b">
        <v>0</v>
      </c>
      <c r="H657" s="84" t="b">
        <v>0</v>
      </c>
      <c r="I657" s="84" t="b">
        <v>0</v>
      </c>
      <c r="J657" s="84" t="b">
        <v>0</v>
      </c>
      <c r="K657" s="84" t="b">
        <v>0</v>
      </c>
      <c r="L657" s="84" t="b">
        <v>0</v>
      </c>
    </row>
    <row r="658" spans="1:12" ht="15">
      <c r="A658" s="84" t="s">
        <v>2314</v>
      </c>
      <c r="B658" s="84" t="s">
        <v>2880</v>
      </c>
      <c r="C658" s="84">
        <v>2</v>
      </c>
      <c r="D658" s="118">
        <v>0.002056199610740284</v>
      </c>
      <c r="E658" s="118">
        <v>2.110028243534681</v>
      </c>
      <c r="F658" s="84" t="s">
        <v>2194</v>
      </c>
      <c r="G658" s="84" t="b">
        <v>0</v>
      </c>
      <c r="H658" s="84" t="b">
        <v>0</v>
      </c>
      <c r="I658" s="84" t="b">
        <v>0</v>
      </c>
      <c r="J658" s="84" t="b">
        <v>0</v>
      </c>
      <c r="K658" s="84" t="b">
        <v>0</v>
      </c>
      <c r="L658" s="84" t="b">
        <v>0</v>
      </c>
    </row>
    <row r="659" spans="1:12" ht="15">
      <c r="A659" s="84" t="s">
        <v>2880</v>
      </c>
      <c r="B659" s="84" t="s">
        <v>271</v>
      </c>
      <c r="C659" s="84">
        <v>2</v>
      </c>
      <c r="D659" s="118">
        <v>0.002056199610740284</v>
      </c>
      <c r="E659" s="118">
        <v>1.9850895069263814</v>
      </c>
      <c r="F659" s="84" t="s">
        <v>2194</v>
      </c>
      <c r="G659" s="84" t="b">
        <v>0</v>
      </c>
      <c r="H659" s="84" t="b">
        <v>0</v>
      </c>
      <c r="I659" s="84" t="b">
        <v>0</v>
      </c>
      <c r="J659" s="84" t="b">
        <v>0</v>
      </c>
      <c r="K659" s="84" t="b">
        <v>0</v>
      </c>
      <c r="L659" s="84" t="b">
        <v>0</v>
      </c>
    </row>
    <row r="660" spans="1:12" ht="15">
      <c r="A660" s="84" t="s">
        <v>271</v>
      </c>
      <c r="B660" s="84" t="s">
        <v>2307</v>
      </c>
      <c r="C660" s="84">
        <v>2</v>
      </c>
      <c r="D660" s="118">
        <v>0.002056199610740284</v>
      </c>
      <c r="E660" s="118">
        <v>0.5226915090274252</v>
      </c>
      <c r="F660" s="84" t="s">
        <v>2194</v>
      </c>
      <c r="G660" s="84" t="b">
        <v>0</v>
      </c>
      <c r="H660" s="84" t="b">
        <v>0</v>
      </c>
      <c r="I660" s="84" t="b">
        <v>0</v>
      </c>
      <c r="J660" s="84" t="b">
        <v>0</v>
      </c>
      <c r="K660" s="84" t="b">
        <v>0</v>
      </c>
      <c r="L660" s="84" t="b">
        <v>0</v>
      </c>
    </row>
    <row r="661" spans="1:12" ht="15">
      <c r="A661" s="84" t="s">
        <v>2962</v>
      </c>
      <c r="B661" s="84" t="s">
        <v>2963</v>
      </c>
      <c r="C661" s="84">
        <v>2</v>
      </c>
      <c r="D661" s="118">
        <v>0.002056199610740284</v>
      </c>
      <c r="E661" s="118">
        <v>2.888179493918325</v>
      </c>
      <c r="F661" s="84" t="s">
        <v>2194</v>
      </c>
      <c r="G661" s="84" t="b">
        <v>0</v>
      </c>
      <c r="H661" s="84" t="b">
        <v>0</v>
      </c>
      <c r="I661" s="84" t="b">
        <v>0</v>
      </c>
      <c r="J661" s="84" t="b">
        <v>1</v>
      </c>
      <c r="K661" s="84" t="b">
        <v>0</v>
      </c>
      <c r="L661" s="84" t="b">
        <v>0</v>
      </c>
    </row>
    <row r="662" spans="1:12" ht="15">
      <c r="A662" s="84" t="s">
        <v>2963</v>
      </c>
      <c r="B662" s="84" t="s">
        <v>2964</v>
      </c>
      <c r="C662" s="84">
        <v>2</v>
      </c>
      <c r="D662" s="118">
        <v>0.002056199610740284</v>
      </c>
      <c r="E662" s="118">
        <v>2.888179493918325</v>
      </c>
      <c r="F662" s="84" t="s">
        <v>2194</v>
      </c>
      <c r="G662" s="84" t="b">
        <v>1</v>
      </c>
      <c r="H662" s="84" t="b">
        <v>0</v>
      </c>
      <c r="I662" s="84" t="b">
        <v>0</v>
      </c>
      <c r="J662" s="84" t="b">
        <v>0</v>
      </c>
      <c r="K662" s="84" t="b">
        <v>0</v>
      </c>
      <c r="L662" s="84" t="b">
        <v>0</v>
      </c>
    </row>
    <row r="663" spans="1:12" ht="15">
      <c r="A663" s="84" t="s">
        <v>2964</v>
      </c>
      <c r="B663" s="84" t="s">
        <v>2965</v>
      </c>
      <c r="C663" s="84">
        <v>2</v>
      </c>
      <c r="D663" s="118">
        <v>0.002056199610740284</v>
      </c>
      <c r="E663" s="118">
        <v>2.888179493918325</v>
      </c>
      <c r="F663" s="84" t="s">
        <v>2194</v>
      </c>
      <c r="G663" s="84" t="b">
        <v>0</v>
      </c>
      <c r="H663" s="84" t="b">
        <v>0</v>
      </c>
      <c r="I663" s="84" t="b">
        <v>0</v>
      </c>
      <c r="J663" s="84" t="b">
        <v>0</v>
      </c>
      <c r="K663" s="84" t="b">
        <v>0</v>
      </c>
      <c r="L663" s="84" t="b">
        <v>0</v>
      </c>
    </row>
    <row r="664" spans="1:12" ht="15">
      <c r="A664" s="84" t="s">
        <v>2965</v>
      </c>
      <c r="B664" s="84" t="s">
        <v>2315</v>
      </c>
      <c r="C664" s="84">
        <v>2</v>
      </c>
      <c r="D664" s="118">
        <v>0.002056199610740284</v>
      </c>
      <c r="E664" s="118">
        <v>2.0752661372754693</v>
      </c>
      <c r="F664" s="84" t="s">
        <v>2194</v>
      </c>
      <c r="G664" s="84" t="b">
        <v>0</v>
      </c>
      <c r="H664" s="84" t="b">
        <v>0</v>
      </c>
      <c r="I664" s="84" t="b">
        <v>0</v>
      </c>
      <c r="J664" s="84" t="b">
        <v>0</v>
      </c>
      <c r="K664" s="84" t="b">
        <v>0</v>
      </c>
      <c r="L664" s="84" t="b">
        <v>0</v>
      </c>
    </row>
    <row r="665" spans="1:12" ht="15">
      <c r="A665" s="84" t="s">
        <v>2315</v>
      </c>
      <c r="B665" s="84" t="s">
        <v>1266</v>
      </c>
      <c r="C665" s="84">
        <v>2</v>
      </c>
      <c r="D665" s="118">
        <v>0.002056199610740284</v>
      </c>
      <c r="E665" s="118">
        <v>1.5311980929251938</v>
      </c>
      <c r="F665" s="84" t="s">
        <v>2194</v>
      </c>
      <c r="G665" s="84" t="b">
        <v>0</v>
      </c>
      <c r="H665" s="84" t="b">
        <v>0</v>
      </c>
      <c r="I665" s="84" t="b">
        <v>0</v>
      </c>
      <c r="J665" s="84" t="b">
        <v>0</v>
      </c>
      <c r="K665" s="84" t="b">
        <v>0</v>
      </c>
      <c r="L665" s="84" t="b">
        <v>0</v>
      </c>
    </row>
    <row r="666" spans="1:12" ht="15">
      <c r="A666" s="84" t="s">
        <v>1266</v>
      </c>
      <c r="B666" s="84" t="s">
        <v>2872</v>
      </c>
      <c r="C666" s="84">
        <v>2</v>
      </c>
      <c r="D666" s="118">
        <v>0.002056199610740284</v>
      </c>
      <c r="E666" s="118">
        <v>2.110028243534681</v>
      </c>
      <c r="F666" s="84" t="s">
        <v>2194</v>
      </c>
      <c r="G666" s="84" t="b">
        <v>0</v>
      </c>
      <c r="H666" s="84" t="b">
        <v>0</v>
      </c>
      <c r="I666" s="84" t="b">
        <v>0</v>
      </c>
      <c r="J666" s="84" t="b">
        <v>0</v>
      </c>
      <c r="K666" s="84" t="b">
        <v>0</v>
      </c>
      <c r="L666" s="84" t="b">
        <v>0</v>
      </c>
    </row>
    <row r="667" spans="1:12" ht="15">
      <c r="A667" s="84" t="s">
        <v>2872</v>
      </c>
      <c r="B667" s="84" t="s">
        <v>2324</v>
      </c>
      <c r="C667" s="84">
        <v>2</v>
      </c>
      <c r="D667" s="118">
        <v>0.002056199610740284</v>
      </c>
      <c r="E667" s="118">
        <v>2.7120882348626436</v>
      </c>
      <c r="F667" s="84" t="s">
        <v>2194</v>
      </c>
      <c r="G667" s="84" t="b">
        <v>0</v>
      </c>
      <c r="H667" s="84" t="b">
        <v>0</v>
      </c>
      <c r="I667" s="84" t="b">
        <v>0</v>
      </c>
      <c r="J667" s="84" t="b">
        <v>0</v>
      </c>
      <c r="K667" s="84" t="b">
        <v>0</v>
      </c>
      <c r="L667" s="84" t="b">
        <v>0</v>
      </c>
    </row>
    <row r="668" spans="1:12" ht="15">
      <c r="A668" s="84" t="s">
        <v>2324</v>
      </c>
      <c r="B668" s="84" t="s">
        <v>2307</v>
      </c>
      <c r="C668" s="84">
        <v>2</v>
      </c>
      <c r="D668" s="118">
        <v>0.002056199610740284</v>
      </c>
      <c r="E668" s="118">
        <v>1.6840595112624002</v>
      </c>
      <c r="F668" s="84" t="s">
        <v>2194</v>
      </c>
      <c r="G668" s="84" t="b">
        <v>0</v>
      </c>
      <c r="H668" s="84" t="b">
        <v>0</v>
      </c>
      <c r="I668" s="84" t="b">
        <v>0</v>
      </c>
      <c r="J668" s="84" t="b">
        <v>0</v>
      </c>
      <c r="K668" s="84" t="b">
        <v>0</v>
      </c>
      <c r="L668" s="84" t="b">
        <v>0</v>
      </c>
    </row>
    <row r="669" spans="1:12" ht="15">
      <c r="A669" s="84" t="s">
        <v>2873</v>
      </c>
      <c r="B669" s="84" t="s">
        <v>2873</v>
      </c>
      <c r="C669" s="84">
        <v>2</v>
      </c>
      <c r="D669" s="118">
        <v>0.002422416150477488</v>
      </c>
      <c r="E669" s="118">
        <v>2.5359969758069623</v>
      </c>
      <c r="F669" s="84" t="s">
        <v>2194</v>
      </c>
      <c r="G669" s="84" t="b">
        <v>0</v>
      </c>
      <c r="H669" s="84" t="b">
        <v>0</v>
      </c>
      <c r="I669" s="84" t="b">
        <v>0</v>
      </c>
      <c r="J669" s="84" t="b">
        <v>0</v>
      </c>
      <c r="K669" s="84" t="b">
        <v>0</v>
      </c>
      <c r="L669" s="84" t="b">
        <v>0</v>
      </c>
    </row>
    <row r="670" spans="1:12" ht="15">
      <c r="A670" s="84" t="s">
        <v>225</v>
      </c>
      <c r="B670" s="84" t="s">
        <v>2883</v>
      </c>
      <c r="C670" s="84">
        <v>2</v>
      </c>
      <c r="D670" s="118">
        <v>0.002056199610740284</v>
      </c>
      <c r="E670" s="118">
        <v>2.888179493918325</v>
      </c>
      <c r="F670" s="84" t="s">
        <v>2194</v>
      </c>
      <c r="G670" s="84" t="b">
        <v>0</v>
      </c>
      <c r="H670" s="84" t="b">
        <v>0</v>
      </c>
      <c r="I670" s="84" t="b">
        <v>0</v>
      </c>
      <c r="J670" s="84" t="b">
        <v>0</v>
      </c>
      <c r="K670" s="84" t="b">
        <v>0</v>
      </c>
      <c r="L670" s="84" t="b">
        <v>0</v>
      </c>
    </row>
    <row r="671" spans="1:12" ht="15">
      <c r="A671" s="84" t="s">
        <v>2891</v>
      </c>
      <c r="B671" s="84" t="s">
        <v>2981</v>
      </c>
      <c r="C671" s="84">
        <v>2</v>
      </c>
      <c r="D671" s="118">
        <v>0.002056199610740284</v>
      </c>
      <c r="E671" s="118">
        <v>2.7120882348626436</v>
      </c>
      <c r="F671" s="84" t="s">
        <v>2194</v>
      </c>
      <c r="G671" s="84" t="b">
        <v>0</v>
      </c>
      <c r="H671" s="84" t="b">
        <v>0</v>
      </c>
      <c r="I671" s="84" t="b">
        <v>0</v>
      </c>
      <c r="J671" s="84" t="b">
        <v>0</v>
      </c>
      <c r="K671" s="84" t="b">
        <v>0</v>
      </c>
      <c r="L671" s="84" t="b">
        <v>0</v>
      </c>
    </row>
    <row r="672" spans="1:12" ht="15">
      <c r="A672" s="84" t="s">
        <v>2752</v>
      </c>
      <c r="B672" s="84" t="s">
        <v>2725</v>
      </c>
      <c r="C672" s="84">
        <v>2</v>
      </c>
      <c r="D672" s="118">
        <v>0.002056199610740284</v>
      </c>
      <c r="E672" s="118">
        <v>1.866990194848387</v>
      </c>
      <c r="F672" s="84" t="s">
        <v>2194</v>
      </c>
      <c r="G672" s="84" t="b">
        <v>0</v>
      </c>
      <c r="H672" s="84" t="b">
        <v>0</v>
      </c>
      <c r="I672" s="84" t="b">
        <v>0</v>
      </c>
      <c r="J672" s="84" t="b">
        <v>1</v>
      </c>
      <c r="K672" s="84" t="b">
        <v>0</v>
      </c>
      <c r="L672" s="84" t="b">
        <v>0</v>
      </c>
    </row>
    <row r="673" spans="1:12" ht="15">
      <c r="A673" s="84" t="s">
        <v>2725</v>
      </c>
      <c r="B673" s="84" t="s">
        <v>2989</v>
      </c>
      <c r="C673" s="84">
        <v>2</v>
      </c>
      <c r="D673" s="118">
        <v>0.002056199610740284</v>
      </c>
      <c r="E673" s="118">
        <v>2.4110582391986624</v>
      </c>
      <c r="F673" s="84" t="s">
        <v>2194</v>
      </c>
      <c r="G673" s="84" t="b">
        <v>1</v>
      </c>
      <c r="H673" s="84" t="b">
        <v>0</v>
      </c>
      <c r="I673" s="84" t="b">
        <v>0</v>
      </c>
      <c r="J673" s="84" t="b">
        <v>0</v>
      </c>
      <c r="K673" s="84" t="b">
        <v>0</v>
      </c>
      <c r="L673" s="84" t="b">
        <v>0</v>
      </c>
    </row>
    <row r="674" spans="1:12" ht="15">
      <c r="A674" s="84" t="s">
        <v>2989</v>
      </c>
      <c r="B674" s="84" t="s">
        <v>2759</v>
      </c>
      <c r="C674" s="84">
        <v>2</v>
      </c>
      <c r="D674" s="118">
        <v>0.002056199610740284</v>
      </c>
      <c r="E674" s="118">
        <v>2.5871494982543437</v>
      </c>
      <c r="F674" s="84" t="s">
        <v>2194</v>
      </c>
      <c r="G674" s="84" t="b">
        <v>0</v>
      </c>
      <c r="H674" s="84" t="b">
        <v>0</v>
      </c>
      <c r="I674" s="84" t="b">
        <v>0</v>
      </c>
      <c r="J674" s="84" t="b">
        <v>0</v>
      </c>
      <c r="K674" s="84" t="b">
        <v>0</v>
      </c>
      <c r="L674" s="84" t="b">
        <v>0</v>
      </c>
    </row>
    <row r="675" spans="1:12" ht="15">
      <c r="A675" s="84" t="s">
        <v>2759</v>
      </c>
      <c r="B675" s="84" t="s">
        <v>2990</v>
      </c>
      <c r="C675" s="84">
        <v>2</v>
      </c>
      <c r="D675" s="118">
        <v>0.002056199610740284</v>
      </c>
      <c r="E675" s="118">
        <v>2.5871494982543437</v>
      </c>
      <c r="F675" s="84" t="s">
        <v>2194</v>
      </c>
      <c r="G675" s="84" t="b">
        <v>0</v>
      </c>
      <c r="H675" s="84" t="b">
        <v>0</v>
      </c>
      <c r="I675" s="84" t="b">
        <v>0</v>
      </c>
      <c r="J675" s="84" t="b">
        <v>0</v>
      </c>
      <c r="K675" s="84" t="b">
        <v>0</v>
      </c>
      <c r="L675" s="84" t="b">
        <v>0</v>
      </c>
    </row>
    <row r="676" spans="1:12" ht="15">
      <c r="A676" s="84" t="s">
        <v>2990</v>
      </c>
      <c r="B676" s="84" t="s">
        <v>2741</v>
      </c>
      <c r="C676" s="84">
        <v>2</v>
      </c>
      <c r="D676" s="118">
        <v>0.002056199610740284</v>
      </c>
      <c r="E676" s="118">
        <v>2.4902394852462875</v>
      </c>
      <c r="F676" s="84" t="s">
        <v>2194</v>
      </c>
      <c r="G676" s="84" t="b">
        <v>0</v>
      </c>
      <c r="H676" s="84" t="b">
        <v>0</v>
      </c>
      <c r="I676" s="84" t="b">
        <v>0</v>
      </c>
      <c r="J676" s="84" t="b">
        <v>0</v>
      </c>
      <c r="K676" s="84" t="b">
        <v>0</v>
      </c>
      <c r="L676" s="84" t="b">
        <v>0</v>
      </c>
    </row>
    <row r="677" spans="1:12" ht="15">
      <c r="A677" s="84" t="s">
        <v>2741</v>
      </c>
      <c r="B677" s="84" t="s">
        <v>2991</v>
      </c>
      <c r="C677" s="84">
        <v>2</v>
      </c>
      <c r="D677" s="118">
        <v>0.002056199610740284</v>
      </c>
      <c r="E677" s="118">
        <v>2.4902394852462875</v>
      </c>
      <c r="F677" s="84" t="s">
        <v>2194</v>
      </c>
      <c r="G677" s="84" t="b">
        <v>0</v>
      </c>
      <c r="H677" s="84" t="b">
        <v>0</v>
      </c>
      <c r="I677" s="84" t="b">
        <v>0</v>
      </c>
      <c r="J677" s="84" t="b">
        <v>0</v>
      </c>
      <c r="K677" s="84" t="b">
        <v>0</v>
      </c>
      <c r="L677" s="84" t="b">
        <v>0</v>
      </c>
    </row>
    <row r="678" spans="1:12" ht="15">
      <c r="A678" s="84" t="s">
        <v>2991</v>
      </c>
      <c r="B678" s="84" t="s">
        <v>2992</v>
      </c>
      <c r="C678" s="84">
        <v>2</v>
      </c>
      <c r="D678" s="118">
        <v>0.002056199610740284</v>
      </c>
      <c r="E678" s="118">
        <v>2.888179493918325</v>
      </c>
      <c r="F678" s="84" t="s">
        <v>2194</v>
      </c>
      <c r="G678" s="84" t="b">
        <v>0</v>
      </c>
      <c r="H678" s="84" t="b">
        <v>0</v>
      </c>
      <c r="I678" s="84" t="b">
        <v>0</v>
      </c>
      <c r="J678" s="84" t="b">
        <v>0</v>
      </c>
      <c r="K678" s="84" t="b">
        <v>0</v>
      </c>
      <c r="L678" s="84" t="b">
        <v>0</v>
      </c>
    </row>
    <row r="679" spans="1:12" ht="15">
      <c r="A679" s="84" t="s">
        <v>2992</v>
      </c>
      <c r="B679" s="84" t="s">
        <v>2734</v>
      </c>
      <c r="C679" s="84">
        <v>2</v>
      </c>
      <c r="D679" s="118">
        <v>0.002056199610740284</v>
      </c>
      <c r="E679" s="118">
        <v>2.2861195025903625</v>
      </c>
      <c r="F679" s="84" t="s">
        <v>2194</v>
      </c>
      <c r="G679" s="84" t="b">
        <v>0</v>
      </c>
      <c r="H679" s="84" t="b">
        <v>0</v>
      </c>
      <c r="I679" s="84" t="b">
        <v>0</v>
      </c>
      <c r="J679" s="84" t="b">
        <v>0</v>
      </c>
      <c r="K679" s="84" t="b">
        <v>0</v>
      </c>
      <c r="L679" s="84" t="b">
        <v>0</v>
      </c>
    </row>
    <row r="680" spans="1:12" ht="15">
      <c r="A680" s="84" t="s">
        <v>2735</v>
      </c>
      <c r="B680" s="84" t="s">
        <v>2802</v>
      </c>
      <c r="C680" s="84">
        <v>2</v>
      </c>
      <c r="D680" s="118">
        <v>0.002056199610740284</v>
      </c>
      <c r="E680" s="118">
        <v>2.110028243534681</v>
      </c>
      <c r="F680" s="84" t="s">
        <v>2194</v>
      </c>
      <c r="G680" s="84" t="b">
        <v>0</v>
      </c>
      <c r="H680" s="84" t="b">
        <v>0</v>
      </c>
      <c r="I680" s="84" t="b">
        <v>0</v>
      </c>
      <c r="J680" s="84" t="b">
        <v>0</v>
      </c>
      <c r="K680" s="84" t="b">
        <v>0</v>
      </c>
      <c r="L680" s="84" t="b">
        <v>0</v>
      </c>
    </row>
    <row r="681" spans="1:12" ht="15">
      <c r="A681" s="84" t="s">
        <v>2802</v>
      </c>
      <c r="B681" s="84" t="s">
        <v>2756</v>
      </c>
      <c r="C681" s="84">
        <v>2</v>
      </c>
      <c r="D681" s="118">
        <v>0.002056199610740284</v>
      </c>
      <c r="E681" s="118">
        <v>2.314148226190606</v>
      </c>
      <c r="F681" s="84" t="s">
        <v>2194</v>
      </c>
      <c r="G681" s="84" t="b">
        <v>0</v>
      </c>
      <c r="H681" s="84" t="b">
        <v>0</v>
      </c>
      <c r="I681" s="84" t="b">
        <v>0</v>
      </c>
      <c r="J681" s="84" t="b">
        <v>0</v>
      </c>
      <c r="K681" s="84" t="b">
        <v>0</v>
      </c>
      <c r="L681" s="84" t="b">
        <v>0</v>
      </c>
    </row>
    <row r="682" spans="1:12" ht="15">
      <c r="A682" s="84" t="s">
        <v>2756</v>
      </c>
      <c r="B682" s="84" t="s">
        <v>2725</v>
      </c>
      <c r="C682" s="84">
        <v>2</v>
      </c>
      <c r="D682" s="118">
        <v>0.002056199610740284</v>
      </c>
      <c r="E682" s="118">
        <v>1.9461714408960118</v>
      </c>
      <c r="F682" s="84" t="s">
        <v>2194</v>
      </c>
      <c r="G682" s="84" t="b">
        <v>0</v>
      </c>
      <c r="H682" s="84" t="b">
        <v>0</v>
      </c>
      <c r="I682" s="84" t="b">
        <v>0</v>
      </c>
      <c r="J682" s="84" t="b">
        <v>1</v>
      </c>
      <c r="K682" s="84" t="b">
        <v>0</v>
      </c>
      <c r="L682" s="84" t="b">
        <v>0</v>
      </c>
    </row>
    <row r="683" spans="1:12" ht="15">
      <c r="A683" s="84" t="s">
        <v>2364</v>
      </c>
      <c r="B683" s="84" t="s">
        <v>2982</v>
      </c>
      <c r="C683" s="84">
        <v>2</v>
      </c>
      <c r="D683" s="118">
        <v>0.002056199610740284</v>
      </c>
      <c r="E683" s="118">
        <v>2.189209489582306</v>
      </c>
      <c r="F683" s="84" t="s">
        <v>2194</v>
      </c>
      <c r="G683" s="84" t="b">
        <v>0</v>
      </c>
      <c r="H683" s="84" t="b">
        <v>0</v>
      </c>
      <c r="I683" s="84" t="b">
        <v>0</v>
      </c>
      <c r="J683" s="84" t="b">
        <v>1</v>
      </c>
      <c r="K683" s="84" t="b">
        <v>0</v>
      </c>
      <c r="L683" s="84" t="b">
        <v>0</v>
      </c>
    </row>
    <row r="684" spans="1:12" ht="15">
      <c r="A684" s="84" t="s">
        <v>2982</v>
      </c>
      <c r="B684" s="84" t="s">
        <v>2983</v>
      </c>
      <c r="C684" s="84">
        <v>2</v>
      </c>
      <c r="D684" s="118">
        <v>0.002056199610740284</v>
      </c>
      <c r="E684" s="118">
        <v>2.888179493918325</v>
      </c>
      <c r="F684" s="84" t="s">
        <v>2194</v>
      </c>
      <c r="G684" s="84" t="b">
        <v>1</v>
      </c>
      <c r="H684" s="84" t="b">
        <v>0</v>
      </c>
      <c r="I684" s="84" t="b">
        <v>0</v>
      </c>
      <c r="J684" s="84" t="b">
        <v>0</v>
      </c>
      <c r="K684" s="84" t="b">
        <v>0</v>
      </c>
      <c r="L684" s="84" t="b">
        <v>0</v>
      </c>
    </row>
    <row r="685" spans="1:12" ht="15">
      <c r="A685" s="84" t="s">
        <v>2983</v>
      </c>
      <c r="B685" s="84" t="s">
        <v>2984</v>
      </c>
      <c r="C685" s="84">
        <v>2</v>
      </c>
      <c r="D685" s="118">
        <v>0.002056199610740284</v>
      </c>
      <c r="E685" s="118">
        <v>2.888179493918325</v>
      </c>
      <c r="F685" s="84" t="s">
        <v>2194</v>
      </c>
      <c r="G685" s="84" t="b">
        <v>0</v>
      </c>
      <c r="H685" s="84" t="b">
        <v>0</v>
      </c>
      <c r="I685" s="84" t="b">
        <v>0</v>
      </c>
      <c r="J685" s="84" t="b">
        <v>0</v>
      </c>
      <c r="K685" s="84" t="b">
        <v>0</v>
      </c>
      <c r="L685" s="84" t="b">
        <v>0</v>
      </c>
    </row>
    <row r="686" spans="1:12" ht="15">
      <c r="A686" s="84" t="s">
        <v>2984</v>
      </c>
      <c r="B686" s="84" t="s">
        <v>2745</v>
      </c>
      <c r="C686" s="84">
        <v>2</v>
      </c>
      <c r="D686" s="118">
        <v>0.002056199610740284</v>
      </c>
      <c r="E686" s="118">
        <v>2.4110582391986624</v>
      </c>
      <c r="F686" s="84" t="s">
        <v>2194</v>
      </c>
      <c r="G686" s="84" t="b">
        <v>0</v>
      </c>
      <c r="H686" s="84" t="b">
        <v>0</v>
      </c>
      <c r="I686" s="84" t="b">
        <v>0</v>
      </c>
      <c r="J686" s="84" t="b">
        <v>0</v>
      </c>
      <c r="K686" s="84" t="b">
        <v>0</v>
      </c>
      <c r="L686" s="84" t="b">
        <v>0</v>
      </c>
    </row>
    <row r="687" spans="1:12" ht="15">
      <c r="A687" s="84" t="s">
        <v>2745</v>
      </c>
      <c r="B687" s="84" t="s">
        <v>2985</v>
      </c>
      <c r="C687" s="84">
        <v>2</v>
      </c>
      <c r="D687" s="118">
        <v>0.002056199610740284</v>
      </c>
      <c r="E687" s="118">
        <v>2.4110582391986624</v>
      </c>
      <c r="F687" s="84" t="s">
        <v>2194</v>
      </c>
      <c r="G687" s="84" t="b">
        <v>0</v>
      </c>
      <c r="H687" s="84" t="b">
        <v>0</v>
      </c>
      <c r="I687" s="84" t="b">
        <v>0</v>
      </c>
      <c r="J687" s="84" t="b">
        <v>0</v>
      </c>
      <c r="K687" s="84" t="b">
        <v>0</v>
      </c>
      <c r="L687" s="84" t="b">
        <v>0</v>
      </c>
    </row>
    <row r="688" spans="1:12" ht="15">
      <c r="A688" s="84" t="s">
        <v>2985</v>
      </c>
      <c r="B688" s="84" t="s">
        <v>2986</v>
      </c>
      <c r="C688" s="84">
        <v>2</v>
      </c>
      <c r="D688" s="118">
        <v>0.002056199610740284</v>
      </c>
      <c r="E688" s="118">
        <v>2.888179493918325</v>
      </c>
      <c r="F688" s="84" t="s">
        <v>2194</v>
      </c>
      <c r="G688" s="84" t="b">
        <v>0</v>
      </c>
      <c r="H688" s="84" t="b">
        <v>0</v>
      </c>
      <c r="I688" s="84" t="b">
        <v>0</v>
      </c>
      <c r="J688" s="84" t="b">
        <v>0</v>
      </c>
      <c r="K688" s="84" t="b">
        <v>0</v>
      </c>
      <c r="L688" s="84" t="b">
        <v>0</v>
      </c>
    </row>
    <row r="689" spans="1:12" ht="15">
      <c r="A689" s="84" t="s">
        <v>2986</v>
      </c>
      <c r="B689" s="84" t="s">
        <v>2893</v>
      </c>
      <c r="C689" s="84">
        <v>2</v>
      </c>
      <c r="D689" s="118">
        <v>0.002056199610740284</v>
      </c>
      <c r="E689" s="118">
        <v>2.7120882348626436</v>
      </c>
      <c r="F689" s="84" t="s">
        <v>2194</v>
      </c>
      <c r="G689" s="84" t="b">
        <v>0</v>
      </c>
      <c r="H689" s="84" t="b">
        <v>0</v>
      </c>
      <c r="I689" s="84" t="b">
        <v>0</v>
      </c>
      <c r="J689" s="84" t="b">
        <v>0</v>
      </c>
      <c r="K689" s="84" t="b">
        <v>0</v>
      </c>
      <c r="L689" s="84" t="b">
        <v>0</v>
      </c>
    </row>
    <row r="690" spans="1:12" ht="15">
      <c r="A690" s="84" t="s">
        <v>2893</v>
      </c>
      <c r="B690" s="84" t="s">
        <v>2745</v>
      </c>
      <c r="C690" s="84">
        <v>2</v>
      </c>
      <c r="D690" s="118">
        <v>0.002056199610740284</v>
      </c>
      <c r="E690" s="118">
        <v>2.2349669801429815</v>
      </c>
      <c r="F690" s="84" t="s">
        <v>2194</v>
      </c>
      <c r="G690" s="84" t="b">
        <v>0</v>
      </c>
      <c r="H690" s="84" t="b">
        <v>0</v>
      </c>
      <c r="I690" s="84" t="b">
        <v>0</v>
      </c>
      <c r="J690" s="84" t="b">
        <v>0</v>
      </c>
      <c r="K690" s="84" t="b">
        <v>0</v>
      </c>
      <c r="L690" s="84" t="b">
        <v>0</v>
      </c>
    </row>
    <row r="691" spans="1:12" ht="15">
      <c r="A691" s="84" t="s">
        <v>2745</v>
      </c>
      <c r="B691" s="84" t="s">
        <v>2987</v>
      </c>
      <c r="C691" s="84">
        <v>2</v>
      </c>
      <c r="D691" s="118">
        <v>0.002056199610740284</v>
      </c>
      <c r="E691" s="118">
        <v>2.4110582391986624</v>
      </c>
      <c r="F691" s="84" t="s">
        <v>2194</v>
      </c>
      <c r="G691" s="84" t="b">
        <v>0</v>
      </c>
      <c r="H691" s="84" t="b">
        <v>0</v>
      </c>
      <c r="I691" s="84" t="b">
        <v>0</v>
      </c>
      <c r="J691" s="84" t="b">
        <v>1</v>
      </c>
      <c r="K691" s="84" t="b">
        <v>0</v>
      </c>
      <c r="L691" s="84" t="b">
        <v>0</v>
      </c>
    </row>
    <row r="692" spans="1:12" ht="15">
      <c r="A692" s="84" t="s">
        <v>271</v>
      </c>
      <c r="B692" s="84" t="s">
        <v>2318</v>
      </c>
      <c r="C692" s="84">
        <v>41</v>
      </c>
      <c r="D692" s="118">
        <v>0.009865480434450045</v>
      </c>
      <c r="E692" s="118">
        <v>0.953387598765812</v>
      </c>
      <c r="F692" s="84" t="s">
        <v>2195</v>
      </c>
      <c r="G692" s="84" t="b">
        <v>0</v>
      </c>
      <c r="H692" s="84" t="b">
        <v>0</v>
      </c>
      <c r="I692" s="84" t="b">
        <v>0</v>
      </c>
      <c r="J692" s="84" t="b">
        <v>0</v>
      </c>
      <c r="K692" s="84" t="b">
        <v>0</v>
      </c>
      <c r="L692" s="84" t="b">
        <v>0</v>
      </c>
    </row>
    <row r="693" spans="1:12" ht="15">
      <c r="A693" s="84" t="s">
        <v>2318</v>
      </c>
      <c r="B693" s="84" t="s">
        <v>271</v>
      </c>
      <c r="C693" s="84">
        <v>41</v>
      </c>
      <c r="D693" s="118">
        <v>0.009865480434450045</v>
      </c>
      <c r="E693" s="118">
        <v>1.2505911865767403</v>
      </c>
      <c r="F693" s="84" t="s">
        <v>2195</v>
      </c>
      <c r="G693" s="84" t="b">
        <v>0</v>
      </c>
      <c r="H693" s="84" t="b">
        <v>0</v>
      </c>
      <c r="I693" s="84" t="b">
        <v>0</v>
      </c>
      <c r="J693" s="84" t="b">
        <v>0</v>
      </c>
      <c r="K693" s="84" t="b">
        <v>0</v>
      </c>
      <c r="L693" s="84" t="b">
        <v>0</v>
      </c>
    </row>
    <row r="694" spans="1:12" ht="15">
      <c r="A694" s="84" t="s">
        <v>2320</v>
      </c>
      <c r="B694" s="84" t="s">
        <v>2711</v>
      </c>
      <c r="C694" s="84">
        <v>31</v>
      </c>
      <c r="D694" s="118">
        <v>0.010912556565394724</v>
      </c>
      <c r="E694" s="118">
        <v>1.5151043484149591</v>
      </c>
      <c r="F694" s="84" t="s">
        <v>2195</v>
      </c>
      <c r="G694" s="84" t="b">
        <v>1</v>
      </c>
      <c r="H694" s="84" t="b">
        <v>0</v>
      </c>
      <c r="I694" s="84" t="b">
        <v>0</v>
      </c>
      <c r="J694" s="84" t="b">
        <v>0</v>
      </c>
      <c r="K694" s="84" t="b">
        <v>0</v>
      </c>
      <c r="L694" s="84" t="b">
        <v>0</v>
      </c>
    </row>
    <row r="695" spans="1:12" ht="15">
      <c r="A695" s="84" t="s">
        <v>2711</v>
      </c>
      <c r="B695" s="84" t="s">
        <v>2307</v>
      </c>
      <c r="C695" s="84">
        <v>31</v>
      </c>
      <c r="D695" s="118">
        <v>0.010912556565394724</v>
      </c>
      <c r="E695" s="118">
        <v>1.3936821855294963</v>
      </c>
      <c r="F695" s="84" t="s">
        <v>2195</v>
      </c>
      <c r="G695" s="84" t="b">
        <v>0</v>
      </c>
      <c r="H695" s="84" t="b">
        <v>0</v>
      </c>
      <c r="I695" s="84" t="b">
        <v>0</v>
      </c>
      <c r="J695" s="84" t="b">
        <v>0</v>
      </c>
      <c r="K695" s="84" t="b">
        <v>0</v>
      </c>
      <c r="L695" s="84" t="b">
        <v>0</v>
      </c>
    </row>
    <row r="696" spans="1:12" ht="15">
      <c r="A696" s="84" t="s">
        <v>281</v>
      </c>
      <c r="B696" s="84" t="s">
        <v>300</v>
      </c>
      <c r="C696" s="84">
        <v>28</v>
      </c>
      <c r="D696" s="118">
        <v>0.010992009630628864</v>
      </c>
      <c r="E696" s="118">
        <v>1.4571124014372723</v>
      </c>
      <c r="F696" s="84" t="s">
        <v>2195</v>
      </c>
      <c r="G696" s="84" t="b">
        <v>0</v>
      </c>
      <c r="H696" s="84" t="b">
        <v>0</v>
      </c>
      <c r="I696" s="84" t="b">
        <v>0</v>
      </c>
      <c r="J696" s="84" t="b">
        <v>0</v>
      </c>
      <c r="K696" s="84" t="b">
        <v>0</v>
      </c>
      <c r="L696" s="84" t="b">
        <v>0</v>
      </c>
    </row>
    <row r="697" spans="1:12" ht="15">
      <c r="A697" s="84" t="s">
        <v>271</v>
      </c>
      <c r="B697" s="84" t="s">
        <v>277</v>
      </c>
      <c r="C697" s="84">
        <v>27</v>
      </c>
      <c r="D697" s="118">
        <v>0.010990671999342425</v>
      </c>
      <c r="E697" s="118">
        <v>0.7719675062050638</v>
      </c>
      <c r="F697" s="84" t="s">
        <v>2195</v>
      </c>
      <c r="G697" s="84" t="b">
        <v>0</v>
      </c>
      <c r="H697" s="84" t="b">
        <v>0</v>
      </c>
      <c r="I697" s="84" t="b">
        <v>0</v>
      </c>
      <c r="J697" s="84" t="b">
        <v>0</v>
      </c>
      <c r="K697" s="84" t="b">
        <v>0</v>
      </c>
      <c r="L697" s="84" t="b">
        <v>0</v>
      </c>
    </row>
    <row r="698" spans="1:12" ht="15">
      <c r="A698" s="84" t="s">
        <v>266</v>
      </c>
      <c r="B698" s="84" t="s">
        <v>226</v>
      </c>
      <c r="C698" s="84">
        <v>24</v>
      </c>
      <c r="D698" s="118">
        <v>0.010895780293873631</v>
      </c>
      <c r="E698" s="118">
        <v>1.5440680443502757</v>
      </c>
      <c r="F698" s="84" t="s">
        <v>2195</v>
      </c>
      <c r="G698" s="84" t="b">
        <v>0</v>
      </c>
      <c r="H698" s="84" t="b">
        <v>0</v>
      </c>
      <c r="I698" s="84" t="b">
        <v>0</v>
      </c>
      <c r="J698" s="84" t="b">
        <v>0</v>
      </c>
      <c r="K698" s="84" t="b">
        <v>0</v>
      </c>
      <c r="L698" s="84" t="b">
        <v>0</v>
      </c>
    </row>
    <row r="699" spans="1:12" ht="15">
      <c r="A699" s="84" t="s">
        <v>277</v>
      </c>
      <c r="B699" s="84" t="s">
        <v>252</v>
      </c>
      <c r="C699" s="84">
        <v>21</v>
      </c>
      <c r="D699" s="118">
        <v>0.010651083799828804</v>
      </c>
      <c r="E699" s="118">
        <v>0.9978658704873141</v>
      </c>
      <c r="F699" s="84" t="s">
        <v>2195</v>
      </c>
      <c r="G699" s="84" t="b">
        <v>0</v>
      </c>
      <c r="H699" s="84" t="b">
        <v>0</v>
      </c>
      <c r="I699" s="84" t="b">
        <v>0</v>
      </c>
      <c r="J699" s="84" t="b">
        <v>0</v>
      </c>
      <c r="K699" s="84" t="b">
        <v>0</v>
      </c>
      <c r="L699" s="84" t="b">
        <v>0</v>
      </c>
    </row>
    <row r="700" spans="1:12" ht="15">
      <c r="A700" s="84" t="s">
        <v>252</v>
      </c>
      <c r="B700" s="84" t="s">
        <v>257</v>
      </c>
      <c r="C700" s="84">
        <v>21</v>
      </c>
      <c r="D700" s="118">
        <v>0.010651083799828804</v>
      </c>
      <c r="E700" s="118">
        <v>1.092652189865515</v>
      </c>
      <c r="F700" s="84" t="s">
        <v>2195</v>
      </c>
      <c r="G700" s="84" t="b">
        <v>0</v>
      </c>
      <c r="H700" s="84" t="b">
        <v>0</v>
      </c>
      <c r="I700" s="84" t="b">
        <v>0</v>
      </c>
      <c r="J700" s="84" t="b">
        <v>0</v>
      </c>
      <c r="K700" s="84" t="b">
        <v>0</v>
      </c>
      <c r="L700" s="84" t="b">
        <v>0</v>
      </c>
    </row>
    <row r="701" spans="1:12" ht="15">
      <c r="A701" s="84" t="s">
        <v>226</v>
      </c>
      <c r="B701" s="84" t="s">
        <v>252</v>
      </c>
      <c r="C701" s="84">
        <v>20</v>
      </c>
      <c r="D701" s="118">
        <v>0.010532683811517778</v>
      </c>
      <c r="E701" s="118">
        <v>1.2218487496163564</v>
      </c>
      <c r="F701" s="84" t="s">
        <v>2195</v>
      </c>
      <c r="G701" s="84" t="b">
        <v>0</v>
      </c>
      <c r="H701" s="84" t="b">
        <v>0</v>
      </c>
      <c r="I701" s="84" t="b">
        <v>0</v>
      </c>
      <c r="J701" s="84" t="b">
        <v>0</v>
      </c>
      <c r="K701" s="84" t="b">
        <v>0</v>
      </c>
      <c r="L701" s="84" t="b">
        <v>0</v>
      </c>
    </row>
    <row r="702" spans="1:12" ht="15">
      <c r="A702" s="84" t="s">
        <v>252</v>
      </c>
      <c r="B702" s="84" t="s">
        <v>281</v>
      </c>
      <c r="C702" s="84">
        <v>20</v>
      </c>
      <c r="D702" s="118">
        <v>0.010532683811517778</v>
      </c>
      <c r="E702" s="118">
        <v>1.0931821404888133</v>
      </c>
      <c r="F702" s="84" t="s">
        <v>2195</v>
      </c>
      <c r="G702" s="84" t="b">
        <v>0</v>
      </c>
      <c r="H702" s="84" t="b">
        <v>0</v>
      </c>
      <c r="I702" s="84" t="b">
        <v>0</v>
      </c>
      <c r="J702" s="84" t="b">
        <v>0</v>
      </c>
      <c r="K702" s="84" t="b">
        <v>0</v>
      </c>
      <c r="L702" s="84" t="b">
        <v>0</v>
      </c>
    </row>
    <row r="703" spans="1:12" ht="15">
      <c r="A703" s="84" t="s">
        <v>282</v>
      </c>
      <c r="B703" s="84" t="s">
        <v>281</v>
      </c>
      <c r="C703" s="84">
        <v>19</v>
      </c>
      <c r="D703" s="118">
        <v>0.010394353748934451</v>
      </c>
      <c r="E703" s="118">
        <v>1.4154014352227327</v>
      </c>
      <c r="F703" s="84" t="s">
        <v>2195</v>
      </c>
      <c r="G703" s="84" t="b">
        <v>0</v>
      </c>
      <c r="H703" s="84" t="b">
        <v>0</v>
      </c>
      <c r="I703" s="84" t="b">
        <v>0</v>
      </c>
      <c r="J703" s="84" t="b">
        <v>0</v>
      </c>
      <c r="K703" s="84" t="b">
        <v>0</v>
      </c>
      <c r="L703" s="84" t="b">
        <v>0</v>
      </c>
    </row>
    <row r="704" spans="1:12" ht="15">
      <c r="A704" s="84" t="s">
        <v>2319</v>
      </c>
      <c r="B704" s="84" t="s">
        <v>2713</v>
      </c>
      <c r="C704" s="84">
        <v>18</v>
      </c>
      <c r="D704" s="118">
        <v>0.010235043714854213</v>
      </c>
      <c r="E704" s="118">
        <v>1.4086490175006723</v>
      </c>
      <c r="F704" s="84" t="s">
        <v>2195</v>
      </c>
      <c r="G704" s="84" t="b">
        <v>0</v>
      </c>
      <c r="H704" s="84" t="b">
        <v>0</v>
      </c>
      <c r="I704" s="84" t="b">
        <v>0</v>
      </c>
      <c r="J704" s="84" t="b">
        <v>0</v>
      </c>
      <c r="K704" s="84" t="b">
        <v>0</v>
      </c>
      <c r="L704" s="84" t="b">
        <v>0</v>
      </c>
    </row>
    <row r="705" spans="1:12" ht="15">
      <c r="A705" s="84" t="s">
        <v>283</v>
      </c>
      <c r="B705" s="84" t="s">
        <v>282</v>
      </c>
      <c r="C705" s="84">
        <v>16</v>
      </c>
      <c r="D705" s="118">
        <v>0.009848679350249913</v>
      </c>
      <c r="E705" s="118">
        <v>1.5701045879347346</v>
      </c>
      <c r="F705" s="84" t="s">
        <v>2195</v>
      </c>
      <c r="G705" s="84" t="b">
        <v>0</v>
      </c>
      <c r="H705" s="84" t="b">
        <v>0</v>
      </c>
      <c r="I705" s="84" t="b">
        <v>0</v>
      </c>
      <c r="J705" s="84" t="b">
        <v>0</v>
      </c>
      <c r="K705" s="84" t="b">
        <v>0</v>
      </c>
      <c r="L705" s="84" t="b">
        <v>0</v>
      </c>
    </row>
    <row r="706" spans="1:12" ht="15">
      <c r="A706" s="84" t="s">
        <v>271</v>
      </c>
      <c r="B706" s="84" t="s">
        <v>257</v>
      </c>
      <c r="C706" s="84">
        <v>14</v>
      </c>
      <c r="D706" s="118">
        <v>0.009362445126594926</v>
      </c>
      <c r="E706" s="118">
        <v>0.48673177772431453</v>
      </c>
      <c r="F706" s="84" t="s">
        <v>2195</v>
      </c>
      <c r="G706" s="84" t="b">
        <v>0</v>
      </c>
      <c r="H706" s="84" t="b">
        <v>0</v>
      </c>
      <c r="I706" s="84" t="b">
        <v>0</v>
      </c>
      <c r="J706" s="84" t="b">
        <v>0</v>
      </c>
      <c r="K706" s="84" t="b">
        <v>0</v>
      </c>
      <c r="L706" s="84" t="b">
        <v>0</v>
      </c>
    </row>
    <row r="707" spans="1:12" ht="15">
      <c r="A707" s="84" t="s">
        <v>257</v>
      </c>
      <c r="B707" s="84" t="s">
        <v>277</v>
      </c>
      <c r="C707" s="84">
        <v>14</v>
      </c>
      <c r="D707" s="118">
        <v>0.009362445126594926</v>
      </c>
      <c r="E707" s="118">
        <v>0.9270263644879987</v>
      </c>
      <c r="F707" s="84" t="s">
        <v>2195</v>
      </c>
      <c r="G707" s="84" t="b">
        <v>0</v>
      </c>
      <c r="H707" s="84" t="b">
        <v>0</v>
      </c>
      <c r="I707" s="84" t="b">
        <v>0</v>
      </c>
      <c r="J707" s="84" t="b">
        <v>0</v>
      </c>
      <c r="K707" s="84" t="b">
        <v>0</v>
      </c>
      <c r="L707" s="84" t="b">
        <v>0</v>
      </c>
    </row>
    <row r="708" spans="1:12" ht="15">
      <c r="A708" s="84" t="s">
        <v>277</v>
      </c>
      <c r="B708" s="84" t="s">
        <v>266</v>
      </c>
      <c r="C708" s="84">
        <v>14</v>
      </c>
      <c r="D708" s="118">
        <v>0.009362445126594926</v>
      </c>
      <c r="E708" s="118">
        <v>1.0648126601179273</v>
      </c>
      <c r="F708" s="84" t="s">
        <v>2195</v>
      </c>
      <c r="G708" s="84" t="b">
        <v>0</v>
      </c>
      <c r="H708" s="84" t="b">
        <v>0</v>
      </c>
      <c r="I708" s="84" t="b">
        <v>0</v>
      </c>
      <c r="J708" s="84" t="b">
        <v>0</v>
      </c>
      <c r="K708" s="84" t="b">
        <v>0</v>
      </c>
      <c r="L708" s="84" t="b">
        <v>0</v>
      </c>
    </row>
    <row r="709" spans="1:12" ht="15">
      <c r="A709" s="84" t="s">
        <v>338</v>
      </c>
      <c r="B709" s="84" t="s">
        <v>2320</v>
      </c>
      <c r="C709" s="84">
        <v>14</v>
      </c>
      <c r="D709" s="118">
        <v>0.009362445126594926</v>
      </c>
      <c r="E709" s="118">
        <v>1.2995045480756042</v>
      </c>
      <c r="F709" s="84" t="s">
        <v>2195</v>
      </c>
      <c r="G709" s="84" t="b">
        <v>0</v>
      </c>
      <c r="H709" s="84" t="b">
        <v>0</v>
      </c>
      <c r="I709" s="84" t="b">
        <v>0</v>
      </c>
      <c r="J709" s="84" t="b">
        <v>1</v>
      </c>
      <c r="K709" s="84" t="b">
        <v>0</v>
      </c>
      <c r="L709" s="84" t="b">
        <v>0</v>
      </c>
    </row>
    <row r="710" spans="1:12" ht="15">
      <c r="A710" s="84" t="s">
        <v>2307</v>
      </c>
      <c r="B710" s="84" t="s">
        <v>2319</v>
      </c>
      <c r="C710" s="84">
        <v>13</v>
      </c>
      <c r="D710" s="118">
        <v>0.009077553067984608</v>
      </c>
      <c r="E710" s="118">
        <v>1.0589569154688752</v>
      </c>
      <c r="F710" s="84" t="s">
        <v>2195</v>
      </c>
      <c r="G710" s="84" t="b">
        <v>0</v>
      </c>
      <c r="H710" s="84" t="b">
        <v>0</v>
      </c>
      <c r="I710" s="84" t="b">
        <v>0</v>
      </c>
      <c r="J710" s="84" t="b">
        <v>0</v>
      </c>
      <c r="K710" s="84" t="b">
        <v>0</v>
      </c>
      <c r="L710" s="84" t="b">
        <v>0</v>
      </c>
    </row>
    <row r="711" spans="1:12" ht="15">
      <c r="A711" s="84" t="s">
        <v>2319</v>
      </c>
      <c r="B711" s="84" t="s">
        <v>2710</v>
      </c>
      <c r="C711" s="84">
        <v>13</v>
      </c>
      <c r="D711" s="118">
        <v>0.009077553067984608</v>
      </c>
      <c r="E711" s="118">
        <v>1.1376860068875232</v>
      </c>
      <c r="F711" s="84" t="s">
        <v>2195</v>
      </c>
      <c r="G711" s="84" t="b">
        <v>0</v>
      </c>
      <c r="H711" s="84" t="b">
        <v>0</v>
      </c>
      <c r="I711" s="84" t="b">
        <v>0</v>
      </c>
      <c r="J711" s="84" t="b">
        <v>0</v>
      </c>
      <c r="K711" s="84" t="b">
        <v>0</v>
      </c>
      <c r="L711" s="84" t="b">
        <v>0</v>
      </c>
    </row>
    <row r="712" spans="1:12" ht="15">
      <c r="A712" s="84" t="s">
        <v>257</v>
      </c>
      <c r="B712" s="84" t="s">
        <v>283</v>
      </c>
      <c r="C712" s="84">
        <v>12</v>
      </c>
      <c r="D712" s="118">
        <v>0.008761981842320094</v>
      </c>
      <c r="E712" s="118">
        <v>1.1304407507549148</v>
      </c>
      <c r="F712" s="84" t="s">
        <v>2195</v>
      </c>
      <c r="G712" s="84" t="b">
        <v>0</v>
      </c>
      <c r="H712" s="84" t="b">
        <v>0</v>
      </c>
      <c r="I712" s="84" t="b">
        <v>0</v>
      </c>
      <c r="J712" s="84" t="b">
        <v>0</v>
      </c>
      <c r="K712" s="84" t="b">
        <v>0</v>
      </c>
      <c r="L712" s="84" t="b">
        <v>0</v>
      </c>
    </row>
    <row r="713" spans="1:12" ht="15">
      <c r="A713" s="84" t="s">
        <v>300</v>
      </c>
      <c r="B713" s="84" t="s">
        <v>337</v>
      </c>
      <c r="C713" s="84">
        <v>11</v>
      </c>
      <c r="D713" s="118">
        <v>0.008413169138135987</v>
      </c>
      <c r="E713" s="118">
        <v>1.3965807134093127</v>
      </c>
      <c r="F713" s="84" t="s">
        <v>2195</v>
      </c>
      <c r="G713" s="84" t="b">
        <v>0</v>
      </c>
      <c r="H713" s="84" t="b">
        <v>0</v>
      </c>
      <c r="I713" s="84" t="b">
        <v>0</v>
      </c>
      <c r="J713" s="84" t="b">
        <v>0</v>
      </c>
      <c r="K713" s="84" t="b">
        <v>0</v>
      </c>
      <c r="L713" s="84" t="b">
        <v>0</v>
      </c>
    </row>
    <row r="714" spans="1:12" ht="15">
      <c r="A714" s="84" t="s">
        <v>2307</v>
      </c>
      <c r="B714" s="84" t="s">
        <v>2712</v>
      </c>
      <c r="C714" s="84">
        <v>11</v>
      </c>
      <c r="D714" s="118">
        <v>0.008413169138135987</v>
      </c>
      <c r="E714" s="118">
        <v>1.0001945328058968</v>
      </c>
      <c r="F714" s="84" t="s">
        <v>2195</v>
      </c>
      <c r="G714" s="84" t="b">
        <v>0</v>
      </c>
      <c r="H714" s="84" t="b">
        <v>0</v>
      </c>
      <c r="I714" s="84" t="b">
        <v>0</v>
      </c>
      <c r="J714" s="84" t="b">
        <v>0</v>
      </c>
      <c r="K714" s="84" t="b">
        <v>0</v>
      </c>
      <c r="L714" s="84" t="b">
        <v>0</v>
      </c>
    </row>
    <row r="715" spans="1:12" ht="15">
      <c r="A715" s="84" t="s">
        <v>2712</v>
      </c>
      <c r="B715" s="84" t="s">
        <v>2710</v>
      </c>
      <c r="C715" s="84">
        <v>11</v>
      </c>
      <c r="D715" s="118">
        <v>0.008413169138135987</v>
      </c>
      <c r="E715" s="118">
        <v>1.234277738839265</v>
      </c>
      <c r="F715" s="84" t="s">
        <v>2195</v>
      </c>
      <c r="G715" s="84" t="b">
        <v>0</v>
      </c>
      <c r="H715" s="84" t="b">
        <v>0</v>
      </c>
      <c r="I715" s="84" t="b">
        <v>0</v>
      </c>
      <c r="J715" s="84" t="b">
        <v>0</v>
      </c>
      <c r="K715" s="84" t="b">
        <v>0</v>
      </c>
      <c r="L715" s="84" t="b">
        <v>0</v>
      </c>
    </row>
    <row r="716" spans="1:12" ht="15">
      <c r="A716" s="84" t="s">
        <v>2710</v>
      </c>
      <c r="B716" s="84" t="s">
        <v>2319</v>
      </c>
      <c r="C716" s="84">
        <v>11</v>
      </c>
      <c r="D716" s="118">
        <v>0.008413169138135987</v>
      </c>
      <c r="E716" s="118">
        <v>1.051347055253278</v>
      </c>
      <c r="F716" s="84" t="s">
        <v>2195</v>
      </c>
      <c r="G716" s="84" t="b">
        <v>0</v>
      </c>
      <c r="H716" s="84" t="b">
        <v>0</v>
      </c>
      <c r="I716" s="84" t="b">
        <v>0</v>
      </c>
      <c r="J716" s="84" t="b">
        <v>0</v>
      </c>
      <c r="K716" s="84" t="b">
        <v>0</v>
      </c>
      <c r="L716" s="84" t="b">
        <v>0</v>
      </c>
    </row>
    <row r="717" spans="1:12" ht="15">
      <c r="A717" s="84" t="s">
        <v>257</v>
      </c>
      <c r="B717" s="84" t="s">
        <v>266</v>
      </c>
      <c r="C717" s="84">
        <v>10</v>
      </c>
      <c r="D717" s="118">
        <v>0.008028084985244955</v>
      </c>
      <c r="E717" s="118">
        <v>1.0134709438178902</v>
      </c>
      <c r="F717" s="84" t="s">
        <v>2195</v>
      </c>
      <c r="G717" s="84" t="b">
        <v>0</v>
      </c>
      <c r="H717" s="84" t="b">
        <v>0</v>
      </c>
      <c r="I717" s="84" t="b">
        <v>0</v>
      </c>
      <c r="J717" s="84" t="b">
        <v>0</v>
      </c>
      <c r="K717" s="84" t="b">
        <v>0</v>
      </c>
      <c r="L717" s="84" t="b">
        <v>0</v>
      </c>
    </row>
    <row r="718" spans="1:12" ht="15">
      <c r="A718" s="84" t="s">
        <v>2710</v>
      </c>
      <c r="B718" s="84" t="s">
        <v>2712</v>
      </c>
      <c r="C718" s="84">
        <v>10</v>
      </c>
      <c r="D718" s="118">
        <v>0.008028084985244955</v>
      </c>
      <c r="E718" s="118">
        <v>1.0237426545806863</v>
      </c>
      <c r="F718" s="84" t="s">
        <v>2195</v>
      </c>
      <c r="G718" s="84" t="b">
        <v>0</v>
      </c>
      <c r="H718" s="84" t="b">
        <v>0</v>
      </c>
      <c r="I718" s="84" t="b">
        <v>0</v>
      </c>
      <c r="J718" s="84" t="b">
        <v>0</v>
      </c>
      <c r="K718" s="84" t="b">
        <v>0</v>
      </c>
      <c r="L718" s="84" t="b">
        <v>0</v>
      </c>
    </row>
    <row r="719" spans="1:12" ht="15">
      <c r="A719" s="84" t="s">
        <v>337</v>
      </c>
      <c r="B719" s="84" t="s">
        <v>338</v>
      </c>
      <c r="C719" s="84">
        <v>10</v>
      </c>
      <c r="D719" s="118">
        <v>0.008028084985244955</v>
      </c>
      <c r="E719" s="118">
        <v>1.498610170553401</v>
      </c>
      <c r="F719" s="84" t="s">
        <v>2195</v>
      </c>
      <c r="G719" s="84" t="b">
        <v>0</v>
      </c>
      <c r="H719" s="84" t="b">
        <v>0</v>
      </c>
      <c r="I719" s="84" t="b">
        <v>0</v>
      </c>
      <c r="J719" s="84" t="b">
        <v>0</v>
      </c>
      <c r="K719" s="84" t="b">
        <v>0</v>
      </c>
      <c r="L719" s="84" t="b">
        <v>0</v>
      </c>
    </row>
    <row r="720" spans="1:12" ht="15">
      <c r="A720" s="84" t="s">
        <v>277</v>
      </c>
      <c r="B720" s="84" t="s">
        <v>271</v>
      </c>
      <c r="C720" s="84">
        <v>10</v>
      </c>
      <c r="D720" s="118">
        <v>0.008028084985244955</v>
      </c>
      <c r="E720" s="118">
        <v>0.543021010478804</v>
      </c>
      <c r="F720" s="84" t="s">
        <v>2195</v>
      </c>
      <c r="G720" s="84" t="b">
        <v>0</v>
      </c>
      <c r="H720" s="84" t="b">
        <v>0</v>
      </c>
      <c r="I720" s="84" t="b">
        <v>0</v>
      </c>
      <c r="J720" s="84" t="b">
        <v>0</v>
      </c>
      <c r="K720" s="84" t="b">
        <v>0</v>
      </c>
      <c r="L720" s="84" t="b">
        <v>0</v>
      </c>
    </row>
    <row r="721" spans="1:12" ht="15">
      <c r="A721" s="84" t="s">
        <v>226</v>
      </c>
      <c r="B721" s="84" t="s">
        <v>283</v>
      </c>
      <c r="C721" s="84">
        <v>9</v>
      </c>
      <c r="D721" s="118">
        <v>0.007603090628964567</v>
      </c>
      <c r="E721" s="118">
        <v>1.1558878729673943</v>
      </c>
      <c r="F721" s="84" t="s">
        <v>2195</v>
      </c>
      <c r="G721" s="84" t="b">
        <v>0</v>
      </c>
      <c r="H721" s="84" t="b">
        <v>0</v>
      </c>
      <c r="I721" s="84" t="b">
        <v>0</v>
      </c>
      <c r="J721" s="84" t="b">
        <v>0</v>
      </c>
      <c r="K721" s="84" t="b">
        <v>0</v>
      </c>
      <c r="L721" s="84" t="b">
        <v>0</v>
      </c>
    </row>
    <row r="722" spans="1:12" ht="15">
      <c r="A722" s="84" t="s">
        <v>300</v>
      </c>
      <c r="B722" s="84" t="s">
        <v>338</v>
      </c>
      <c r="C722" s="84">
        <v>9</v>
      </c>
      <c r="D722" s="118">
        <v>0.007603090628964567</v>
      </c>
      <c r="E722" s="118">
        <v>1.0938307373510578</v>
      </c>
      <c r="F722" s="84" t="s">
        <v>2195</v>
      </c>
      <c r="G722" s="84" t="b">
        <v>0</v>
      </c>
      <c r="H722" s="84" t="b">
        <v>0</v>
      </c>
      <c r="I722" s="84" t="b">
        <v>0</v>
      </c>
      <c r="J722" s="84" t="b">
        <v>0</v>
      </c>
      <c r="K722" s="84" t="b">
        <v>0</v>
      </c>
      <c r="L722" s="84" t="b">
        <v>0</v>
      </c>
    </row>
    <row r="723" spans="1:12" ht="15">
      <c r="A723" s="84" t="s">
        <v>338</v>
      </c>
      <c r="B723" s="84" t="s">
        <v>278</v>
      </c>
      <c r="C723" s="84">
        <v>9</v>
      </c>
      <c r="D723" s="118">
        <v>0.007603090628964567</v>
      </c>
      <c r="E723" s="118">
        <v>1.644738206231639</v>
      </c>
      <c r="F723" s="84" t="s">
        <v>2195</v>
      </c>
      <c r="G723" s="84" t="b">
        <v>0</v>
      </c>
      <c r="H723" s="84" t="b">
        <v>0</v>
      </c>
      <c r="I723" s="84" t="b">
        <v>0</v>
      </c>
      <c r="J723" s="84" t="b">
        <v>0</v>
      </c>
      <c r="K723" s="84" t="b">
        <v>0</v>
      </c>
      <c r="L723" s="84" t="b">
        <v>0</v>
      </c>
    </row>
    <row r="724" spans="1:12" ht="15">
      <c r="A724" s="84" t="s">
        <v>278</v>
      </c>
      <c r="B724" s="84" t="s">
        <v>2320</v>
      </c>
      <c r="C724" s="84">
        <v>9</v>
      </c>
      <c r="D724" s="118">
        <v>0.007603090628964567</v>
      </c>
      <c r="E724" s="118">
        <v>1.5151043484149591</v>
      </c>
      <c r="F724" s="84" t="s">
        <v>2195</v>
      </c>
      <c r="G724" s="84" t="b">
        <v>0</v>
      </c>
      <c r="H724" s="84" t="b">
        <v>0</v>
      </c>
      <c r="I724" s="84" t="b">
        <v>0</v>
      </c>
      <c r="J724" s="84" t="b">
        <v>1</v>
      </c>
      <c r="K724" s="84" t="b">
        <v>0</v>
      </c>
      <c r="L724" s="84" t="b">
        <v>0</v>
      </c>
    </row>
    <row r="725" spans="1:12" ht="15">
      <c r="A725" s="84" t="s">
        <v>2307</v>
      </c>
      <c r="B725" s="84" t="s">
        <v>2710</v>
      </c>
      <c r="C725" s="84">
        <v>7</v>
      </c>
      <c r="D725" s="118">
        <v>0.006614442718937709</v>
      </c>
      <c r="E725" s="118">
        <v>0.8038998876619285</v>
      </c>
      <c r="F725" s="84" t="s">
        <v>2195</v>
      </c>
      <c r="G725" s="84" t="b">
        <v>0</v>
      </c>
      <c r="H725" s="84" t="b">
        <v>0</v>
      </c>
      <c r="I725" s="84" t="b">
        <v>0</v>
      </c>
      <c r="J725" s="84" t="b">
        <v>0</v>
      </c>
      <c r="K725" s="84" t="b">
        <v>0</v>
      </c>
      <c r="L725" s="84" t="b">
        <v>0</v>
      </c>
    </row>
    <row r="726" spans="1:12" ht="15">
      <c r="A726" s="84" t="s">
        <v>2712</v>
      </c>
      <c r="B726" s="84" t="s">
        <v>2319</v>
      </c>
      <c r="C726" s="84">
        <v>7</v>
      </c>
      <c r="D726" s="118">
        <v>0.006614442718937709</v>
      </c>
      <c r="E726" s="118">
        <v>1.0241948092096633</v>
      </c>
      <c r="F726" s="84" t="s">
        <v>2195</v>
      </c>
      <c r="G726" s="84" t="b">
        <v>0</v>
      </c>
      <c r="H726" s="84" t="b">
        <v>0</v>
      </c>
      <c r="I726" s="84" t="b">
        <v>0</v>
      </c>
      <c r="J726" s="84" t="b">
        <v>0</v>
      </c>
      <c r="K726" s="84" t="b">
        <v>0</v>
      </c>
      <c r="L726" s="84" t="b">
        <v>0</v>
      </c>
    </row>
    <row r="727" spans="1:12" ht="15">
      <c r="A727" s="84" t="s">
        <v>277</v>
      </c>
      <c r="B727" s="84" t="s">
        <v>257</v>
      </c>
      <c r="C727" s="84">
        <v>6</v>
      </c>
      <c r="D727" s="118">
        <v>0.006038036768851687</v>
      </c>
      <c r="E727" s="118">
        <v>0.46426325981520344</v>
      </c>
      <c r="F727" s="84" t="s">
        <v>2195</v>
      </c>
      <c r="G727" s="84" t="b">
        <v>0</v>
      </c>
      <c r="H727" s="84" t="b">
        <v>0</v>
      </c>
      <c r="I727" s="84" t="b">
        <v>0</v>
      </c>
      <c r="J727" s="84" t="b">
        <v>0</v>
      </c>
      <c r="K727" s="84" t="b">
        <v>0</v>
      </c>
      <c r="L727" s="84" t="b">
        <v>0</v>
      </c>
    </row>
    <row r="728" spans="1:12" ht="15">
      <c r="A728" s="84" t="s">
        <v>2710</v>
      </c>
      <c r="B728" s="84" t="s">
        <v>2310</v>
      </c>
      <c r="C728" s="84">
        <v>5</v>
      </c>
      <c r="D728" s="118">
        <v>0.005394914032365511</v>
      </c>
      <c r="E728" s="118">
        <v>1.134893106703353</v>
      </c>
      <c r="F728" s="84" t="s">
        <v>2195</v>
      </c>
      <c r="G728" s="84" t="b">
        <v>0</v>
      </c>
      <c r="H728" s="84" t="b">
        <v>0</v>
      </c>
      <c r="I728" s="84" t="b">
        <v>0</v>
      </c>
      <c r="J728" s="84" t="b">
        <v>0</v>
      </c>
      <c r="K728" s="84" t="b">
        <v>0</v>
      </c>
      <c r="L728" s="84" t="b">
        <v>0</v>
      </c>
    </row>
    <row r="729" spans="1:12" ht="15">
      <c r="A729" s="84" t="s">
        <v>2310</v>
      </c>
      <c r="B729" s="84" t="s">
        <v>2712</v>
      </c>
      <c r="C729" s="84">
        <v>5</v>
      </c>
      <c r="D729" s="118">
        <v>0.005394914032365511</v>
      </c>
      <c r="E729" s="118">
        <v>1.368976312736721</v>
      </c>
      <c r="F729" s="84" t="s">
        <v>2195</v>
      </c>
      <c r="G729" s="84" t="b">
        <v>0</v>
      </c>
      <c r="H729" s="84" t="b">
        <v>0</v>
      </c>
      <c r="I729" s="84" t="b">
        <v>0</v>
      </c>
      <c r="J729" s="84" t="b">
        <v>0</v>
      </c>
      <c r="K729" s="84" t="b">
        <v>0</v>
      </c>
      <c r="L729" s="84" t="b">
        <v>0</v>
      </c>
    </row>
    <row r="730" spans="1:12" ht="15">
      <c r="A730" s="84" t="s">
        <v>257</v>
      </c>
      <c r="B730" s="84" t="s">
        <v>226</v>
      </c>
      <c r="C730" s="84">
        <v>5</v>
      </c>
      <c r="D730" s="118">
        <v>0.005394914032365511</v>
      </c>
      <c r="E730" s="118">
        <v>0.630254191966559</v>
      </c>
      <c r="F730" s="84" t="s">
        <v>2195</v>
      </c>
      <c r="G730" s="84" t="b">
        <v>0</v>
      </c>
      <c r="H730" s="84" t="b">
        <v>0</v>
      </c>
      <c r="I730" s="84" t="b">
        <v>0</v>
      </c>
      <c r="J730" s="84" t="b">
        <v>0</v>
      </c>
      <c r="K730" s="84" t="b">
        <v>0</v>
      </c>
      <c r="L730" s="84" t="b">
        <v>0</v>
      </c>
    </row>
    <row r="731" spans="1:12" ht="15">
      <c r="A731" s="84" t="s">
        <v>2710</v>
      </c>
      <c r="B731" s="84" t="s">
        <v>2713</v>
      </c>
      <c r="C731" s="84">
        <v>5</v>
      </c>
      <c r="D731" s="118">
        <v>0.005394914032365511</v>
      </c>
      <c r="E731" s="118">
        <v>0.8523465167333849</v>
      </c>
      <c r="F731" s="84" t="s">
        <v>2195</v>
      </c>
      <c r="G731" s="84" t="b">
        <v>0</v>
      </c>
      <c r="H731" s="84" t="b">
        <v>0</v>
      </c>
      <c r="I731" s="84" t="b">
        <v>0</v>
      </c>
      <c r="J731" s="84" t="b">
        <v>0</v>
      </c>
      <c r="K731" s="84" t="b">
        <v>0</v>
      </c>
      <c r="L731" s="84" t="b">
        <v>0</v>
      </c>
    </row>
    <row r="732" spans="1:12" ht="15">
      <c r="A732" s="84" t="s">
        <v>2713</v>
      </c>
      <c r="B732" s="84" t="s">
        <v>2712</v>
      </c>
      <c r="C732" s="84">
        <v>5</v>
      </c>
      <c r="D732" s="118">
        <v>0.005394914032365511</v>
      </c>
      <c r="E732" s="118">
        <v>1.5151043484149591</v>
      </c>
      <c r="F732" s="84" t="s">
        <v>2195</v>
      </c>
      <c r="G732" s="84" t="b">
        <v>0</v>
      </c>
      <c r="H732" s="84" t="b">
        <v>0</v>
      </c>
      <c r="I732" s="84" t="b">
        <v>0</v>
      </c>
      <c r="J732" s="84" t="b">
        <v>0</v>
      </c>
      <c r="K732" s="84" t="b">
        <v>0</v>
      </c>
      <c r="L732" s="84" t="b">
        <v>0</v>
      </c>
    </row>
    <row r="733" spans="1:12" ht="15">
      <c r="A733" s="84" t="s">
        <v>2312</v>
      </c>
      <c r="B733" s="84" t="s">
        <v>2311</v>
      </c>
      <c r="C733" s="84">
        <v>5</v>
      </c>
      <c r="D733" s="118">
        <v>0.005394914032365511</v>
      </c>
      <c r="E733" s="118">
        <v>1.8992560726013634</v>
      </c>
      <c r="F733" s="84" t="s">
        <v>2195</v>
      </c>
      <c r="G733" s="84" t="b">
        <v>0</v>
      </c>
      <c r="H733" s="84" t="b">
        <v>0</v>
      </c>
      <c r="I733" s="84" t="b">
        <v>0</v>
      </c>
      <c r="J733" s="84" t="b">
        <v>0</v>
      </c>
      <c r="K733" s="84" t="b">
        <v>0</v>
      </c>
      <c r="L733" s="84" t="b">
        <v>0</v>
      </c>
    </row>
    <row r="734" spans="1:12" ht="15">
      <c r="A734" s="84" t="s">
        <v>300</v>
      </c>
      <c r="B734" s="84" t="s">
        <v>260</v>
      </c>
      <c r="C734" s="84">
        <v>4</v>
      </c>
      <c r="D734" s="118">
        <v>0.004671564301151331</v>
      </c>
      <c r="E734" s="118">
        <v>1.5013160639293257</v>
      </c>
      <c r="F734" s="84" t="s">
        <v>2195</v>
      </c>
      <c r="G734" s="84" t="b">
        <v>0</v>
      </c>
      <c r="H734" s="84" t="b">
        <v>0</v>
      </c>
      <c r="I734" s="84" t="b">
        <v>0</v>
      </c>
      <c r="J734" s="84" t="b">
        <v>0</v>
      </c>
      <c r="K734" s="84" t="b">
        <v>0</v>
      </c>
      <c r="L734" s="84" t="b">
        <v>0</v>
      </c>
    </row>
    <row r="735" spans="1:12" ht="15">
      <c r="A735" s="84" t="s">
        <v>260</v>
      </c>
      <c r="B735" s="84" t="s">
        <v>338</v>
      </c>
      <c r="C735" s="84">
        <v>4</v>
      </c>
      <c r="D735" s="118">
        <v>0.004671564301151331</v>
      </c>
      <c r="E735" s="118">
        <v>1.644738206231639</v>
      </c>
      <c r="F735" s="84" t="s">
        <v>2195</v>
      </c>
      <c r="G735" s="84" t="b">
        <v>0</v>
      </c>
      <c r="H735" s="84" t="b">
        <v>0</v>
      </c>
      <c r="I735" s="84" t="b">
        <v>0</v>
      </c>
      <c r="J735" s="84" t="b">
        <v>0</v>
      </c>
      <c r="K735" s="84" t="b">
        <v>0</v>
      </c>
      <c r="L735" s="84" t="b">
        <v>0</v>
      </c>
    </row>
    <row r="736" spans="1:12" ht="15">
      <c r="A736" s="84" t="s">
        <v>300</v>
      </c>
      <c r="B736" s="84" t="s">
        <v>2320</v>
      </c>
      <c r="C736" s="84">
        <v>4</v>
      </c>
      <c r="D736" s="118">
        <v>0.004671564301151331</v>
      </c>
      <c r="E736" s="118">
        <v>0.6120143614230155</v>
      </c>
      <c r="F736" s="84" t="s">
        <v>2195</v>
      </c>
      <c r="G736" s="84" t="b">
        <v>0</v>
      </c>
      <c r="H736" s="84" t="b">
        <v>0</v>
      </c>
      <c r="I736" s="84" t="b">
        <v>0</v>
      </c>
      <c r="J736" s="84" t="b">
        <v>1</v>
      </c>
      <c r="K736" s="84" t="b">
        <v>0</v>
      </c>
      <c r="L736" s="84" t="b">
        <v>0</v>
      </c>
    </row>
    <row r="737" spans="1:12" ht="15">
      <c r="A737" s="84" t="s">
        <v>337</v>
      </c>
      <c r="B737" s="84" t="s">
        <v>2320</v>
      </c>
      <c r="C737" s="84">
        <v>4</v>
      </c>
      <c r="D737" s="118">
        <v>0.004671564301151331</v>
      </c>
      <c r="E737" s="118">
        <v>0.9710363040646833</v>
      </c>
      <c r="F737" s="84" t="s">
        <v>2195</v>
      </c>
      <c r="G737" s="84" t="b">
        <v>0</v>
      </c>
      <c r="H737" s="84" t="b">
        <v>0</v>
      </c>
      <c r="I737" s="84" t="b">
        <v>0</v>
      </c>
      <c r="J737" s="84" t="b">
        <v>1</v>
      </c>
      <c r="K737" s="84" t="b">
        <v>0</v>
      </c>
      <c r="L737" s="84" t="b">
        <v>0</v>
      </c>
    </row>
    <row r="738" spans="1:12" ht="15">
      <c r="A738" s="84" t="s">
        <v>283</v>
      </c>
      <c r="B738" s="84" t="s">
        <v>300</v>
      </c>
      <c r="C738" s="84">
        <v>4</v>
      </c>
      <c r="D738" s="118">
        <v>0.004671564301151331</v>
      </c>
      <c r="E738" s="118">
        <v>0.7416482192396953</v>
      </c>
      <c r="F738" s="84" t="s">
        <v>2195</v>
      </c>
      <c r="G738" s="84" t="b">
        <v>0</v>
      </c>
      <c r="H738" s="84" t="b">
        <v>0</v>
      </c>
      <c r="I738" s="84" t="b">
        <v>0</v>
      </c>
      <c r="J738" s="84" t="b">
        <v>0</v>
      </c>
      <c r="K738" s="84" t="b">
        <v>0</v>
      </c>
      <c r="L738" s="84" t="b">
        <v>0</v>
      </c>
    </row>
    <row r="739" spans="1:12" ht="15">
      <c r="A739" s="84" t="s">
        <v>300</v>
      </c>
      <c r="B739" s="84" t="s">
        <v>282</v>
      </c>
      <c r="C739" s="84">
        <v>3</v>
      </c>
      <c r="D739" s="118">
        <v>0.0038475413082716637</v>
      </c>
      <c r="E739" s="118">
        <v>0.6996837176961592</v>
      </c>
      <c r="F739" s="84" t="s">
        <v>2195</v>
      </c>
      <c r="G739" s="84" t="b">
        <v>0</v>
      </c>
      <c r="H739" s="84" t="b">
        <v>0</v>
      </c>
      <c r="I739" s="84" t="b">
        <v>0</v>
      </c>
      <c r="J739" s="84" t="b">
        <v>0</v>
      </c>
      <c r="K739" s="84" t="b">
        <v>0</v>
      </c>
      <c r="L739" s="84" t="b">
        <v>0</v>
      </c>
    </row>
    <row r="740" spans="1:12" ht="15">
      <c r="A740" s="84" t="s">
        <v>281</v>
      </c>
      <c r="B740" s="84" t="s">
        <v>337</v>
      </c>
      <c r="C740" s="84">
        <v>3</v>
      </c>
      <c r="D740" s="118">
        <v>0.0038475413082716637</v>
      </c>
      <c r="E740" s="118">
        <v>0.8460975674563834</v>
      </c>
      <c r="F740" s="84" t="s">
        <v>2195</v>
      </c>
      <c r="G740" s="84" t="b">
        <v>0</v>
      </c>
      <c r="H740" s="84" t="b">
        <v>0</v>
      </c>
      <c r="I740" s="84" t="b">
        <v>0</v>
      </c>
      <c r="J740" s="84" t="b">
        <v>0</v>
      </c>
      <c r="K740" s="84" t="b">
        <v>0</v>
      </c>
      <c r="L740" s="84" t="b">
        <v>0</v>
      </c>
    </row>
    <row r="741" spans="1:12" ht="15">
      <c r="A741" s="84" t="s">
        <v>2712</v>
      </c>
      <c r="B741" s="84" t="s">
        <v>2310</v>
      </c>
      <c r="C741" s="84">
        <v>3</v>
      </c>
      <c r="D741" s="118">
        <v>0.0038475413082716637</v>
      </c>
      <c r="E741" s="118">
        <v>1.08218675618735</v>
      </c>
      <c r="F741" s="84" t="s">
        <v>2195</v>
      </c>
      <c r="G741" s="84" t="b">
        <v>0</v>
      </c>
      <c r="H741" s="84" t="b">
        <v>0</v>
      </c>
      <c r="I741" s="84" t="b">
        <v>0</v>
      </c>
      <c r="J741" s="84" t="b">
        <v>0</v>
      </c>
      <c r="K741" s="84" t="b">
        <v>0</v>
      </c>
      <c r="L741" s="84" t="b">
        <v>0</v>
      </c>
    </row>
    <row r="742" spans="1:12" ht="15">
      <c r="A742" s="84" t="s">
        <v>2308</v>
      </c>
      <c r="B742" s="84" t="s">
        <v>2312</v>
      </c>
      <c r="C742" s="84">
        <v>3</v>
      </c>
      <c r="D742" s="118">
        <v>0.0038475413082716637</v>
      </c>
      <c r="E742" s="118">
        <v>1.5391046248187257</v>
      </c>
      <c r="F742" s="84" t="s">
        <v>2195</v>
      </c>
      <c r="G742" s="84" t="b">
        <v>0</v>
      </c>
      <c r="H742" s="84" t="b">
        <v>0</v>
      </c>
      <c r="I742" s="84" t="b">
        <v>0</v>
      </c>
      <c r="J742" s="84" t="b">
        <v>0</v>
      </c>
      <c r="K742" s="84" t="b">
        <v>0</v>
      </c>
      <c r="L742" s="84" t="b">
        <v>0</v>
      </c>
    </row>
    <row r="743" spans="1:12" ht="15">
      <c r="A743" s="84" t="s">
        <v>2307</v>
      </c>
      <c r="B743" s="84" t="s">
        <v>2310</v>
      </c>
      <c r="C743" s="84">
        <v>3</v>
      </c>
      <c r="D743" s="118">
        <v>0.0038475413082716637</v>
      </c>
      <c r="E743" s="118">
        <v>0.8481035501539821</v>
      </c>
      <c r="F743" s="84" t="s">
        <v>2195</v>
      </c>
      <c r="G743" s="84" t="b">
        <v>0</v>
      </c>
      <c r="H743" s="84" t="b">
        <v>0</v>
      </c>
      <c r="I743" s="84" t="b">
        <v>0</v>
      </c>
      <c r="J743" s="84" t="b">
        <v>0</v>
      </c>
      <c r="K743" s="84" t="b">
        <v>0</v>
      </c>
      <c r="L743" s="84" t="b">
        <v>0</v>
      </c>
    </row>
    <row r="744" spans="1:12" ht="15">
      <c r="A744" s="84" t="s">
        <v>2308</v>
      </c>
      <c r="B744" s="84" t="s">
        <v>2717</v>
      </c>
      <c r="C744" s="84">
        <v>3</v>
      </c>
      <c r="D744" s="118">
        <v>0.0038475413082716637</v>
      </c>
      <c r="E744" s="118">
        <v>1.9650733570910066</v>
      </c>
      <c r="F744" s="84" t="s">
        <v>2195</v>
      </c>
      <c r="G744" s="84" t="b">
        <v>0</v>
      </c>
      <c r="H744" s="84" t="b">
        <v>0</v>
      </c>
      <c r="I744" s="84" t="b">
        <v>0</v>
      </c>
      <c r="J744" s="84" t="b">
        <v>0</v>
      </c>
      <c r="K744" s="84" t="b">
        <v>0</v>
      </c>
      <c r="L744" s="84" t="b">
        <v>0</v>
      </c>
    </row>
    <row r="745" spans="1:12" ht="15">
      <c r="A745" s="84" t="s">
        <v>2308</v>
      </c>
      <c r="B745" s="84" t="s">
        <v>2313</v>
      </c>
      <c r="C745" s="84">
        <v>3</v>
      </c>
      <c r="D745" s="118">
        <v>0.0038475413082716637</v>
      </c>
      <c r="E745" s="118">
        <v>1.8401346204827067</v>
      </c>
      <c r="F745" s="84" t="s">
        <v>2195</v>
      </c>
      <c r="G745" s="84" t="b">
        <v>0</v>
      </c>
      <c r="H745" s="84" t="b">
        <v>0</v>
      </c>
      <c r="I745" s="84" t="b">
        <v>0</v>
      </c>
      <c r="J745" s="84" t="b">
        <v>0</v>
      </c>
      <c r="K745" s="84" t="b">
        <v>0</v>
      </c>
      <c r="L745" s="84" t="b">
        <v>0</v>
      </c>
    </row>
    <row r="746" spans="1:12" ht="15">
      <c r="A746" s="84" t="s">
        <v>271</v>
      </c>
      <c r="B746" s="84" t="s">
        <v>2718</v>
      </c>
      <c r="C746" s="84">
        <v>2</v>
      </c>
      <c r="D746" s="118">
        <v>0.0028881307664728787</v>
      </c>
      <c r="E746" s="118">
        <v>0.6523576031018309</v>
      </c>
      <c r="F746" s="84" t="s">
        <v>2195</v>
      </c>
      <c r="G746" s="84" t="b">
        <v>0</v>
      </c>
      <c r="H746" s="84" t="b">
        <v>0</v>
      </c>
      <c r="I746" s="84" t="b">
        <v>0</v>
      </c>
      <c r="J746" s="84" t="b">
        <v>0</v>
      </c>
      <c r="K746" s="84" t="b">
        <v>0</v>
      </c>
      <c r="L746" s="84" t="b">
        <v>0</v>
      </c>
    </row>
    <row r="747" spans="1:12" ht="15">
      <c r="A747" s="84" t="s">
        <v>2718</v>
      </c>
      <c r="B747" s="84" t="s">
        <v>2338</v>
      </c>
      <c r="C747" s="84">
        <v>2</v>
      </c>
      <c r="D747" s="118">
        <v>0.0028881307664728787</v>
      </c>
      <c r="E747" s="118">
        <v>2.103376055257288</v>
      </c>
      <c r="F747" s="84" t="s">
        <v>2195</v>
      </c>
      <c r="G747" s="84" t="b">
        <v>0</v>
      </c>
      <c r="H747" s="84" t="b">
        <v>0</v>
      </c>
      <c r="I747" s="84" t="b">
        <v>0</v>
      </c>
      <c r="J747" s="84" t="b">
        <v>0</v>
      </c>
      <c r="K747" s="84" t="b">
        <v>0</v>
      </c>
      <c r="L747" s="84" t="b">
        <v>0</v>
      </c>
    </row>
    <row r="748" spans="1:12" ht="15">
      <c r="A748" s="84" t="s">
        <v>2719</v>
      </c>
      <c r="B748" s="84" t="s">
        <v>2748</v>
      </c>
      <c r="C748" s="84">
        <v>2</v>
      </c>
      <c r="D748" s="118">
        <v>0.0028881307664728787</v>
      </c>
      <c r="E748" s="118">
        <v>2.7054360465852505</v>
      </c>
      <c r="F748" s="84" t="s">
        <v>2195</v>
      </c>
      <c r="G748" s="84" t="b">
        <v>1</v>
      </c>
      <c r="H748" s="84" t="b">
        <v>0</v>
      </c>
      <c r="I748" s="84" t="b">
        <v>0</v>
      </c>
      <c r="J748" s="84" t="b">
        <v>1</v>
      </c>
      <c r="K748" s="84" t="b">
        <v>0</v>
      </c>
      <c r="L748" s="84" t="b">
        <v>0</v>
      </c>
    </row>
    <row r="749" spans="1:12" ht="15">
      <c r="A749" s="84" t="s">
        <v>271</v>
      </c>
      <c r="B749" s="84" t="s">
        <v>2715</v>
      </c>
      <c r="C749" s="84">
        <v>2</v>
      </c>
      <c r="D749" s="118">
        <v>0.0028881307664728787</v>
      </c>
      <c r="E749" s="118">
        <v>0.6523576031018309</v>
      </c>
      <c r="F749" s="84" t="s">
        <v>2195</v>
      </c>
      <c r="G749" s="84" t="b">
        <v>0</v>
      </c>
      <c r="H749" s="84" t="b">
        <v>0</v>
      </c>
      <c r="I749" s="84" t="b">
        <v>0</v>
      </c>
      <c r="J749" s="84" t="b">
        <v>0</v>
      </c>
      <c r="K749" s="84" t="b">
        <v>0</v>
      </c>
      <c r="L749" s="84" t="b">
        <v>0</v>
      </c>
    </row>
    <row r="750" spans="1:12" ht="15">
      <c r="A750" s="84" t="s">
        <v>2715</v>
      </c>
      <c r="B750" s="84" t="s">
        <v>2723</v>
      </c>
      <c r="C750" s="84">
        <v>2</v>
      </c>
      <c r="D750" s="118">
        <v>0.0028881307664728787</v>
      </c>
      <c r="E750" s="118">
        <v>2.4044060509212692</v>
      </c>
      <c r="F750" s="84" t="s">
        <v>2195</v>
      </c>
      <c r="G750" s="84" t="b">
        <v>0</v>
      </c>
      <c r="H750" s="84" t="b">
        <v>0</v>
      </c>
      <c r="I750" s="84" t="b">
        <v>0</v>
      </c>
      <c r="J750" s="84" t="b">
        <v>0</v>
      </c>
      <c r="K750" s="84" t="b">
        <v>0</v>
      </c>
      <c r="L750" s="84" t="b">
        <v>0</v>
      </c>
    </row>
    <row r="751" spans="1:12" ht="15">
      <c r="A751" s="84" t="s">
        <v>2723</v>
      </c>
      <c r="B751" s="84" t="s">
        <v>2738</v>
      </c>
      <c r="C751" s="84">
        <v>2</v>
      </c>
      <c r="D751" s="118">
        <v>0.0028881307664728787</v>
      </c>
      <c r="E751" s="118">
        <v>2.7054360465852505</v>
      </c>
      <c r="F751" s="84" t="s">
        <v>2195</v>
      </c>
      <c r="G751" s="84" t="b">
        <v>0</v>
      </c>
      <c r="H751" s="84" t="b">
        <v>0</v>
      </c>
      <c r="I751" s="84" t="b">
        <v>0</v>
      </c>
      <c r="J751" s="84" t="b">
        <v>0</v>
      </c>
      <c r="K751" s="84" t="b">
        <v>0</v>
      </c>
      <c r="L751" s="84" t="b">
        <v>0</v>
      </c>
    </row>
    <row r="752" spans="1:12" ht="15">
      <c r="A752" s="84" t="s">
        <v>2738</v>
      </c>
      <c r="B752" s="84" t="s">
        <v>2724</v>
      </c>
      <c r="C752" s="84">
        <v>2</v>
      </c>
      <c r="D752" s="118">
        <v>0.0028881307664728787</v>
      </c>
      <c r="E752" s="118">
        <v>2.7054360465852505</v>
      </c>
      <c r="F752" s="84" t="s">
        <v>2195</v>
      </c>
      <c r="G752" s="84" t="b">
        <v>0</v>
      </c>
      <c r="H752" s="84" t="b">
        <v>0</v>
      </c>
      <c r="I752" s="84" t="b">
        <v>0</v>
      </c>
      <c r="J752" s="84" t="b">
        <v>0</v>
      </c>
      <c r="K752" s="84" t="b">
        <v>0</v>
      </c>
      <c r="L752" s="84" t="b">
        <v>0</v>
      </c>
    </row>
    <row r="753" spans="1:12" ht="15">
      <c r="A753" s="84" t="s">
        <v>2724</v>
      </c>
      <c r="B753" s="84" t="s">
        <v>2729</v>
      </c>
      <c r="C753" s="84">
        <v>2</v>
      </c>
      <c r="D753" s="118">
        <v>0.0028881307664728787</v>
      </c>
      <c r="E753" s="118">
        <v>2.7054360465852505</v>
      </c>
      <c r="F753" s="84" t="s">
        <v>2195</v>
      </c>
      <c r="G753" s="84" t="b">
        <v>0</v>
      </c>
      <c r="H753" s="84" t="b">
        <v>0</v>
      </c>
      <c r="I753" s="84" t="b">
        <v>0</v>
      </c>
      <c r="J753" s="84" t="b">
        <v>0</v>
      </c>
      <c r="K753" s="84" t="b">
        <v>0</v>
      </c>
      <c r="L753" s="84" t="b">
        <v>0</v>
      </c>
    </row>
    <row r="754" spans="1:12" ht="15">
      <c r="A754" s="84" t="s">
        <v>2729</v>
      </c>
      <c r="B754" s="84" t="s">
        <v>2312</v>
      </c>
      <c r="C754" s="84">
        <v>2</v>
      </c>
      <c r="D754" s="118">
        <v>0.0028881307664728787</v>
      </c>
      <c r="E754" s="118">
        <v>2.103376055257288</v>
      </c>
      <c r="F754" s="84" t="s">
        <v>2195</v>
      </c>
      <c r="G754" s="84" t="b">
        <v>0</v>
      </c>
      <c r="H754" s="84" t="b">
        <v>0</v>
      </c>
      <c r="I754" s="84" t="b">
        <v>0</v>
      </c>
      <c r="J754" s="84" t="b">
        <v>0</v>
      </c>
      <c r="K754" s="84" t="b">
        <v>0</v>
      </c>
      <c r="L754" s="84" t="b">
        <v>0</v>
      </c>
    </row>
    <row r="755" spans="1:12" ht="15">
      <c r="A755" s="84" t="s">
        <v>2312</v>
      </c>
      <c r="B755" s="84" t="s">
        <v>2720</v>
      </c>
      <c r="C755" s="84">
        <v>2</v>
      </c>
      <c r="D755" s="118">
        <v>0.0028881307664728787</v>
      </c>
      <c r="E755" s="118">
        <v>1.9272847962016069</v>
      </c>
      <c r="F755" s="84" t="s">
        <v>2195</v>
      </c>
      <c r="G755" s="84" t="b">
        <v>0</v>
      </c>
      <c r="H755" s="84" t="b">
        <v>0</v>
      </c>
      <c r="I755" s="84" t="b">
        <v>0</v>
      </c>
      <c r="J755" s="84" t="b">
        <v>0</v>
      </c>
      <c r="K755" s="84" t="b">
        <v>0</v>
      </c>
      <c r="L755" s="84" t="b">
        <v>0</v>
      </c>
    </row>
    <row r="756" spans="1:12" ht="15">
      <c r="A756" s="84" t="s">
        <v>2720</v>
      </c>
      <c r="B756" s="84" t="s">
        <v>2714</v>
      </c>
      <c r="C756" s="84">
        <v>2</v>
      </c>
      <c r="D756" s="118">
        <v>0.0028881307664728787</v>
      </c>
      <c r="E756" s="118">
        <v>2.228314791865588</v>
      </c>
      <c r="F756" s="84" t="s">
        <v>2195</v>
      </c>
      <c r="G756" s="84" t="b">
        <v>0</v>
      </c>
      <c r="H756" s="84" t="b">
        <v>0</v>
      </c>
      <c r="I756" s="84" t="b">
        <v>0</v>
      </c>
      <c r="J756" s="84" t="b">
        <v>0</v>
      </c>
      <c r="K756" s="84" t="b">
        <v>0</v>
      </c>
      <c r="L756" s="84" t="b">
        <v>0</v>
      </c>
    </row>
    <row r="757" spans="1:12" ht="15">
      <c r="A757" s="84" t="s">
        <v>2714</v>
      </c>
      <c r="B757" s="84" t="s">
        <v>2308</v>
      </c>
      <c r="C757" s="84">
        <v>2</v>
      </c>
      <c r="D757" s="118">
        <v>0.0028881307664728787</v>
      </c>
      <c r="E757" s="118">
        <v>1.6640433614270256</v>
      </c>
      <c r="F757" s="84" t="s">
        <v>2195</v>
      </c>
      <c r="G757" s="84" t="b">
        <v>0</v>
      </c>
      <c r="H757" s="84" t="b">
        <v>0</v>
      </c>
      <c r="I757" s="84" t="b">
        <v>0</v>
      </c>
      <c r="J757" s="84" t="b">
        <v>0</v>
      </c>
      <c r="K757" s="84" t="b">
        <v>0</v>
      </c>
      <c r="L757" s="84" t="b">
        <v>0</v>
      </c>
    </row>
    <row r="758" spans="1:12" ht="15">
      <c r="A758" s="84" t="s">
        <v>2717</v>
      </c>
      <c r="B758" s="84" t="s">
        <v>2730</v>
      </c>
      <c r="C758" s="84">
        <v>2</v>
      </c>
      <c r="D758" s="118">
        <v>0.0028881307664728787</v>
      </c>
      <c r="E758" s="118">
        <v>2.529344787529569</v>
      </c>
      <c r="F758" s="84" t="s">
        <v>2195</v>
      </c>
      <c r="G758" s="84" t="b">
        <v>0</v>
      </c>
      <c r="H758" s="84" t="b">
        <v>0</v>
      </c>
      <c r="I758" s="84" t="b">
        <v>0</v>
      </c>
      <c r="J758" s="84" t="b">
        <v>0</v>
      </c>
      <c r="K758" s="84" t="b">
        <v>0</v>
      </c>
      <c r="L758" s="84" t="b">
        <v>0</v>
      </c>
    </row>
    <row r="759" spans="1:12" ht="15">
      <c r="A759" s="84" t="s">
        <v>2730</v>
      </c>
      <c r="B759" s="84" t="s">
        <v>2739</v>
      </c>
      <c r="C759" s="84">
        <v>2</v>
      </c>
      <c r="D759" s="118">
        <v>0.0028881307664728787</v>
      </c>
      <c r="E759" s="118">
        <v>2.7054360465852505</v>
      </c>
      <c r="F759" s="84" t="s">
        <v>2195</v>
      </c>
      <c r="G759" s="84" t="b">
        <v>0</v>
      </c>
      <c r="H759" s="84" t="b">
        <v>0</v>
      </c>
      <c r="I759" s="84" t="b">
        <v>0</v>
      </c>
      <c r="J759" s="84" t="b">
        <v>0</v>
      </c>
      <c r="K759" s="84" t="b">
        <v>0</v>
      </c>
      <c r="L759" s="84" t="b">
        <v>0</v>
      </c>
    </row>
    <row r="760" spans="1:12" ht="15">
      <c r="A760" s="84" t="s">
        <v>2739</v>
      </c>
      <c r="B760" s="84" t="s">
        <v>2740</v>
      </c>
      <c r="C760" s="84">
        <v>2</v>
      </c>
      <c r="D760" s="118">
        <v>0.0028881307664728787</v>
      </c>
      <c r="E760" s="118">
        <v>2.7054360465852505</v>
      </c>
      <c r="F760" s="84" t="s">
        <v>2195</v>
      </c>
      <c r="G760" s="84" t="b">
        <v>0</v>
      </c>
      <c r="H760" s="84" t="b">
        <v>0</v>
      </c>
      <c r="I760" s="84" t="b">
        <v>0</v>
      </c>
      <c r="J760" s="84" t="b">
        <v>1</v>
      </c>
      <c r="K760" s="84" t="b">
        <v>0</v>
      </c>
      <c r="L760" s="84" t="b">
        <v>0</v>
      </c>
    </row>
    <row r="761" spans="1:12" ht="15">
      <c r="A761" s="84" t="s">
        <v>2740</v>
      </c>
      <c r="B761" s="84" t="s">
        <v>2314</v>
      </c>
      <c r="C761" s="84">
        <v>2</v>
      </c>
      <c r="D761" s="118">
        <v>0.0028881307664728787</v>
      </c>
      <c r="E761" s="118">
        <v>2.228314791865588</v>
      </c>
      <c r="F761" s="84" t="s">
        <v>2195</v>
      </c>
      <c r="G761" s="84" t="b">
        <v>1</v>
      </c>
      <c r="H761" s="84" t="b">
        <v>0</v>
      </c>
      <c r="I761" s="84" t="b">
        <v>0</v>
      </c>
      <c r="J761" s="84" t="b">
        <v>0</v>
      </c>
      <c r="K761" s="84" t="b">
        <v>0</v>
      </c>
      <c r="L761" s="84" t="b">
        <v>0</v>
      </c>
    </row>
    <row r="762" spans="1:12" ht="15">
      <c r="A762" s="84" t="s">
        <v>336</v>
      </c>
      <c r="B762" s="84" t="s">
        <v>275</v>
      </c>
      <c r="C762" s="84">
        <v>2</v>
      </c>
      <c r="D762" s="118">
        <v>0.0028881307664728787</v>
      </c>
      <c r="E762" s="118">
        <v>2.529344787529569</v>
      </c>
      <c r="F762" s="84" t="s">
        <v>2195</v>
      </c>
      <c r="G762" s="84" t="b">
        <v>0</v>
      </c>
      <c r="H762" s="84" t="b">
        <v>0</v>
      </c>
      <c r="I762" s="84" t="b">
        <v>0</v>
      </c>
      <c r="J762" s="84" t="b">
        <v>0</v>
      </c>
      <c r="K762" s="84" t="b">
        <v>0</v>
      </c>
      <c r="L762" s="84" t="b">
        <v>0</v>
      </c>
    </row>
    <row r="763" spans="1:12" ht="15">
      <c r="A763" s="84" t="s">
        <v>275</v>
      </c>
      <c r="B763" s="84" t="s">
        <v>335</v>
      </c>
      <c r="C763" s="84">
        <v>2</v>
      </c>
      <c r="D763" s="118">
        <v>0.0028881307664728787</v>
      </c>
      <c r="E763" s="118">
        <v>2.7054360465852505</v>
      </c>
      <c r="F763" s="84" t="s">
        <v>2195</v>
      </c>
      <c r="G763" s="84" t="b">
        <v>0</v>
      </c>
      <c r="H763" s="84" t="b">
        <v>0</v>
      </c>
      <c r="I763" s="84" t="b">
        <v>0</v>
      </c>
      <c r="J763" s="84" t="b">
        <v>0</v>
      </c>
      <c r="K763" s="84" t="b">
        <v>0</v>
      </c>
      <c r="L763" s="84" t="b">
        <v>0</v>
      </c>
    </row>
    <row r="764" spans="1:12" ht="15">
      <c r="A764" s="84" t="s">
        <v>335</v>
      </c>
      <c r="B764" s="84" t="s">
        <v>334</v>
      </c>
      <c r="C764" s="84">
        <v>2</v>
      </c>
      <c r="D764" s="118">
        <v>0.0028881307664728787</v>
      </c>
      <c r="E764" s="118">
        <v>2.7054360465852505</v>
      </c>
      <c r="F764" s="84" t="s">
        <v>2195</v>
      </c>
      <c r="G764" s="84" t="b">
        <v>0</v>
      </c>
      <c r="H764" s="84" t="b">
        <v>0</v>
      </c>
      <c r="I764" s="84" t="b">
        <v>0</v>
      </c>
      <c r="J764" s="84" t="b">
        <v>0</v>
      </c>
      <c r="K764" s="84" t="b">
        <v>0</v>
      </c>
      <c r="L764" s="84" t="b">
        <v>0</v>
      </c>
    </row>
    <row r="765" spans="1:12" ht="15">
      <c r="A765" s="84" t="s">
        <v>334</v>
      </c>
      <c r="B765" s="84" t="s">
        <v>273</v>
      </c>
      <c r="C765" s="84">
        <v>2</v>
      </c>
      <c r="D765" s="118">
        <v>0.0028881307664728787</v>
      </c>
      <c r="E765" s="118">
        <v>2.7054360465852505</v>
      </c>
      <c r="F765" s="84" t="s">
        <v>2195</v>
      </c>
      <c r="G765" s="84" t="b">
        <v>0</v>
      </c>
      <c r="H765" s="84" t="b">
        <v>0</v>
      </c>
      <c r="I765" s="84" t="b">
        <v>0</v>
      </c>
      <c r="J765" s="84" t="b">
        <v>0</v>
      </c>
      <c r="K765" s="84" t="b">
        <v>0</v>
      </c>
      <c r="L765" s="84" t="b">
        <v>0</v>
      </c>
    </row>
    <row r="766" spans="1:12" ht="15">
      <c r="A766" s="84" t="s">
        <v>333</v>
      </c>
      <c r="B766" s="84" t="s">
        <v>279</v>
      </c>
      <c r="C766" s="84">
        <v>2</v>
      </c>
      <c r="D766" s="118">
        <v>0.0028881307664728787</v>
      </c>
      <c r="E766" s="118">
        <v>2.529344787529569</v>
      </c>
      <c r="F766" s="84" t="s">
        <v>2195</v>
      </c>
      <c r="G766" s="84" t="b">
        <v>0</v>
      </c>
      <c r="H766" s="84" t="b">
        <v>0</v>
      </c>
      <c r="I766" s="84" t="b">
        <v>0</v>
      </c>
      <c r="J766" s="84" t="b">
        <v>0</v>
      </c>
      <c r="K766" s="84" t="b">
        <v>0</v>
      </c>
      <c r="L766" s="84" t="b">
        <v>0</v>
      </c>
    </row>
    <row r="767" spans="1:12" ht="15">
      <c r="A767" s="84" t="s">
        <v>2727</v>
      </c>
      <c r="B767" s="84" t="s">
        <v>2758</v>
      </c>
      <c r="C767" s="84">
        <v>2</v>
      </c>
      <c r="D767" s="118">
        <v>0.0028881307664728787</v>
      </c>
      <c r="E767" s="118">
        <v>2.529344787529569</v>
      </c>
      <c r="F767" s="84" t="s">
        <v>2195</v>
      </c>
      <c r="G767" s="84" t="b">
        <v>0</v>
      </c>
      <c r="H767" s="84" t="b">
        <v>0</v>
      </c>
      <c r="I767" s="84" t="b">
        <v>0</v>
      </c>
      <c r="J767" s="84" t="b">
        <v>1</v>
      </c>
      <c r="K767" s="84" t="b">
        <v>0</v>
      </c>
      <c r="L767" s="84" t="b">
        <v>0</v>
      </c>
    </row>
    <row r="768" spans="1:12" ht="15">
      <c r="A768" s="84" t="s">
        <v>2758</v>
      </c>
      <c r="B768" s="84" t="s">
        <v>2715</v>
      </c>
      <c r="C768" s="84">
        <v>2</v>
      </c>
      <c r="D768" s="118">
        <v>0.0028881307664728787</v>
      </c>
      <c r="E768" s="118">
        <v>2.4044060509212692</v>
      </c>
      <c r="F768" s="84" t="s">
        <v>2195</v>
      </c>
      <c r="G768" s="84" t="b">
        <v>1</v>
      </c>
      <c r="H768" s="84" t="b">
        <v>0</v>
      </c>
      <c r="I768" s="84" t="b">
        <v>0</v>
      </c>
      <c r="J768" s="84" t="b">
        <v>0</v>
      </c>
      <c r="K768" s="84" t="b">
        <v>0</v>
      </c>
      <c r="L768" s="84" t="b">
        <v>0</v>
      </c>
    </row>
    <row r="769" spans="1:12" ht="15">
      <c r="A769" s="84" t="s">
        <v>2715</v>
      </c>
      <c r="B769" s="84" t="s">
        <v>2769</v>
      </c>
      <c r="C769" s="84">
        <v>2</v>
      </c>
      <c r="D769" s="118">
        <v>0.0028881307664728787</v>
      </c>
      <c r="E769" s="118">
        <v>2.4044060509212692</v>
      </c>
      <c r="F769" s="84" t="s">
        <v>2195</v>
      </c>
      <c r="G769" s="84" t="b">
        <v>0</v>
      </c>
      <c r="H769" s="84" t="b">
        <v>0</v>
      </c>
      <c r="I769" s="84" t="b">
        <v>0</v>
      </c>
      <c r="J769" s="84" t="b">
        <v>0</v>
      </c>
      <c r="K769" s="84" t="b">
        <v>0</v>
      </c>
      <c r="L769" s="84" t="b">
        <v>0</v>
      </c>
    </row>
    <row r="770" spans="1:12" ht="15">
      <c r="A770" s="84" t="s">
        <v>2769</v>
      </c>
      <c r="B770" s="84" t="s">
        <v>2728</v>
      </c>
      <c r="C770" s="84">
        <v>2</v>
      </c>
      <c r="D770" s="118">
        <v>0.0028881307664728787</v>
      </c>
      <c r="E770" s="118">
        <v>2.7054360465852505</v>
      </c>
      <c r="F770" s="84" t="s">
        <v>2195</v>
      </c>
      <c r="G770" s="84" t="b">
        <v>0</v>
      </c>
      <c r="H770" s="84" t="b">
        <v>0</v>
      </c>
      <c r="I770" s="84" t="b">
        <v>0</v>
      </c>
      <c r="J770" s="84" t="b">
        <v>0</v>
      </c>
      <c r="K770" s="84" t="b">
        <v>0</v>
      </c>
      <c r="L770" s="84" t="b">
        <v>0</v>
      </c>
    </row>
    <row r="771" spans="1:12" ht="15">
      <c r="A771" s="84" t="s">
        <v>271</v>
      </c>
      <c r="B771" s="84" t="s">
        <v>2721</v>
      </c>
      <c r="C771" s="84">
        <v>2</v>
      </c>
      <c r="D771" s="118">
        <v>0.0028881307664728787</v>
      </c>
      <c r="E771" s="118">
        <v>0.953387598765812</v>
      </c>
      <c r="F771" s="84" t="s">
        <v>2195</v>
      </c>
      <c r="G771" s="84" t="b">
        <v>0</v>
      </c>
      <c r="H771" s="84" t="b">
        <v>0</v>
      </c>
      <c r="I771" s="84" t="b">
        <v>0</v>
      </c>
      <c r="J771" s="84" t="b">
        <v>0</v>
      </c>
      <c r="K771" s="84" t="b">
        <v>0</v>
      </c>
      <c r="L771" s="84" t="b">
        <v>0</v>
      </c>
    </row>
    <row r="772" spans="1:12" ht="15">
      <c r="A772" s="84" t="s">
        <v>2714</v>
      </c>
      <c r="B772" s="84" t="s">
        <v>2311</v>
      </c>
      <c r="C772" s="84">
        <v>2</v>
      </c>
      <c r="D772" s="118">
        <v>0.0028881307664728787</v>
      </c>
      <c r="E772" s="118">
        <v>1.802346059593307</v>
      </c>
      <c r="F772" s="84" t="s">
        <v>2195</v>
      </c>
      <c r="G772" s="84" t="b">
        <v>0</v>
      </c>
      <c r="H772" s="84" t="b">
        <v>0</v>
      </c>
      <c r="I772" s="84" t="b">
        <v>0</v>
      </c>
      <c r="J772" s="84" t="b">
        <v>0</v>
      </c>
      <c r="K772" s="84" t="b">
        <v>0</v>
      </c>
      <c r="L772" s="84" t="b">
        <v>0</v>
      </c>
    </row>
    <row r="773" spans="1:12" ht="15">
      <c r="A773" s="84" t="s">
        <v>271</v>
      </c>
      <c r="B773" s="84" t="s">
        <v>2338</v>
      </c>
      <c r="C773" s="84">
        <v>2</v>
      </c>
      <c r="D773" s="118">
        <v>0.0028881307664728787</v>
      </c>
      <c r="E773" s="118">
        <v>0.6523576031018309</v>
      </c>
      <c r="F773" s="84" t="s">
        <v>2195</v>
      </c>
      <c r="G773" s="84" t="b">
        <v>0</v>
      </c>
      <c r="H773" s="84" t="b">
        <v>0</v>
      </c>
      <c r="I773" s="84" t="b">
        <v>0</v>
      </c>
      <c r="J773" s="84" t="b">
        <v>0</v>
      </c>
      <c r="K773" s="84" t="b">
        <v>0</v>
      </c>
      <c r="L773" s="84" t="b">
        <v>0</v>
      </c>
    </row>
    <row r="774" spans="1:12" ht="15">
      <c r="A774" s="84" t="s">
        <v>2338</v>
      </c>
      <c r="B774" s="84" t="s">
        <v>2726</v>
      </c>
      <c r="C774" s="84">
        <v>2</v>
      </c>
      <c r="D774" s="118">
        <v>0.0028881307664728787</v>
      </c>
      <c r="E774" s="118">
        <v>2.228314791865588</v>
      </c>
      <c r="F774" s="84" t="s">
        <v>2195</v>
      </c>
      <c r="G774" s="84" t="b">
        <v>0</v>
      </c>
      <c r="H774" s="84" t="b">
        <v>0</v>
      </c>
      <c r="I774" s="84" t="b">
        <v>0</v>
      </c>
      <c r="J774" s="84" t="b">
        <v>0</v>
      </c>
      <c r="K774" s="84" t="b">
        <v>0</v>
      </c>
      <c r="L774" s="84" t="b">
        <v>0</v>
      </c>
    </row>
    <row r="775" spans="1:12" ht="15">
      <c r="A775" s="84" t="s">
        <v>2726</v>
      </c>
      <c r="B775" s="84" t="s">
        <v>2746</v>
      </c>
      <c r="C775" s="84">
        <v>2</v>
      </c>
      <c r="D775" s="118">
        <v>0.0028881307664728787</v>
      </c>
      <c r="E775" s="118">
        <v>2.7054360465852505</v>
      </c>
      <c r="F775" s="84" t="s">
        <v>2195</v>
      </c>
      <c r="G775" s="84" t="b">
        <v>0</v>
      </c>
      <c r="H775" s="84" t="b">
        <v>0</v>
      </c>
      <c r="I775" s="84" t="b">
        <v>0</v>
      </c>
      <c r="J775" s="84" t="b">
        <v>0</v>
      </c>
      <c r="K775" s="84" t="b">
        <v>0</v>
      </c>
      <c r="L775" s="84" t="b">
        <v>0</v>
      </c>
    </row>
    <row r="776" spans="1:12" ht="15">
      <c r="A776" s="84" t="s">
        <v>2746</v>
      </c>
      <c r="B776" s="84" t="s">
        <v>2314</v>
      </c>
      <c r="C776" s="84">
        <v>2</v>
      </c>
      <c r="D776" s="118">
        <v>0.0028881307664728787</v>
      </c>
      <c r="E776" s="118">
        <v>2.228314791865588</v>
      </c>
      <c r="F776" s="84" t="s">
        <v>2195</v>
      </c>
      <c r="G776" s="84" t="b">
        <v>0</v>
      </c>
      <c r="H776" s="84" t="b">
        <v>0</v>
      </c>
      <c r="I776" s="84" t="b">
        <v>0</v>
      </c>
      <c r="J776" s="84" t="b">
        <v>0</v>
      </c>
      <c r="K776" s="84" t="b">
        <v>0</v>
      </c>
      <c r="L776" s="84" t="b">
        <v>0</v>
      </c>
    </row>
    <row r="777" spans="1:12" ht="15">
      <c r="A777" s="84" t="s">
        <v>2314</v>
      </c>
      <c r="B777" s="84" t="s">
        <v>2747</v>
      </c>
      <c r="C777" s="84">
        <v>2</v>
      </c>
      <c r="D777" s="118">
        <v>0.0028881307664728787</v>
      </c>
      <c r="E777" s="118">
        <v>2.4044060509212692</v>
      </c>
      <c r="F777" s="84" t="s">
        <v>2195</v>
      </c>
      <c r="G777" s="84" t="b">
        <v>0</v>
      </c>
      <c r="H777" s="84" t="b">
        <v>0</v>
      </c>
      <c r="I777" s="84" t="b">
        <v>0</v>
      </c>
      <c r="J777" s="84" t="b">
        <v>0</v>
      </c>
      <c r="K777" s="84" t="b">
        <v>0</v>
      </c>
      <c r="L777" s="84" t="b">
        <v>0</v>
      </c>
    </row>
    <row r="778" spans="1:12" ht="15">
      <c r="A778" s="84" t="s">
        <v>2747</v>
      </c>
      <c r="B778" s="84" t="s">
        <v>2314</v>
      </c>
      <c r="C778" s="84">
        <v>2</v>
      </c>
      <c r="D778" s="118">
        <v>0.0028881307664728787</v>
      </c>
      <c r="E778" s="118">
        <v>2.228314791865588</v>
      </c>
      <c r="F778" s="84" t="s">
        <v>2195</v>
      </c>
      <c r="G778" s="84" t="b">
        <v>0</v>
      </c>
      <c r="H778" s="84" t="b">
        <v>0</v>
      </c>
      <c r="I778" s="84" t="b">
        <v>0</v>
      </c>
      <c r="J778" s="84" t="b">
        <v>0</v>
      </c>
      <c r="K778" s="84" t="b">
        <v>0</v>
      </c>
      <c r="L778" s="84" t="b">
        <v>0</v>
      </c>
    </row>
    <row r="779" spans="1:12" ht="15">
      <c r="A779" s="84" t="s">
        <v>2314</v>
      </c>
      <c r="B779" s="84" t="s">
        <v>2797</v>
      </c>
      <c r="C779" s="84">
        <v>2</v>
      </c>
      <c r="D779" s="118">
        <v>0.0028881307664728787</v>
      </c>
      <c r="E779" s="118">
        <v>2.4044060509212692</v>
      </c>
      <c r="F779" s="84" t="s">
        <v>2195</v>
      </c>
      <c r="G779" s="84" t="b">
        <v>0</v>
      </c>
      <c r="H779" s="84" t="b">
        <v>0</v>
      </c>
      <c r="I779" s="84" t="b">
        <v>0</v>
      </c>
      <c r="J779" s="84" t="b">
        <v>0</v>
      </c>
      <c r="K779" s="84" t="b">
        <v>0</v>
      </c>
      <c r="L779" s="84" t="b">
        <v>0</v>
      </c>
    </row>
    <row r="780" spans="1:12" ht="15">
      <c r="A780" s="84" t="s">
        <v>2797</v>
      </c>
      <c r="B780" s="84" t="s">
        <v>2845</v>
      </c>
      <c r="C780" s="84">
        <v>2</v>
      </c>
      <c r="D780" s="118">
        <v>0.0028881307664728787</v>
      </c>
      <c r="E780" s="118">
        <v>2.7054360465852505</v>
      </c>
      <c r="F780" s="84" t="s">
        <v>2195</v>
      </c>
      <c r="G780" s="84" t="b">
        <v>0</v>
      </c>
      <c r="H780" s="84" t="b">
        <v>0</v>
      </c>
      <c r="I780" s="84" t="b">
        <v>0</v>
      </c>
      <c r="J780" s="84" t="b">
        <v>0</v>
      </c>
      <c r="K780" s="84" t="b">
        <v>0</v>
      </c>
      <c r="L780" s="84" t="b">
        <v>0</v>
      </c>
    </row>
    <row r="781" spans="1:12" ht="15">
      <c r="A781" s="84" t="s">
        <v>2845</v>
      </c>
      <c r="B781" s="84" t="s">
        <v>2718</v>
      </c>
      <c r="C781" s="84">
        <v>2</v>
      </c>
      <c r="D781" s="118">
        <v>0.0028881307664728787</v>
      </c>
      <c r="E781" s="118">
        <v>2.4044060509212692</v>
      </c>
      <c r="F781" s="84" t="s">
        <v>2195</v>
      </c>
      <c r="G781" s="84" t="b">
        <v>0</v>
      </c>
      <c r="H781" s="84" t="b">
        <v>0</v>
      </c>
      <c r="I781" s="84" t="b">
        <v>0</v>
      </c>
      <c r="J781" s="84" t="b">
        <v>0</v>
      </c>
      <c r="K781" s="84" t="b">
        <v>0</v>
      </c>
      <c r="L781" s="84" t="b">
        <v>0</v>
      </c>
    </row>
    <row r="782" spans="1:12" ht="15">
      <c r="A782" s="84" t="s">
        <v>2718</v>
      </c>
      <c r="B782" s="84" t="s">
        <v>2373</v>
      </c>
      <c r="C782" s="84">
        <v>2</v>
      </c>
      <c r="D782" s="118">
        <v>0.0028881307664728787</v>
      </c>
      <c r="E782" s="118">
        <v>2.4044060509212692</v>
      </c>
      <c r="F782" s="84" t="s">
        <v>2195</v>
      </c>
      <c r="G782" s="84" t="b">
        <v>0</v>
      </c>
      <c r="H782" s="84" t="b">
        <v>0</v>
      </c>
      <c r="I782" s="84" t="b">
        <v>0</v>
      </c>
      <c r="J782" s="84" t="b">
        <v>0</v>
      </c>
      <c r="K782" s="84" t="b">
        <v>0</v>
      </c>
      <c r="L782" s="84" t="b">
        <v>0</v>
      </c>
    </row>
    <row r="783" spans="1:12" ht="15">
      <c r="A783" s="84" t="s">
        <v>2373</v>
      </c>
      <c r="B783" s="84" t="s">
        <v>2308</v>
      </c>
      <c r="C783" s="84">
        <v>2</v>
      </c>
      <c r="D783" s="118">
        <v>0.0028881307664728787</v>
      </c>
      <c r="E783" s="118">
        <v>1.9650733570910066</v>
      </c>
      <c r="F783" s="84" t="s">
        <v>2195</v>
      </c>
      <c r="G783" s="84" t="b">
        <v>0</v>
      </c>
      <c r="H783" s="84" t="b">
        <v>0</v>
      </c>
      <c r="I783" s="84" t="b">
        <v>0</v>
      </c>
      <c r="J783" s="84" t="b">
        <v>0</v>
      </c>
      <c r="K783" s="84" t="b">
        <v>0</v>
      </c>
      <c r="L783" s="84" t="b">
        <v>0</v>
      </c>
    </row>
    <row r="784" spans="1:12" ht="15">
      <c r="A784" s="84" t="s">
        <v>315</v>
      </c>
      <c r="B784" s="84" t="s">
        <v>314</v>
      </c>
      <c r="C784" s="84">
        <v>6</v>
      </c>
      <c r="D784" s="118">
        <v>0.00738844443590271</v>
      </c>
      <c r="E784" s="118">
        <v>1.2820067583505508</v>
      </c>
      <c r="F784" s="84" t="s">
        <v>2196</v>
      </c>
      <c r="G784" s="84" t="b">
        <v>0</v>
      </c>
      <c r="H784" s="84" t="b">
        <v>0</v>
      </c>
      <c r="I784" s="84" t="b">
        <v>0</v>
      </c>
      <c r="J784" s="84" t="b">
        <v>0</v>
      </c>
      <c r="K784" s="84" t="b">
        <v>0</v>
      </c>
      <c r="L784" s="84" t="b">
        <v>0</v>
      </c>
    </row>
    <row r="785" spans="1:12" ht="15">
      <c r="A785" s="84" t="s">
        <v>314</v>
      </c>
      <c r="B785" s="84" t="s">
        <v>271</v>
      </c>
      <c r="C785" s="84">
        <v>6</v>
      </c>
      <c r="D785" s="118">
        <v>0.00738844443590271</v>
      </c>
      <c r="E785" s="118">
        <v>1.1728622889254827</v>
      </c>
      <c r="F785" s="84" t="s">
        <v>2196</v>
      </c>
      <c r="G785" s="84" t="b">
        <v>0</v>
      </c>
      <c r="H785" s="84" t="b">
        <v>0</v>
      </c>
      <c r="I785" s="84" t="b">
        <v>0</v>
      </c>
      <c r="J785" s="84" t="b">
        <v>0</v>
      </c>
      <c r="K785" s="84" t="b">
        <v>0</v>
      </c>
      <c r="L785" s="84" t="b">
        <v>0</v>
      </c>
    </row>
    <row r="786" spans="1:12" ht="15">
      <c r="A786" s="84" t="s">
        <v>257</v>
      </c>
      <c r="B786" s="84" t="s">
        <v>315</v>
      </c>
      <c r="C786" s="84">
        <v>4</v>
      </c>
      <c r="D786" s="118">
        <v>0.00985125924787028</v>
      </c>
      <c r="E786" s="118">
        <v>1.2520435349731076</v>
      </c>
      <c r="F786" s="84" t="s">
        <v>2196</v>
      </c>
      <c r="G786" s="84" t="b">
        <v>0</v>
      </c>
      <c r="H786" s="84" t="b">
        <v>0</v>
      </c>
      <c r="I786" s="84" t="b">
        <v>0</v>
      </c>
      <c r="J786" s="84" t="b">
        <v>0</v>
      </c>
      <c r="K786" s="84" t="b">
        <v>0</v>
      </c>
      <c r="L786" s="84" t="b">
        <v>0</v>
      </c>
    </row>
    <row r="787" spans="1:12" ht="15">
      <c r="A787" s="84" t="s">
        <v>271</v>
      </c>
      <c r="B787" s="84" t="s">
        <v>2324</v>
      </c>
      <c r="C787" s="84">
        <v>3</v>
      </c>
      <c r="D787" s="118">
        <v>0.010009536812300612</v>
      </c>
      <c r="E787" s="118">
        <v>1.1728622889254827</v>
      </c>
      <c r="F787" s="84" t="s">
        <v>2196</v>
      </c>
      <c r="G787" s="84" t="b">
        <v>0</v>
      </c>
      <c r="H787" s="84" t="b">
        <v>0</v>
      </c>
      <c r="I787" s="84" t="b">
        <v>0</v>
      </c>
      <c r="J787" s="84" t="b">
        <v>0</v>
      </c>
      <c r="K787" s="84" t="b">
        <v>0</v>
      </c>
      <c r="L787" s="84" t="b">
        <v>0</v>
      </c>
    </row>
    <row r="788" spans="1:12" ht="15">
      <c r="A788" s="84" t="s">
        <v>2324</v>
      </c>
      <c r="B788" s="84" t="s">
        <v>2325</v>
      </c>
      <c r="C788" s="84">
        <v>3</v>
      </c>
      <c r="D788" s="118">
        <v>0.010009536812300612</v>
      </c>
      <c r="E788" s="118">
        <v>1.649983543645145</v>
      </c>
      <c r="F788" s="84" t="s">
        <v>2196</v>
      </c>
      <c r="G788" s="84" t="b">
        <v>0</v>
      </c>
      <c r="H788" s="84" t="b">
        <v>0</v>
      </c>
      <c r="I788" s="84" t="b">
        <v>0</v>
      </c>
      <c r="J788" s="84" t="b">
        <v>0</v>
      </c>
      <c r="K788" s="84" t="b">
        <v>0</v>
      </c>
      <c r="L788" s="84" t="b">
        <v>0</v>
      </c>
    </row>
    <row r="789" spans="1:12" ht="15">
      <c r="A789" s="84" t="s">
        <v>2325</v>
      </c>
      <c r="B789" s="84" t="s">
        <v>2326</v>
      </c>
      <c r="C789" s="84">
        <v>3</v>
      </c>
      <c r="D789" s="118">
        <v>0.010009536812300612</v>
      </c>
      <c r="E789" s="118">
        <v>1.649983543645145</v>
      </c>
      <c r="F789" s="84" t="s">
        <v>2196</v>
      </c>
      <c r="G789" s="84" t="b">
        <v>0</v>
      </c>
      <c r="H789" s="84" t="b">
        <v>0</v>
      </c>
      <c r="I789" s="84" t="b">
        <v>0</v>
      </c>
      <c r="J789" s="84" t="b">
        <v>1</v>
      </c>
      <c r="K789" s="84" t="b">
        <v>0</v>
      </c>
      <c r="L789" s="84" t="b">
        <v>0</v>
      </c>
    </row>
    <row r="790" spans="1:12" ht="15">
      <c r="A790" s="84" t="s">
        <v>2326</v>
      </c>
      <c r="B790" s="84" t="s">
        <v>2327</v>
      </c>
      <c r="C790" s="84">
        <v>3</v>
      </c>
      <c r="D790" s="118">
        <v>0.010009536812300612</v>
      </c>
      <c r="E790" s="118">
        <v>1.649983543645145</v>
      </c>
      <c r="F790" s="84" t="s">
        <v>2196</v>
      </c>
      <c r="G790" s="84" t="b">
        <v>1</v>
      </c>
      <c r="H790" s="84" t="b">
        <v>0</v>
      </c>
      <c r="I790" s="84" t="b">
        <v>0</v>
      </c>
      <c r="J790" s="84" t="b">
        <v>0</v>
      </c>
      <c r="K790" s="84" t="b">
        <v>0</v>
      </c>
      <c r="L790" s="84" t="b">
        <v>0</v>
      </c>
    </row>
    <row r="791" spans="1:12" ht="15">
      <c r="A791" s="84" t="s">
        <v>2327</v>
      </c>
      <c r="B791" s="84" t="s">
        <v>2805</v>
      </c>
      <c r="C791" s="84">
        <v>3</v>
      </c>
      <c r="D791" s="118">
        <v>0.010009536812300612</v>
      </c>
      <c r="E791" s="118">
        <v>1.649983543645145</v>
      </c>
      <c r="F791" s="84" t="s">
        <v>2196</v>
      </c>
      <c r="G791" s="84" t="b">
        <v>0</v>
      </c>
      <c r="H791" s="84" t="b">
        <v>0</v>
      </c>
      <c r="I791" s="84" t="b">
        <v>0</v>
      </c>
      <c r="J791" s="84" t="b">
        <v>0</v>
      </c>
      <c r="K791" s="84" t="b">
        <v>0</v>
      </c>
      <c r="L791" s="84" t="b">
        <v>0</v>
      </c>
    </row>
    <row r="792" spans="1:12" ht="15">
      <c r="A792" s="84" t="s">
        <v>2805</v>
      </c>
      <c r="B792" s="84" t="s">
        <v>2322</v>
      </c>
      <c r="C792" s="84">
        <v>3</v>
      </c>
      <c r="D792" s="118">
        <v>0.010009536812300612</v>
      </c>
      <c r="E792" s="118">
        <v>1.348953547981164</v>
      </c>
      <c r="F792" s="84" t="s">
        <v>2196</v>
      </c>
      <c r="G792" s="84" t="b">
        <v>0</v>
      </c>
      <c r="H792" s="84" t="b">
        <v>0</v>
      </c>
      <c r="I792" s="84" t="b">
        <v>0</v>
      </c>
      <c r="J792" s="84" t="b">
        <v>0</v>
      </c>
      <c r="K792" s="84" t="b">
        <v>0</v>
      </c>
      <c r="L792" s="84" t="b">
        <v>0</v>
      </c>
    </row>
    <row r="793" spans="1:12" ht="15">
      <c r="A793" s="84" t="s">
        <v>2322</v>
      </c>
      <c r="B793" s="84" t="s">
        <v>2860</v>
      </c>
      <c r="C793" s="84">
        <v>3</v>
      </c>
      <c r="D793" s="118">
        <v>0.010009536812300612</v>
      </c>
      <c r="E793" s="118">
        <v>1.5250448070368452</v>
      </c>
      <c r="F793" s="84" t="s">
        <v>2196</v>
      </c>
      <c r="G793" s="84" t="b">
        <v>0</v>
      </c>
      <c r="H793" s="84" t="b">
        <v>0</v>
      </c>
      <c r="I793" s="84" t="b">
        <v>0</v>
      </c>
      <c r="J793" s="84" t="b">
        <v>0</v>
      </c>
      <c r="K793" s="84" t="b">
        <v>0</v>
      </c>
      <c r="L793" s="84" t="b">
        <v>0</v>
      </c>
    </row>
    <row r="794" spans="1:12" ht="15">
      <c r="A794" s="84" t="s">
        <v>2861</v>
      </c>
      <c r="B794" s="84" t="s">
        <v>2862</v>
      </c>
      <c r="C794" s="84">
        <v>3</v>
      </c>
      <c r="D794" s="118">
        <v>0.010009536812300612</v>
      </c>
      <c r="E794" s="118">
        <v>1.649983543645145</v>
      </c>
      <c r="F794" s="84" t="s">
        <v>2196</v>
      </c>
      <c r="G794" s="84" t="b">
        <v>0</v>
      </c>
      <c r="H794" s="84" t="b">
        <v>0</v>
      </c>
      <c r="I794" s="84" t="b">
        <v>0</v>
      </c>
      <c r="J794" s="84" t="b">
        <v>0</v>
      </c>
      <c r="K794" s="84" t="b">
        <v>0</v>
      </c>
      <c r="L794" s="84" t="b">
        <v>0</v>
      </c>
    </row>
    <row r="795" spans="1:12" ht="15">
      <c r="A795" s="84" t="s">
        <v>2862</v>
      </c>
      <c r="B795" s="84" t="s">
        <v>2760</v>
      </c>
      <c r="C795" s="84">
        <v>3</v>
      </c>
      <c r="D795" s="118">
        <v>0.010009536812300612</v>
      </c>
      <c r="E795" s="118">
        <v>1.649983543645145</v>
      </c>
      <c r="F795" s="84" t="s">
        <v>2196</v>
      </c>
      <c r="G795" s="84" t="b">
        <v>0</v>
      </c>
      <c r="H795" s="84" t="b">
        <v>0</v>
      </c>
      <c r="I795" s="84" t="b">
        <v>0</v>
      </c>
      <c r="J795" s="84" t="b">
        <v>0</v>
      </c>
      <c r="K795" s="84" t="b">
        <v>0</v>
      </c>
      <c r="L795" s="84" t="b">
        <v>0</v>
      </c>
    </row>
    <row r="796" spans="1:12" ht="15">
      <c r="A796" s="84" t="s">
        <v>2760</v>
      </c>
      <c r="B796" s="84" t="s">
        <v>2863</v>
      </c>
      <c r="C796" s="84">
        <v>3</v>
      </c>
      <c r="D796" s="118">
        <v>0.010009536812300612</v>
      </c>
      <c r="E796" s="118">
        <v>1.649983543645145</v>
      </c>
      <c r="F796" s="84" t="s">
        <v>2196</v>
      </c>
      <c r="G796" s="84" t="b">
        <v>0</v>
      </c>
      <c r="H796" s="84" t="b">
        <v>0</v>
      </c>
      <c r="I796" s="84" t="b">
        <v>0</v>
      </c>
      <c r="J796" s="84" t="b">
        <v>0</v>
      </c>
      <c r="K796" s="84" t="b">
        <v>0</v>
      </c>
      <c r="L796" s="84" t="b">
        <v>0</v>
      </c>
    </row>
    <row r="797" spans="1:12" ht="15">
      <c r="A797" s="84" t="s">
        <v>2863</v>
      </c>
      <c r="B797" s="84" t="s">
        <v>2749</v>
      </c>
      <c r="C797" s="84">
        <v>3</v>
      </c>
      <c r="D797" s="118">
        <v>0.010009536812300612</v>
      </c>
      <c r="E797" s="118">
        <v>1.649983543645145</v>
      </c>
      <c r="F797" s="84" t="s">
        <v>2196</v>
      </c>
      <c r="G797" s="84" t="b">
        <v>0</v>
      </c>
      <c r="H797" s="84" t="b">
        <v>0</v>
      </c>
      <c r="I797" s="84" t="b">
        <v>0</v>
      </c>
      <c r="J797" s="84" t="b">
        <v>0</v>
      </c>
      <c r="K797" s="84" t="b">
        <v>0</v>
      </c>
      <c r="L797" s="84" t="b">
        <v>0</v>
      </c>
    </row>
    <row r="798" spans="1:12" ht="15">
      <c r="A798" s="84" t="s">
        <v>2749</v>
      </c>
      <c r="B798" s="84" t="s">
        <v>2864</v>
      </c>
      <c r="C798" s="84">
        <v>3</v>
      </c>
      <c r="D798" s="118">
        <v>0.010009536812300612</v>
      </c>
      <c r="E798" s="118">
        <v>1.649983543645145</v>
      </c>
      <c r="F798" s="84" t="s">
        <v>2196</v>
      </c>
      <c r="G798" s="84" t="b">
        <v>0</v>
      </c>
      <c r="H798" s="84" t="b">
        <v>0</v>
      </c>
      <c r="I798" s="84" t="b">
        <v>0</v>
      </c>
      <c r="J798" s="84" t="b">
        <v>0</v>
      </c>
      <c r="K798" s="84" t="b">
        <v>0</v>
      </c>
      <c r="L798" s="84" t="b">
        <v>0</v>
      </c>
    </row>
    <row r="799" spans="1:12" ht="15">
      <c r="A799" s="84" t="s">
        <v>2864</v>
      </c>
      <c r="B799" s="84" t="s">
        <v>2806</v>
      </c>
      <c r="C799" s="84">
        <v>3</v>
      </c>
      <c r="D799" s="118">
        <v>0.010009536812300612</v>
      </c>
      <c r="E799" s="118">
        <v>1.649983543645145</v>
      </c>
      <c r="F799" s="84" t="s">
        <v>2196</v>
      </c>
      <c r="G799" s="84" t="b">
        <v>0</v>
      </c>
      <c r="H799" s="84" t="b">
        <v>0</v>
      </c>
      <c r="I799" s="84" t="b">
        <v>0</v>
      </c>
      <c r="J799" s="84" t="b">
        <v>0</v>
      </c>
      <c r="K799" s="84" t="b">
        <v>0</v>
      </c>
      <c r="L799" s="84" t="b">
        <v>0</v>
      </c>
    </row>
    <row r="800" spans="1:12" ht="15">
      <c r="A800" s="84" t="s">
        <v>2806</v>
      </c>
      <c r="B800" s="84" t="s">
        <v>292</v>
      </c>
      <c r="C800" s="84">
        <v>3</v>
      </c>
      <c r="D800" s="118">
        <v>0.010009536812300612</v>
      </c>
      <c r="E800" s="118">
        <v>1.649983543645145</v>
      </c>
      <c r="F800" s="84" t="s">
        <v>2196</v>
      </c>
      <c r="G800" s="84" t="b">
        <v>0</v>
      </c>
      <c r="H800" s="84" t="b">
        <v>0</v>
      </c>
      <c r="I800" s="84" t="b">
        <v>0</v>
      </c>
      <c r="J800" s="84" t="b">
        <v>0</v>
      </c>
      <c r="K800" s="84" t="b">
        <v>0</v>
      </c>
      <c r="L800" s="84" t="b">
        <v>0</v>
      </c>
    </row>
    <row r="801" spans="1:12" ht="15">
      <c r="A801" s="84" t="s">
        <v>292</v>
      </c>
      <c r="B801" s="84" t="s">
        <v>291</v>
      </c>
      <c r="C801" s="84">
        <v>3</v>
      </c>
      <c r="D801" s="118">
        <v>0.010009536812300612</v>
      </c>
      <c r="E801" s="118">
        <v>1.649983543645145</v>
      </c>
      <c r="F801" s="84" t="s">
        <v>2196</v>
      </c>
      <c r="G801" s="84" t="b">
        <v>0</v>
      </c>
      <c r="H801" s="84" t="b">
        <v>0</v>
      </c>
      <c r="I801" s="84" t="b">
        <v>0</v>
      </c>
      <c r="J801" s="84" t="b">
        <v>0</v>
      </c>
      <c r="K801" s="84" t="b">
        <v>0</v>
      </c>
      <c r="L801" s="84" t="b">
        <v>0</v>
      </c>
    </row>
    <row r="802" spans="1:12" ht="15">
      <c r="A802" s="84" t="s">
        <v>291</v>
      </c>
      <c r="B802" s="84" t="s">
        <v>271</v>
      </c>
      <c r="C802" s="84">
        <v>3</v>
      </c>
      <c r="D802" s="118">
        <v>0.010009536812300612</v>
      </c>
      <c r="E802" s="118">
        <v>1.1728622889254827</v>
      </c>
      <c r="F802" s="84" t="s">
        <v>2196</v>
      </c>
      <c r="G802" s="84" t="b">
        <v>0</v>
      </c>
      <c r="H802" s="84" t="b">
        <v>0</v>
      </c>
      <c r="I802" s="84" t="b">
        <v>0</v>
      </c>
      <c r="J802" s="84" t="b">
        <v>0</v>
      </c>
      <c r="K802" s="84" t="b">
        <v>0</v>
      </c>
      <c r="L802" s="84" t="b">
        <v>0</v>
      </c>
    </row>
    <row r="803" spans="1:12" ht="15">
      <c r="A803" s="84" t="s">
        <v>271</v>
      </c>
      <c r="B803" s="84" t="s">
        <v>290</v>
      </c>
      <c r="C803" s="84">
        <v>3</v>
      </c>
      <c r="D803" s="118">
        <v>0.010009536812300612</v>
      </c>
      <c r="E803" s="118">
        <v>1.1728622889254827</v>
      </c>
      <c r="F803" s="84" t="s">
        <v>2196</v>
      </c>
      <c r="G803" s="84" t="b">
        <v>0</v>
      </c>
      <c r="H803" s="84" t="b">
        <v>0</v>
      </c>
      <c r="I803" s="84" t="b">
        <v>0</v>
      </c>
      <c r="J803" s="84" t="b">
        <v>0</v>
      </c>
      <c r="K803" s="84" t="b">
        <v>0</v>
      </c>
      <c r="L803" s="84" t="b">
        <v>0</v>
      </c>
    </row>
    <row r="804" spans="1:12" ht="15">
      <c r="A804" s="84" t="s">
        <v>290</v>
      </c>
      <c r="B804" s="84" t="s">
        <v>2865</v>
      </c>
      <c r="C804" s="84">
        <v>3</v>
      </c>
      <c r="D804" s="118">
        <v>0.010009536812300612</v>
      </c>
      <c r="E804" s="118">
        <v>1.649983543645145</v>
      </c>
      <c r="F804" s="84" t="s">
        <v>2196</v>
      </c>
      <c r="G804" s="84" t="b">
        <v>0</v>
      </c>
      <c r="H804" s="84" t="b">
        <v>0</v>
      </c>
      <c r="I804" s="84" t="b">
        <v>0</v>
      </c>
      <c r="J804" s="84" t="b">
        <v>0</v>
      </c>
      <c r="K804" s="84" t="b">
        <v>0</v>
      </c>
      <c r="L804" s="84" t="b">
        <v>0</v>
      </c>
    </row>
    <row r="805" spans="1:12" ht="15">
      <c r="A805" s="84" t="s">
        <v>2865</v>
      </c>
      <c r="B805" s="84" t="s">
        <v>2750</v>
      </c>
      <c r="C805" s="84">
        <v>3</v>
      </c>
      <c r="D805" s="118">
        <v>0.010009536812300612</v>
      </c>
      <c r="E805" s="118">
        <v>1.649983543645145</v>
      </c>
      <c r="F805" s="84" t="s">
        <v>2196</v>
      </c>
      <c r="G805" s="84" t="b">
        <v>0</v>
      </c>
      <c r="H805" s="84" t="b">
        <v>0</v>
      </c>
      <c r="I805" s="84" t="b">
        <v>0</v>
      </c>
      <c r="J805" s="84" t="b">
        <v>1</v>
      </c>
      <c r="K805" s="84" t="b">
        <v>0</v>
      </c>
      <c r="L805" s="84" t="b">
        <v>0</v>
      </c>
    </row>
    <row r="806" spans="1:12" ht="15">
      <c r="A806" s="84" t="s">
        <v>2750</v>
      </c>
      <c r="B806" s="84" t="s">
        <v>2322</v>
      </c>
      <c r="C806" s="84">
        <v>3</v>
      </c>
      <c r="D806" s="118">
        <v>0.010009536812300612</v>
      </c>
      <c r="E806" s="118">
        <v>1.348953547981164</v>
      </c>
      <c r="F806" s="84" t="s">
        <v>2196</v>
      </c>
      <c r="G806" s="84" t="b">
        <v>1</v>
      </c>
      <c r="H806" s="84" t="b">
        <v>0</v>
      </c>
      <c r="I806" s="84" t="b">
        <v>0</v>
      </c>
      <c r="J806" s="84" t="b">
        <v>0</v>
      </c>
      <c r="K806" s="84" t="b">
        <v>0</v>
      </c>
      <c r="L806" s="84" t="b">
        <v>0</v>
      </c>
    </row>
    <row r="807" spans="1:12" ht="15">
      <c r="A807" s="84" t="s">
        <v>271</v>
      </c>
      <c r="B807" s="84" t="s">
        <v>2731</v>
      </c>
      <c r="C807" s="84">
        <v>3</v>
      </c>
      <c r="D807" s="118">
        <v>0.010009536812300612</v>
      </c>
      <c r="E807" s="118">
        <v>1.1728622889254827</v>
      </c>
      <c r="F807" s="84" t="s">
        <v>2196</v>
      </c>
      <c r="G807" s="84" t="b">
        <v>0</v>
      </c>
      <c r="H807" s="84" t="b">
        <v>0</v>
      </c>
      <c r="I807" s="84" t="b">
        <v>0</v>
      </c>
      <c r="J807" s="84" t="b">
        <v>0</v>
      </c>
      <c r="K807" s="84" t="b">
        <v>0</v>
      </c>
      <c r="L807" s="84" t="b">
        <v>0</v>
      </c>
    </row>
    <row r="808" spans="1:12" ht="15">
      <c r="A808" s="84" t="s">
        <v>2731</v>
      </c>
      <c r="B808" s="84" t="s">
        <v>2856</v>
      </c>
      <c r="C808" s="84">
        <v>3</v>
      </c>
      <c r="D808" s="118">
        <v>0.010009536812300612</v>
      </c>
      <c r="E808" s="118">
        <v>1.649983543645145</v>
      </c>
      <c r="F808" s="84" t="s">
        <v>2196</v>
      </c>
      <c r="G808" s="84" t="b">
        <v>0</v>
      </c>
      <c r="H808" s="84" t="b">
        <v>0</v>
      </c>
      <c r="I808" s="84" t="b">
        <v>0</v>
      </c>
      <c r="J808" s="84" t="b">
        <v>0</v>
      </c>
      <c r="K808" s="84" t="b">
        <v>0</v>
      </c>
      <c r="L808" s="84" t="b">
        <v>0</v>
      </c>
    </row>
    <row r="809" spans="1:12" ht="15">
      <c r="A809" s="84" t="s">
        <v>2856</v>
      </c>
      <c r="B809" s="84" t="s">
        <v>2857</v>
      </c>
      <c r="C809" s="84">
        <v>3</v>
      </c>
      <c r="D809" s="118">
        <v>0.010009536812300612</v>
      </c>
      <c r="E809" s="118">
        <v>1.649983543645145</v>
      </c>
      <c r="F809" s="84" t="s">
        <v>2196</v>
      </c>
      <c r="G809" s="84" t="b">
        <v>0</v>
      </c>
      <c r="H809" s="84" t="b">
        <v>0</v>
      </c>
      <c r="I809" s="84" t="b">
        <v>0</v>
      </c>
      <c r="J809" s="84" t="b">
        <v>0</v>
      </c>
      <c r="K809" s="84" t="b">
        <v>1</v>
      </c>
      <c r="L809" s="84" t="b">
        <v>0</v>
      </c>
    </row>
    <row r="810" spans="1:12" ht="15">
      <c r="A810" s="84" t="s">
        <v>2857</v>
      </c>
      <c r="B810" s="84" t="s">
        <v>2858</v>
      </c>
      <c r="C810" s="84">
        <v>3</v>
      </c>
      <c r="D810" s="118">
        <v>0.010009536812300612</v>
      </c>
      <c r="E810" s="118">
        <v>1.649983543645145</v>
      </c>
      <c r="F810" s="84" t="s">
        <v>2196</v>
      </c>
      <c r="G810" s="84" t="b">
        <v>0</v>
      </c>
      <c r="H810" s="84" t="b">
        <v>1</v>
      </c>
      <c r="I810" s="84" t="b">
        <v>0</v>
      </c>
      <c r="J810" s="84" t="b">
        <v>0</v>
      </c>
      <c r="K810" s="84" t="b">
        <v>0</v>
      </c>
      <c r="L810" s="84" t="b">
        <v>0</v>
      </c>
    </row>
    <row r="811" spans="1:12" ht="15">
      <c r="A811" s="84" t="s">
        <v>2858</v>
      </c>
      <c r="B811" s="84" t="s">
        <v>2804</v>
      </c>
      <c r="C811" s="84">
        <v>3</v>
      </c>
      <c r="D811" s="118">
        <v>0.010009536812300612</v>
      </c>
      <c r="E811" s="118">
        <v>1.649983543645145</v>
      </c>
      <c r="F811" s="84" t="s">
        <v>2196</v>
      </c>
      <c r="G811" s="84" t="b">
        <v>0</v>
      </c>
      <c r="H811" s="84" t="b">
        <v>0</v>
      </c>
      <c r="I811" s="84" t="b">
        <v>0</v>
      </c>
      <c r="J811" s="84" t="b">
        <v>0</v>
      </c>
      <c r="K811" s="84" t="b">
        <v>0</v>
      </c>
      <c r="L811" s="84" t="b">
        <v>0</v>
      </c>
    </row>
    <row r="812" spans="1:12" ht="15">
      <c r="A812" s="84" t="s">
        <v>2804</v>
      </c>
      <c r="B812" s="84" t="s">
        <v>2859</v>
      </c>
      <c r="C812" s="84">
        <v>3</v>
      </c>
      <c r="D812" s="118">
        <v>0.010009536812300612</v>
      </c>
      <c r="E812" s="118">
        <v>1.649983543645145</v>
      </c>
      <c r="F812" s="84" t="s">
        <v>2196</v>
      </c>
      <c r="G812" s="84" t="b">
        <v>0</v>
      </c>
      <c r="H812" s="84" t="b">
        <v>0</v>
      </c>
      <c r="I812" s="84" t="b">
        <v>0</v>
      </c>
      <c r="J812" s="84" t="b">
        <v>0</v>
      </c>
      <c r="K812" s="84" t="b">
        <v>1</v>
      </c>
      <c r="L812" s="84" t="b">
        <v>0</v>
      </c>
    </row>
    <row r="813" spans="1:12" ht="15">
      <c r="A813" s="84" t="s">
        <v>313</v>
      </c>
      <c r="B813" s="84" t="s">
        <v>312</v>
      </c>
      <c r="C813" s="84">
        <v>2</v>
      </c>
      <c r="D813" s="118">
        <v>0.009135839353501311</v>
      </c>
      <c r="E813" s="118">
        <v>1.6499835436451453</v>
      </c>
      <c r="F813" s="84" t="s">
        <v>2196</v>
      </c>
      <c r="G813" s="84" t="b">
        <v>0</v>
      </c>
      <c r="H813" s="84" t="b">
        <v>0</v>
      </c>
      <c r="I813" s="84" t="b">
        <v>0</v>
      </c>
      <c r="J813" s="84" t="b">
        <v>0</v>
      </c>
      <c r="K813" s="84" t="b">
        <v>0</v>
      </c>
      <c r="L813" s="84" t="b">
        <v>0</v>
      </c>
    </row>
    <row r="814" spans="1:12" ht="15">
      <c r="A814" s="84" t="s">
        <v>311</v>
      </c>
      <c r="B814" s="84" t="s">
        <v>310</v>
      </c>
      <c r="C814" s="84">
        <v>2</v>
      </c>
      <c r="D814" s="118">
        <v>0.009135839353501311</v>
      </c>
      <c r="E814" s="118">
        <v>1.6499835436451453</v>
      </c>
      <c r="F814" s="84" t="s">
        <v>2196</v>
      </c>
      <c r="G814" s="84" t="b">
        <v>0</v>
      </c>
      <c r="H814" s="84" t="b">
        <v>0</v>
      </c>
      <c r="I814" s="84" t="b">
        <v>0</v>
      </c>
      <c r="J814" s="84" t="b">
        <v>0</v>
      </c>
      <c r="K814" s="84" t="b">
        <v>0</v>
      </c>
      <c r="L814" s="84" t="b">
        <v>0</v>
      </c>
    </row>
    <row r="815" spans="1:12" ht="15">
      <c r="A815" s="84" t="s">
        <v>310</v>
      </c>
      <c r="B815" s="84" t="s">
        <v>309</v>
      </c>
      <c r="C815" s="84">
        <v>2</v>
      </c>
      <c r="D815" s="118">
        <v>0.009135839353501311</v>
      </c>
      <c r="E815" s="118">
        <v>1.6499835436451453</v>
      </c>
      <c r="F815" s="84" t="s">
        <v>2196</v>
      </c>
      <c r="G815" s="84" t="b">
        <v>0</v>
      </c>
      <c r="H815" s="84" t="b">
        <v>0</v>
      </c>
      <c r="I815" s="84" t="b">
        <v>0</v>
      </c>
      <c r="J815" s="84" t="b">
        <v>0</v>
      </c>
      <c r="K815" s="84" t="b">
        <v>0</v>
      </c>
      <c r="L815" s="84" t="b">
        <v>0</v>
      </c>
    </row>
    <row r="816" spans="1:12" ht="15">
      <c r="A816" s="84" t="s">
        <v>2859</v>
      </c>
      <c r="B816" s="84" t="s">
        <v>2323</v>
      </c>
      <c r="C816" s="84">
        <v>2</v>
      </c>
      <c r="D816" s="118">
        <v>0.009135839353501311</v>
      </c>
      <c r="E816" s="118">
        <v>1.348953547981164</v>
      </c>
      <c r="F816" s="84" t="s">
        <v>2196</v>
      </c>
      <c r="G816" s="84" t="b">
        <v>0</v>
      </c>
      <c r="H816" s="84" t="b">
        <v>1</v>
      </c>
      <c r="I816" s="84" t="b">
        <v>0</v>
      </c>
      <c r="J816" s="84" t="b">
        <v>0</v>
      </c>
      <c r="K816" s="84" t="b">
        <v>0</v>
      </c>
      <c r="L816" s="84" t="b">
        <v>0</v>
      </c>
    </row>
    <row r="817" spans="1:12" ht="15">
      <c r="A817" s="84" t="s">
        <v>257</v>
      </c>
      <c r="B817" s="84" t="s">
        <v>2861</v>
      </c>
      <c r="C817" s="84">
        <v>2</v>
      </c>
      <c r="D817" s="118">
        <v>0.009135839353501311</v>
      </c>
      <c r="E817" s="118">
        <v>1.348953547981164</v>
      </c>
      <c r="F817" s="84" t="s">
        <v>2196</v>
      </c>
      <c r="G817" s="84" t="b">
        <v>0</v>
      </c>
      <c r="H817" s="84" t="b">
        <v>0</v>
      </c>
      <c r="I817" s="84" t="b">
        <v>0</v>
      </c>
      <c r="J817" s="84" t="b">
        <v>0</v>
      </c>
      <c r="K817" s="84" t="b">
        <v>0</v>
      </c>
      <c r="L817" s="84" t="b">
        <v>0</v>
      </c>
    </row>
    <row r="818" spans="1:12" ht="15">
      <c r="A818" s="84" t="s">
        <v>2860</v>
      </c>
      <c r="B818" s="84" t="s">
        <v>2323</v>
      </c>
      <c r="C818" s="84">
        <v>2</v>
      </c>
      <c r="D818" s="118">
        <v>0.009135839353501311</v>
      </c>
      <c r="E818" s="118">
        <v>1.348953547981164</v>
      </c>
      <c r="F818" s="84" t="s">
        <v>2196</v>
      </c>
      <c r="G818" s="84" t="b">
        <v>0</v>
      </c>
      <c r="H818" s="84" t="b">
        <v>0</v>
      </c>
      <c r="I818" s="84" t="b">
        <v>0</v>
      </c>
      <c r="J818" s="84" t="b">
        <v>0</v>
      </c>
      <c r="K818" s="84" t="b">
        <v>0</v>
      </c>
      <c r="L818" s="84" t="b">
        <v>0</v>
      </c>
    </row>
    <row r="819" spans="1:12" ht="15">
      <c r="A819" s="84" t="s">
        <v>2329</v>
      </c>
      <c r="B819" s="84" t="s">
        <v>2330</v>
      </c>
      <c r="C819" s="84">
        <v>2</v>
      </c>
      <c r="D819" s="118">
        <v>0.009407187364499412</v>
      </c>
      <c r="E819" s="118">
        <v>1.4771212547196624</v>
      </c>
      <c r="F819" s="84" t="s">
        <v>2197</v>
      </c>
      <c r="G819" s="84" t="b">
        <v>0</v>
      </c>
      <c r="H819" s="84" t="b">
        <v>0</v>
      </c>
      <c r="I819" s="84" t="b">
        <v>0</v>
      </c>
      <c r="J819" s="84" t="b">
        <v>0</v>
      </c>
      <c r="K819" s="84" t="b">
        <v>0</v>
      </c>
      <c r="L819" s="84" t="b">
        <v>0</v>
      </c>
    </row>
    <row r="820" spans="1:12" ht="15">
      <c r="A820" s="84" t="s">
        <v>2330</v>
      </c>
      <c r="B820" s="84" t="s">
        <v>2331</v>
      </c>
      <c r="C820" s="84">
        <v>2</v>
      </c>
      <c r="D820" s="118">
        <v>0.009407187364499412</v>
      </c>
      <c r="E820" s="118">
        <v>1.4771212547196624</v>
      </c>
      <c r="F820" s="84" t="s">
        <v>2197</v>
      </c>
      <c r="G820" s="84" t="b">
        <v>0</v>
      </c>
      <c r="H820" s="84" t="b">
        <v>0</v>
      </c>
      <c r="I820" s="84" t="b">
        <v>0</v>
      </c>
      <c r="J820" s="84" t="b">
        <v>0</v>
      </c>
      <c r="K820" s="84" t="b">
        <v>0</v>
      </c>
      <c r="L820" s="84" t="b">
        <v>0</v>
      </c>
    </row>
    <row r="821" spans="1:12" ht="15">
      <c r="A821" s="84" t="s">
        <v>2331</v>
      </c>
      <c r="B821" s="84" t="s">
        <v>2332</v>
      </c>
      <c r="C821" s="84">
        <v>2</v>
      </c>
      <c r="D821" s="118">
        <v>0.009407187364499412</v>
      </c>
      <c r="E821" s="118">
        <v>1.4771212547196624</v>
      </c>
      <c r="F821" s="84" t="s">
        <v>2197</v>
      </c>
      <c r="G821" s="84" t="b">
        <v>0</v>
      </c>
      <c r="H821" s="84" t="b">
        <v>0</v>
      </c>
      <c r="I821" s="84" t="b">
        <v>0</v>
      </c>
      <c r="J821" s="84" t="b">
        <v>1</v>
      </c>
      <c r="K821" s="84" t="b">
        <v>0</v>
      </c>
      <c r="L821" s="84" t="b">
        <v>0</v>
      </c>
    </row>
    <row r="822" spans="1:12" ht="15">
      <c r="A822" s="84" t="s">
        <v>2332</v>
      </c>
      <c r="B822" s="84" t="s">
        <v>2333</v>
      </c>
      <c r="C822" s="84">
        <v>2</v>
      </c>
      <c r="D822" s="118">
        <v>0.009407187364499412</v>
      </c>
      <c r="E822" s="118">
        <v>1.4771212547196624</v>
      </c>
      <c r="F822" s="84" t="s">
        <v>2197</v>
      </c>
      <c r="G822" s="84" t="b">
        <v>1</v>
      </c>
      <c r="H822" s="84" t="b">
        <v>0</v>
      </c>
      <c r="I822" s="84" t="b">
        <v>0</v>
      </c>
      <c r="J822" s="84" t="b">
        <v>0</v>
      </c>
      <c r="K822" s="84" t="b">
        <v>0</v>
      </c>
      <c r="L822" s="84" t="b">
        <v>0</v>
      </c>
    </row>
    <row r="823" spans="1:12" ht="15">
      <c r="A823" s="84" t="s">
        <v>2333</v>
      </c>
      <c r="B823" s="84" t="s">
        <v>2334</v>
      </c>
      <c r="C823" s="84">
        <v>2</v>
      </c>
      <c r="D823" s="118">
        <v>0.009407187364499412</v>
      </c>
      <c r="E823" s="118">
        <v>1.4771212547196624</v>
      </c>
      <c r="F823" s="84" t="s">
        <v>2197</v>
      </c>
      <c r="G823" s="84" t="b">
        <v>0</v>
      </c>
      <c r="H823" s="84" t="b">
        <v>0</v>
      </c>
      <c r="I823" s="84" t="b">
        <v>0</v>
      </c>
      <c r="J823" s="84" t="b">
        <v>1</v>
      </c>
      <c r="K823" s="84" t="b">
        <v>0</v>
      </c>
      <c r="L823" s="84" t="b">
        <v>0</v>
      </c>
    </row>
    <row r="824" spans="1:12" ht="15">
      <c r="A824" s="84" t="s">
        <v>2334</v>
      </c>
      <c r="B824" s="84" t="s">
        <v>2849</v>
      </c>
      <c r="C824" s="84">
        <v>2</v>
      </c>
      <c r="D824" s="118">
        <v>0.009407187364499412</v>
      </c>
      <c r="E824" s="118">
        <v>1.4771212547196624</v>
      </c>
      <c r="F824" s="84" t="s">
        <v>2197</v>
      </c>
      <c r="G824" s="84" t="b">
        <v>1</v>
      </c>
      <c r="H824" s="84" t="b">
        <v>0</v>
      </c>
      <c r="I824" s="84" t="b">
        <v>0</v>
      </c>
      <c r="J824" s="84" t="b">
        <v>0</v>
      </c>
      <c r="K824" s="84" t="b">
        <v>0</v>
      </c>
      <c r="L824" s="84" t="b">
        <v>0</v>
      </c>
    </row>
    <row r="825" spans="1:12" ht="15">
      <c r="A825" s="84" t="s">
        <v>2849</v>
      </c>
      <c r="B825" s="84" t="s">
        <v>2956</v>
      </c>
      <c r="C825" s="84">
        <v>2</v>
      </c>
      <c r="D825" s="118">
        <v>0.009407187364499412</v>
      </c>
      <c r="E825" s="118">
        <v>1.4771212547196624</v>
      </c>
      <c r="F825" s="84" t="s">
        <v>2197</v>
      </c>
      <c r="G825" s="84" t="b">
        <v>0</v>
      </c>
      <c r="H825" s="84" t="b">
        <v>0</v>
      </c>
      <c r="I825" s="84" t="b">
        <v>0</v>
      </c>
      <c r="J825" s="84" t="b">
        <v>0</v>
      </c>
      <c r="K825" s="84" t="b">
        <v>0</v>
      </c>
      <c r="L825" s="84" t="b">
        <v>0</v>
      </c>
    </row>
    <row r="826" spans="1:12" ht="15">
      <c r="A826" s="84" t="s">
        <v>2956</v>
      </c>
      <c r="B826" s="84" t="s">
        <v>2957</v>
      </c>
      <c r="C826" s="84">
        <v>2</v>
      </c>
      <c r="D826" s="118">
        <v>0.009407187364499412</v>
      </c>
      <c r="E826" s="118">
        <v>1.4771212547196624</v>
      </c>
      <c r="F826" s="84" t="s">
        <v>2197</v>
      </c>
      <c r="G826" s="84" t="b">
        <v>0</v>
      </c>
      <c r="H826" s="84" t="b">
        <v>0</v>
      </c>
      <c r="I826" s="84" t="b">
        <v>0</v>
      </c>
      <c r="J826" s="84" t="b">
        <v>0</v>
      </c>
      <c r="K826" s="84" t="b">
        <v>0</v>
      </c>
      <c r="L826" s="84" t="b">
        <v>0</v>
      </c>
    </row>
    <row r="827" spans="1:12" ht="15">
      <c r="A827" s="84" t="s">
        <v>2337</v>
      </c>
      <c r="B827" s="84" t="s">
        <v>2338</v>
      </c>
      <c r="C827" s="84">
        <v>2</v>
      </c>
      <c r="D827" s="118">
        <v>0</v>
      </c>
      <c r="E827" s="118">
        <v>1.3424226808222062</v>
      </c>
      <c r="F827" s="84" t="s">
        <v>2198</v>
      </c>
      <c r="G827" s="84" t="b">
        <v>1</v>
      </c>
      <c r="H827" s="84" t="b">
        <v>0</v>
      </c>
      <c r="I827" s="84" t="b">
        <v>0</v>
      </c>
      <c r="J827" s="84" t="b">
        <v>0</v>
      </c>
      <c r="K827" s="84" t="b">
        <v>0</v>
      </c>
      <c r="L827" s="84" t="b">
        <v>0</v>
      </c>
    </row>
    <row r="828" spans="1:12" ht="15">
      <c r="A828" s="84" t="s">
        <v>2338</v>
      </c>
      <c r="B828" s="84" t="s">
        <v>2339</v>
      </c>
      <c r="C828" s="84">
        <v>2</v>
      </c>
      <c r="D828" s="118">
        <v>0</v>
      </c>
      <c r="E828" s="118">
        <v>1.3424226808222062</v>
      </c>
      <c r="F828" s="84" t="s">
        <v>2198</v>
      </c>
      <c r="G828" s="84" t="b">
        <v>0</v>
      </c>
      <c r="H828" s="84" t="b">
        <v>0</v>
      </c>
      <c r="I828" s="84" t="b">
        <v>0</v>
      </c>
      <c r="J828" s="84" t="b">
        <v>0</v>
      </c>
      <c r="K828" s="84" t="b">
        <v>0</v>
      </c>
      <c r="L828" s="84" t="b">
        <v>0</v>
      </c>
    </row>
    <row r="829" spans="1:12" ht="15">
      <c r="A829" s="84" t="s">
        <v>2339</v>
      </c>
      <c r="B829" s="84" t="s">
        <v>2340</v>
      </c>
      <c r="C829" s="84">
        <v>2</v>
      </c>
      <c r="D829" s="118">
        <v>0</v>
      </c>
      <c r="E829" s="118">
        <v>1.3424226808222062</v>
      </c>
      <c r="F829" s="84" t="s">
        <v>2198</v>
      </c>
      <c r="G829" s="84" t="b">
        <v>0</v>
      </c>
      <c r="H829" s="84" t="b">
        <v>0</v>
      </c>
      <c r="I829" s="84" t="b">
        <v>0</v>
      </c>
      <c r="J829" s="84" t="b">
        <v>0</v>
      </c>
      <c r="K829" s="84" t="b">
        <v>0</v>
      </c>
      <c r="L829" s="84" t="b">
        <v>0</v>
      </c>
    </row>
    <row r="830" spans="1:12" ht="15">
      <c r="A830" s="84" t="s">
        <v>2340</v>
      </c>
      <c r="B830" s="84" t="s">
        <v>2341</v>
      </c>
      <c r="C830" s="84">
        <v>2</v>
      </c>
      <c r="D830" s="118">
        <v>0</v>
      </c>
      <c r="E830" s="118">
        <v>1.3424226808222062</v>
      </c>
      <c r="F830" s="84" t="s">
        <v>2198</v>
      </c>
      <c r="G830" s="84" t="b">
        <v>0</v>
      </c>
      <c r="H830" s="84" t="b">
        <v>0</v>
      </c>
      <c r="I830" s="84" t="b">
        <v>0</v>
      </c>
      <c r="J830" s="84" t="b">
        <v>0</v>
      </c>
      <c r="K830" s="84" t="b">
        <v>0</v>
      </c>
      <c r="L830" s="84" t="b">
        <v>0</v>
      </c>
    </row>
    <row r="831" spans="1:12" ht="15">
      <c r="A831" s="84" t="s">
        <v>2341</v>
      </c>
      <c r="B831" s="84" t="s">
        <v>2342</v>
      </c>
      <c r="C831" s="84">
        <v>2</v>
      </c>
      <c r="D831" s="118">
        <v>0</v>
      </c>
      <c r="E831" s="118">
        <v>1.3424226808222062</v>
      </c>
      <c r="F831" s="84" t="s">
        <v>2198</v>
      </c>
      <c r="G831" s="84" t="b">
        <v>0</v>
      </c>
      <c r="H831" s="84" t="b">
        <v>0</v>
      </c>
      <c r="I831" s="84" t="b">
        <v>0</v>
      </c>
      <c r="J831" s="84" t="b">
        <v>0</v>
      </c>
      <c r="K831" s="84" t="b">
        <v>0</v>
      </c>
      <c r="L831" s="84" t="b">
        <v>0</v>
      </c>
    </row>
    <row r="832" spans="1:12" ht="15">
      <c r="A832" s="84" t="s">
        <v>2342</v>
      </c>
      <c r="B832" s="84" t="s">
        <v>2343</v>
      </c>
      <c r="C832" s="84">
        <v>2</v>
      </c>
      <c r="D832" s="118">
        <v>0</v>
      </c>
      <c r="E832" s="118">
        <v>1.3424226808222062</v>
      </c>
      <c r="F832" s="84" t="s">
        <v>2198</v>
      </c>
      <c r="G832" s="84" t="b">
        <v>0</v>
      </c>
      <c r="H832" s="84" t="b">
        <v>0</v>
      </c>
      <c r="I832" s="84" t="b">
        <v>0</v>
      </c>
      <c r="J832" s="84" t="b">
        <v>0</v>
      </c>
      <c r="K832" s="84" t="b">
        <v>0</v>
      </c>
      <c r="L832" s="84" t="b">
        <v>0</v>
      </c>
    </row>
    <row r="833" spans="1:12" ht="15">
      <c r="A833" s="84" t="s">
        <v>2343</v>
      </c>
      <c r="B833" s="84" t="s">
        <v>295</v>
      </c>
      <c r="C833" s="84">
        <v>2</v>
      </c>
      <c r="D833" s="118">
        <v>0</v>
      </c>
      <c r="E833" s="118">
        <v>1.3424226808222062</v>
      </c>
      <c r="F833" s="84" t="s">
        <v>2198</v>
      </c>
      <c r="G833" s="84" t="b">
        <v>0</v>
      </c>
      <c r="H833" s="84" t="b">
        <v>0</v>
      </c>
      <c r="I833" s="84" t="b">
        <v>0</v>
      </c>
      <c r="J833" s="84" t="b">
        <v>0</v>
      </c>
      <c r="K833" s="84" t="b">
        <v>0</v>
      </c>
      <c r="L833" s="84" t="b">
        <v>0</v>
      </c>
    </row>
    <row r="834" spans="1:12" ht="15">
      <c r="A834" s="84" t="s">
        <v>295</v>
      </c>
      <c r="B834" s="84" t="s">
        <v>2344</v>
      </c>
      <c r="C834" s="84">
        <v>2</v>
      </c>
      <c r="D834" s="118">
        <v>0</v>
      </c>
      <c r="E834" s="118">
        <v>1.3424226808222062</v>
      </c>
      <c r="F834" s="84" t="s">
        <v>2198</v>
      </c>
      <c r="G834" s="84" t="b">
        <v>0</v>
      </c>
      <c r="H834" s="84" t="b">
        <v>0</v>
      </c>
      <c r="I834" s="84" t="b">
        <v>0</v>
      </c>
      <c r="J834" s="84" t="b">
        <v>0</v>
      </c>
      <c r="K834" s="84" t="b">
        <v>0</v>
      </c>
      <c r="L834" s="84" t="b">
        <v>0</v>
      </c>
    </row>
    <row r="835" spans="1:12" ht="15">
      <c r="A835" s="84" t="s">
        <v>2344</v>
      </c>
      <c r="B835" s="84" t="s">
        <v>2336</v>
      </c>
      <c r="C835" s="84">
        <v>2</v>
      </c>
      <c r="D835" s="118">
        <v>0</v>
      </c>
      <c r="E835" s="118">
        <v>1.166331421766525</v>
      </c>
      <c r="F835" s="84" t="s">
        <v>2198</v>
      </c>
      <c r="G835" s="84" t="b">
        <v>0</v>
      </c>
      <c r="H835" s="84" t="b">
        <v>0</v>
      </c>
      <c r="I835" s="84" t="b">
        <v>0</v>
      </c>
      <c r="J835" s="84" t="b">
        <v>0</v>
      </c>
      <c r="K835" s="84" t="b">
        <v>0</v>
      </c>
      <c r="L835" s="84" t="b">
        <v>0</v>
      </c>
    </row>
    <row r="836" spans="1:12" ht="15">
      <c r="A836" s="84" t="s">
        <v>2336</v>
      </c>
      <c r="B836" s="84" t="s">
        <v>2978</v>
      </c>
      <c r="C836" s="84">
        <v>2</v>
      </c>
      <c r="D836" s="118">
        <v>0</v>
      </c>
      <c r="E836" s="118">
        <v>1.166331421766525</v>
      </c>
      <c r="F836" s="84" t="s">
        <v>2198</v>
      </c>
      <c r="G836" s="84" t="b">
        <v>0</v>
      </c>
      <c r="H836" s="84" t="b">
        <v>0</v>
      </c>
      <c r="I836" s="84" t="b">
        <v>0</v>
      </c>
      <c r="J836" s="84" t="b">
        <v>0</v>
      </c>
      <c r="K836" s="84" t="b">
        <v>0</v>
      </c>
      <c r="L836" s="84" t="b">
        <v>0</v>
      </c>
    </row>
    <row r="837" spans="1:12" ht="15">
      <c r="A837" s="84" t="s">
        <v>2978</v>
      </c>
      <c r="B837" s="84" t="s">
        <v>2979</v>
      </c>
      <c r="C837" s="84">
        <v>2</v>
      </c>
      <c r="D837" s="118">
        <v>0</v>
      </c>
      <c r="E837" s="118">
        <v>1.3424226808222062</v>
      </c>
      <c r="F837" s="84" t="s">
        <v>2198</v>
      </c>
      <c r="G837" s="84" t="b">
        <v>0</v>
      </c>
      <c r="H837" s="84" t="b">
        <v>0</v>
      </c>
      <c r="I837" s="84" t="b">
        <v>0</v>
      </c>
      <c r="J837" s="84" t="b">
        <v>0</v>
      </c>
      <c r="K837" s="84" t="b">
        <v>0</v>
      </c>
      <c r="L837" s="84" t="b">
        <v>0</v>
      </c>
    </row>
    <row r="838" spans="1:12" ht="15">
      <c r="A838" s="84" t="s">
        <v>2979</v>
      </c>
      <c r="B838" s="84" t="s">
        <v>2980</v>
      </c>
      <c r="C838" s="84">
        <v>2</v>
      </c>
      <c r="D838" s="118">
        <v>0</v>
      </c>
      <c r="E838" s="118">
        <v>1.3424226808222062</v>
      </c>
      <c r="F838" s="84" t="s">
        <v>2198</v>
      </c>
      <c r="G838" s="84" t="b">
        <v>0</v>
      </c>
      <c r="H838" s="84" t="b">
        <v>0</v>
      </c>
      <c r="I838" s="84" t="b">
        <v>0</v>
      </c>
      <c r="J838" s="84" t="b">
        <v>0</v>
      </c>
      <c r="K838" s="84" t="b">
        <v>0</v>
      </c>
      <c r="L838" s="84" t="b">
        <v>0</v>
      </c>
    </row>
    <row r="839" spans="1:12" ht="15">
      <c r="A839" s="84" t="s">
        <v>2980</v>
      </c>
      <c r="B839" s="84" t="s">
        <v>294</v>
      </c>
      <c r="C839" s="84">
        <v>2</v>
      </c>
      <c r="D839" s="118">
        <v>0</v>
      </c>
      <c r="E839" s="118">
        <v>1.3424226808222062</v>
      </c>
      <c r="F839" s="84" t="s">
        <v>2198</v>
      </c>
      <c r="G839" s="84" t="b">
        <v>0</v>
      </c>
      <c r="H839" s="84" t="b">
        <v>0</v>
      </c>
      <c r="I839" s="84" t="b">
        <v>0</v>
      </c>
      <c r="J839" s="84" t="b">
        <v>0</v>
      </c>
      <c r="K839" s="84" t="b">
        <v>0</v>
      </c>
      <c r="L839" s="84" t="b">
        <v>0</v>
      </c>
    </row>
    <row r="840" spans="1:12" ht="15">
      <c r="A840" s="84" t="s">
        <v>2348</v>
      </c>
      <c r="B840" s="84" t="s">
        <v>2287</v>
      </c>
      <c r="C840" s="84">
        <v>4</v>
      </c>
      <c r="D840" s="118">
        <v>0.0054597190427074045</v>
      </c>
      <c r="E840" s="118">
        <v>1.2174839442139063</v>
      </c>
      <c r="F840" s="84" t="s">
        <v>2199</v>
      </c>
      <c r="G840" s="84" t="b">
        <v>0</v>
      </c>
      <c r="H840" s="84" t="b">
        <v>0</v>
      </c>
      <c r="I840" s="84" t="b">
        <v>0</v>
      </c>
      <c r="J840" s="84" t="b">
        <v>0</v>
      </c>
      <c r="K840" s="84" t="b">
        <v>0</v>
      </c>
      <c r="L840" s="84" t="b">
        <v>0</v>
      </c>
    </row>
    <row r="841" spans="1:12" ht="15">
      <c r="A841" s="84" t="s">
        <v>2287</v>
      </c>
      <c r="B841" s="84" t="s">
        <v>2346</v>
      </c>
      <c r="C841" s="84">
        <v>4</v>
      </c>
      <c r="D841" s="118">
        <v>0.0054597190427074045</v>
      </c>
      <c r="E841" s="118">
        <v>1.1205739312058498</v>
      </c>
      <c r="F841" s="84" t="s">
        <v>2199</v>
      </c>
      <c r="G841" s="84" t="b">
        <v>0</v>
      </c>
      <c r="H841" s="84" t="b">
        <v>0</v>
      </c>
      <c r="I841" s="84" t="b">
        <v>0</v>
      </c>
      <c r="J841" s="84" t="b">
        <v>0</v>
      </c>
      <c r="K841" s="84" t="b">
        <v>0</v>
      </c>
      <c r="L841" s="84" t="b">
        <v>0</v>
      </c>
    </row>
    <row r="842" spans="1:12" ht="15">
      <c r="A842" s="84" t="s">
        <v>2346</v>
      </c>
      <c r="B842" s="84" t="s">
        <v>2312</v>
      </c>
      <c r="C842" s="84">
        <v>4</v>
      </c>
      <c r="D842" s="118">
        <v>0.0054597190427074045</v>
      </c>
      <c r="E842" s="118">
        <v>1.1205739312058498</v>
      </c>
      <c r="F842" s="84" t="s">
        <v>2199</v>
      </c>
      <c r="G842" s="84" t="b">
        <v>0</v>
      </c>
      <c r="H842" s="84" t="b">
        <v>0</v>
      </c>
      <c r="I842" s="84" t="b">
        <v>0</v>
      </c>
      <c r="J842" s="84" t="b">
        <v>0</v>
      </c>
      <c r="K842" s="84" t="b">
        <v>0</v>
      </c>
      <c r="L842" s="84" t="b">
        <v>0</v>
      </c>
    </row>
    <row r="843" spans="1:12" ht="15">
      <c r="A843" s="84" t="s">
        <v>2312</v>
      </c>
      <c r="B843" s="84" t="s">
        <v>2311</v>
      </c>
      <c r="C843" s="84">
        <v>4</v>
      </c>
      <c r="D843" s="118">
        <v>0.0054597190427074045</v>
      </c>
      <c r="E843" s="118">
        <v>1.2174839442139063</v>
      </c>
      <c r="F843" s="84" t="s">
        <v>2199</v>
      </c>
      <c r="G843" s="84" t="b">
        <v>0</v>
      </c>
      <c r="H843" s="84" t="b">
        <v>0</v>
      </c>
      <c r="I843" s="84" t="b">
        <v>0</v>
      </c>
      <c r="J843" s="84" t="b">
        <v>0</v>
      </c>
      <c r="K843" s="84" t="b">
        <v>0</v>
      </c>
      <c r="L843" s="84" t="b">
        <v>0</v>
      </c>
    </row>
    <row r="844" spans="1:12" ht="15">
      <c r="A844" s="84" t="s">
        <v>2311</v>
      </c>
      <c r="B844" s="84" t="s">
        <v>2349</v>
      </c>
      <c r="C844" s="84">
        <v>4</v>
      </c>
      <c r="D844" s="118">
        <v>0.0054597190427074045</v>
      </c>
      <c r="E844" s="118">
        <v>1.2174839442139063</v>
      </c>
      <c r="F844" s="84" t="s">
        <v>2199</v>
      </c>
      <c r="G844" s="84" t="b">
        <v>0</v>
      </c>
      <c r="H844" s="84" t="b">
        <v>0</v>
      </c>
      <c r="I844" s="84" t="b">
        <v>0</v>
      </c>
      <c r="J844" s="84" t="b">
        <v>0</v>
      </c>
      <c r="K844" s="84" t="b">
        <v>0</v>
      </c>
      <c r="L844" s="84" t="b">
        <v>0</v>
      </c>
    </row>
    <row r="845" spans="1:12" ht="15">
      <c r="A845" s="84" t="s">
        <v>2349</v>
      </c>
      <c r="B845" s="84" t="s">
        <v>2347</v>
      </c>
      <c r="C845" s="84">
        <v>4</v>
      </c>
      <c r="D845" s="118">
        <v>0.0054597190427074045</v>
      </c>
      <c r="E845" s="118">
        <v>1.1205739312058498</v>
      </c>
      <c r="F845" s="84" t="s">
        <v>2199</v>
      </c>
      <c r="G845" s="84" t="b">
        <v>0</v>
      </c>
      <c r="H845" s="84" t="b">
        <v>0</v>
      </c>
      <c r="I845" s="84" t="b">
        <v>0</v>
      </c>
      <c r="J845" s="84" t="b">
        <v>0</v>
      </c>
      <c r="K845" s="84" t="b">
        <v>0</v>
      </c>
      <c r="L845" s="84" t="b">
        <v>0</v>
      </c>
    </row>
    <row r="846" spans="1:12" ht="15">
      <c r="A846" s="84" t="s">
        <v>2347</v>
      </c>
      <c r="B846" s="84" t="s">
        <v>2350</v>
      </c>
      <c r="C846" s="84">
        <v>4</v>
      </c>
      <c r="D846" s="118">
        <v>0.0054597190427074045</v>
      </c>
      <c r="E846" s="118">
        <v>1.1205739312058498</v>
      </c>
      <c r="F846" s="84" t="s">
        <v>2199</v>
      </c>
      <c r="G846" s="84" t="b">
        <v>0</v>
      </c>
      <c r="H846" s="84" t="b">
        <v>0</v>
      </c>
      <c r="I846" s="84" t="b">
        <v>0</v>
      </c>
      <c r="J846" s="84" t="b">
        <v>0</v>
      </c>
      <c r="K846" s="84" t="b">
        <v>0</v>
      </c>
      <c r="L846" s="84" t="b">
        <v>0</v>
      </c>
    </row>
    <row r="847" spans="1:12" ht="15">
      <c r="A847" s="84" t="s">
        <v>2350</v>
      </c>
      <c r="B847" s="84" t="s">
        <v>2351</v>
      </c>
      <c r="C847" s="84">
        <v>4</v>
      </c>
      <c r="D847" s="118">
        <v>0.0054597190427074045</v>
      </c>
      <c r="E847" s="118">
        <v>1.2174839442139063</v>
      </c>
      <c r="F847" s="84" t="s">
        <v>2199</v>
      </c>
      <c r="G847" s="84" t="b">
        <v>0</v>
      </c>
      <c r="H847" s="84" t="b">
        <v>0</v>
      </c>
      <c r="I847" s="84" t="b">
        <v>0</v>
      </c>
      <c r="J847" s="84" t="b">
        <v>0</v>
      </c>
      <c r="K847" s="84" t="b">
        <v>0</v>
      </c>
      <c r="L847" s="84" t="b">
        <v>0</v>
      </c>
    </row>
    <row r="848" spans="1:12" ht="15">
      <c r="A848" s="84" t="s">
        <v>2351</v>
      </c>
      <c r="B848" s="84" t="s">
        <v>2352</v>
      </c>
      <c r="C848" s="84">
        <v>4</v>
      </c>
      <c r="D848" s="118">
        <v>0.0054597190427074045</v>
      </c>
      <c r="E848" s="118">
        <v>1.2174839442139063</v>
      </c>
      <c r="F848" s="84" t="s">
        <v>2199</v>
      </c>
      <c r="G848" s="84" t="b">
        <v>0</v>
      </c>
      <c r="H848" s="84" t="b">
        <v>0</v>
      </c>
      <c r="I848" s="84" t="b">
        <v>0</v>
      </c>
      <c r="J848" s="84" t="b">
        <v>1</v>
      </c>
      <c r="K848" s="84" t="b">
        <v>0</v>
      </c>
      <c r="L848" s="84" t="b">
        <v>0</v>
      </c>
    </row>
    <row r="849" spans="1:12" ht="15">
      <c r="A849" s="84" t="s">
        <v>2352</v>
      </c>
      <c r="B849" s="84" t="s">
        <v>2800</v>
      </c>
      <c r="C849" s="84">
        <v>4</v>
      </c>
      <c r="D849" s="118">
        <v>0.0054597190427074045</v>
      </c>
      <c r="E849" s="118">
        <v>1.2174839442139063</v>
      </c>
      <c r="F849" s="84" t="s">
        <v>2199</v>
      </c>
      <c r="G849" s="84" t="b">
        <v>1</v>
      </c>
      <c r="H849" s="84" t="b">
        <v>0</v>
      </c>
      <c r="I849" s="84" t="b">
        <v>0</v>
      </c>
      <c r="J849" s="84" t="b">
        <v>0</v>
      </c>
      <c r="K849" s="84" t="b">
        <v>0</v>
      </c>
      <c r="L849" s="84" t="b">
        <v>0</v>
      </c>
    </row>
    <row r="850" spans="1:12" ht="15">
      <c r="A850" s="84" t="s">
        <v>2800</v>
      </c>
      <c r="B850" s="84" t="s">
        <v>2801</v>
      </c>
      <c r="C850" s="84">
        <v>4</v>
      </c>
      <c r="D850" s="118">
        <v>0.0054597190427074045</v>
      </c>
      <c r="E850" s="118">
        <v>1.2174839442139063</v>
      </c>
      <c r="F850" s="84" t="s">
        <v>2199</v>
      </c>
      <c r="G850" s="84" t="b">
        <v>0</v>
      </c>
      <c r="H850" s="84" t="b">
        <v>0</v>
      </c>
      <c r="I850" s="84" t="b">
        <v>0</v>
      </c>
      <c r="J850" s="84" t="b">
        <v>0</v>
      </c>
      <c r="K850" s="84" t="b">
        <v>0</v>
      </c>
      <c r="L850" s="84" t="b">
        <v>0</v>
      </c>
    </row>
    <row r="851" spans="1:12" ht="15">
      <c r="A851" s="84" t="s">
        <v>260</v>
      </c>
      <c r="B851" s="84" t="s">
        <v>2348</v>
      </c>
      <c r="C851" s="84">
        <v>3</v>
      </c>
      <c r="D851" s="118">
        <v>0.00937389082886013</v>
      </c>
      <c r="E851" s="118">
        <v>1.3424226808222062</v>
      </c>
      <c r="F851" s="84" t="s">
        <v>2199</v>
      </c>
      <c r="G851" s="84" t="b">
        <v>0</v>
      </c>
      <c r="H851" s="84" t="b">
        <v>0</v>
      </c>
      <c r="I851" s="84" t="b">
        <v>0</v>
      </c>
      <c r="J851" s="84" t="b">
        <v>0</v>
      </c>
      <c r="K851" s="84" t="b">
        <v>0</v>
      </c>
      <c r="L851" s="84" t="b">
        <v>0</v>
      </c>
    </row>
    <row r="852" spans="1:12" ht="15">
      <c r="A852" s="84" t="s">
        <v>2354</v>
      </c>
      <c r="B852" s="84" t="s">
        <v>2355</v>
      </c>
      <c r="C852" s="84">
        <v>3</v>
      </c>
      <c r="D852" s="118">
        <v>0</v>
      </c>
      <c r="E852" s="118">
        <v>1.1249387366083</v>
      </c>
      <c r="F852" s="84" t="s">
        <v>2200</v>
      </c>
      <c r="G852" s="84" t="b">
        <v>0</v>
      </c>
      <c r="H852" s="84" t="b">
        <v>0</v>
      </c>
      <c r="I852" s="84" t="b">
        <v>0</v>
      </c>
      <c r="J852" s="84" t="b">
        <v>0</v>
      </c>
      <c r="K852" s="84" t="b">
        <v>1</v>
      </c>
      <c r="L852" s="84" t="b">
        <v>0</v>
      </c>
    </row>
    <row r="853" spans="1:12" ht="15">
      <c r="A853" s="84" t="s">
        <v>2355</v>
      </c>
      <c r="B853" s="84" t="s">
        <v>2356</v>
      </c>
      <c r="C853" s="84">
        <v>3</v>
      </c>
      <c r="D853" s="118">
        <v>0</v>
      </c>
      <c r="E853" s="118">
        <v>1.1249387366083</v>
      </c>
      <c r="F853" s="84" t="s">
        <v>2200</v>
      </c>
      <c r="G853" s="84" t="b">
        <v>0</v>
      </c>
      <c r="H853" s="84" t="b">
        <v>1</v>
      </c>
      <c r="I853" s="84" t="b">
        <v>0</v>
      </c>
      <c r="J853" s="84" t="b">
        <v>0</v>
      </c>
      <c r="K853" s="84" t="b">
        <v>0</v>
      </c>
      <c r="L853" s="84" t="b">
        <v>0</v>
      </c>
    </row>
    <row r="854" spans="1:12" ht="15">
      <c r="A854" s="84" t="s">
        <v>2356</v>
      </c>
      <c r="B854" s="84" t="s">
        <v>2357</v>
      </c>
      <c r="C854" s="84">
        <v>3</v>
      </c>
      <c r="D854" s="118">
        <v>0</v>
      </c>
      <c r="E854" s="118">
        <v>1.1249387366083</v>
      </c>
      <c r="F854" s="84" t="s">
        <v>2200</v>
      </c>
      <c r="G854" s="84" t="b">
        <v>0</v>
      </c>
      <c r="H854" s="84" t="b">
        <v>0</v>
      </c>
      <c r="I854" s="84" t="b">
        <v>0</v>
      </c>
      <c r="J854" s="84" t="b">
        <v>0</v>
      </c>
      <c r="K854" s="84" t="b">
        <v>0</v>
      </c>
      <c r="L854" s="84" t="b">
        <v>0</v>
      </c>
    </row>
    <row r="855" spans="1:12" ht="15">
      <c r="A855" s="84" t="s">
        <v>2357</v>
      </c>
      <c r="B855" s="84" t="s">
        <v>2358</v>
      </c>
      <c r="C855" s="84">
        <v>3</v>
      </c>
      <c r="D855" s="118">
        <v>0</v>
      </c>
      <c r="E855" s="118">
        <v>1.1249387366083</v>
      </c>
      <c r="F855" s="84" t="s">
        <v>2200</v>
      </c>
      <c r="G855" s="84" t="b">
        <v>0</v>
      </c>
      <c r="H855" s="84" t="b">
        <v>0</v>
      </c>
      <c r="I855" s="84" t="b">
        <v>0</v>
      </c>
      <c r="J855" s="84" t="b">
        <v>0</v>
      </c>
      <c r="K855" s="84" t="b">
        <v>0</v>
      </c>
      <c r="L855" s="84" t="b">
        <v>0</v>
      </c>
    </row>
    <row r="856" spans="1:12" ht="15">
      <c r="A856" s="84" t="s">
        <v>2358</v>
      </c>
      <c r="B856" s="84" t="s">
        <v>2352</v>
      </c>
      <c r="C856" s="84">
        <v>3</v>
      </c>
      <c r="D856" s="118">
        <v>0</v>
      </c>
      <c r="E856" s="118">
        <v>1.1249387366083</v>
      </c>
      <c r="F856" s="84" t="s">
        <v>2200</v>
      </c>
      <c r="G856" s="84" t="b">
        <v>0</v>
      </c>
      <c r="H856" s="84" t="b">
        <v>0</v>
      </c>
      <c r="I856" s="84" t="b">
        <v>0</v>
      </c>
      <c r="J856" s="84" t="b">
        <v>1</v>
      </c>
      <c r="K856" s="84" t="b">
        <v>0</v>
      </c>
      <c r="L856" s="84" t="b">
        <v>0</v>
      </c>
    </row>
    <row r="857" spans="1:12" ht="15">
      <c r="A857" s="84" t="s">
        <v>2352</v>
      </c>
      <c r="B857" s="84" t="s">
        <v>2359</v>
      </c>
      <c r="C857" s="84">
        <v>3</v>
      </c>
      <c r="D857" s="118">
        <v>0</v>
      </c>
      <c r="E857" s="118">
        <v>1.1249387366083</v>
      </c>
      <c r="F857" s="84" t="s">
        <v>2200</v>
      </c>
      <c r="G857" s="84" t="b">
        <v>1</v>
      </c>
      <c r="H857" s="84" t="b">
        <v>0</v>
      </c>
      <c r="I857" s="84" t="b">
        <v>0</v>
      </c>
      <c r="J857" s="84" t="b">
        <v>0</v>
      </c>
      <c r="K857" s="84" t="b">
        <v>0</v>
      </c>
      <c r="L857" s="84" t="b">
        <v>0</v>
      </c>
    </row>
    <row r="858" spans="1:12" ht="15">
      <c r="A858" s="84" t="s">
        <v>2359</v>
      </c>
      <c r="B858" s="84" t="s">
        <v>2348</v>
      </c>
      <c r="C858" s="84">
        <v>3</v>
      </c>
      <c r="D858" s="118">
        <v>0</v>
      </c>
      <c r="E858" s="118">
        <v>1.1249387366083</v>
      </c>
      <c r="F858" s="84" t="s">
        <v>2200</v>
      </c>
      <c r="G858" s="84" t="b">
        <v>0</v>
      </c>
      <c r="H858" s="84" t="b">
        <v>0</v>
      </c>
      <c r="I858" s="84" t="b">
        <v>0</v>
      </c>
      <c r="J858" s="84" t="b">
        <v>0</v>
      </c>
      <c r="K858" s="84" t="b">
        <v>0</v>
      </c>
      <c r="L858" s="84" t="b">
        <v>0</v>
      </c>
    </row>
    <row r="859" spans="1:12" ht="15">
      <c r="A859" s="84" t="s">
        <v>2348</v>
      </c>
      <c r="B859" s="84" t="s">
        <v>2319</v>
      </c>
      <c r="C859" s="84">
        <v>3</v>
      </c>
      <c r="D859" s="118">
        <v>0</v>
      </c>
      <c r="E859" s="118">
        <v>1.1249387366083</v>
      </c>
      <c r="F859" s="84" t="s">
        <v>2200</v>
      </c>
      <c r="G859" s="84" t="b">
        <v>0</v>
      </c>
      <c r="H859" s="84" t="b">
        <v>0</v>
      </c>
      <c r="I859" s="84" t="b">
        <v>0</v>
      </c>
      <c r="J859" s="84" t="b">
        <v>0</v>
      </c>
      <c r="K859" s="84" t="b">
        <v>0</v>
      </c>
      <c r="L859" s="84" t="b">
        <v>0</v>
      </c>
    </row>
    <row r="860" spans="1:12" ht="15">
      <c r="A860" s="84" t="s">
        <v>2319</v>
      </c>
      <c r="B860" s="84" t="s">
        <v>2360</v>
      </c>
      <c r="C860" s="84">
        <v>3</v>
      </c>
      <c r="D860" s="118">
        <v>0</v>
      </c>
      <c r="E860" s="118">
        <v>1.1249387366083</v>
      </c>
      <c r="F860" s="84" t="s">
        <v>2200</v>
      </c>
      <c r="G860" s="84" t="b">
        <v>0</v>
      </c>
      <c r="H860" s="84" t="b">
        <v>0</v>
      </c>
      <c r="I860" s="84" t="b">
        <v>0</v>
      </c>
      <c r="J860" s="84" t="b">
        <v>1</v>
      </c>
      <c r="K860" s="84" t="b">
        <v>0</v>
      </c>
      <c r="L860" s="84" t="b">
        <v>0</v>
      </c>
    </row>
    <row r="861" spans="1:12" ht="15">
      <c r="A861" s="84" t="s">
        <v>2360</v>
      </c>
      <c r="B861" s="84" t="s">
        <v>2876</v>
      </c>
      <c r="C861" s="84">
        <v>3</v>
      </c>
      <c r="D861" s="118">
        <v>0</v>
      </c>
      <c r="E861" s="118">
        <v>1.1249387366083</v>
      </c>
      <c r="F861" s="84" t="s">
        <v>2200</v>
      </c>
      <c r="G861" s="84" t="b">
        <v>1</v>
      </c>
      <c r="H861" s="84" t="b">
        <v>0</v>
      </c>
      <c r="I861" s="84" t="b">
        <v>0</v>
      </c>
      <c r="J861" s="84" t="b">
        <v>0</v>
      </c>
      <c r="K861" s="84" t="b">
        <v>0</v>
      </c>
      <c r="L861" s="84" t="b">
        <v>0</v>
      </c>
    </row>
    <row r="862" spans="1:12" ht="15">
      <c r="A862" s="84" t="s">
        <v>2876</v>
      </c>
      <c r="B862" s="84" t="s">
        <v>299</v>
      </c>
      <c r="C862" s="84">
        <v>3</v>
      </c>
      <c r="D862" s="118">
        <v>0</v>
      </c>
      <c r="E862" s="118">
        <v>1.1249387366083</v>
      </c>
      <c r="F862" s="84" t="s">
        <v>2200</v>
      </c>
      <c r="G862" s="84" t="b">
        <v>0</v>
      </c>
      <c r="H862" s="84" t="b">
        <v>0</v>
      </c>
      <c r="I862" s="84" t="b">
        <v>0</v>
      </c>
      <c r="J862" s="84" t="b">
        <v>0</v>
      </c>
      <c r="K862" s="84" t="b">
        <v>0</v>
      </c>
      <c r="L862" s="84" t="b">
        <v>0</v>
      </c>
    </row>
    <row r="863" spans="1:12" ht="15">
      <c r="A863" s="84" t="s">
        <v>299</v>
      </c>
      <c r="B863" s="84" t="s">
        <v>298</v>
      </c>
      <c r="C863" s="84">
        <v>3</v>
      </c>
      <c r="D863" s="118">
        <v>0</v>
      </c>
      <c r="E863" s="118">
        <v>1.1249387366083</v>
      </c>
      <c r="F863" s="84" t="s">
        <v>2200</v>
      </c>
      <c r="G863" s="84" t="b">
        <v>0</v>
      </c>
      <c r="H863" s="84" t="b">
        <v>0</v>
      </c>
      <c r="I863" s="84" t="b">
        <v>0</v>
      </c>
      <c r="J863" s="84" t="b">
        <v>0</v>
      </c>
      <c r="K863" s="84" t="b">
        <v>0</v>
      </c>
      <c r="L863" s="84" t="b">
        <v>0</v>
      </c>
    </row>
    <row r="864" spans="1:12" ht="15">
      <c r="A864" s="84" t="s">
        <v>240</v>
      </c>
      <c r="B864" s="84" t="s">
        <v>2354</v>
      </c>
      <c r="C864" s="84">
        <v>2</v>
      </c>
      <c r="D864" s="118">
        <v>0.008190291118868894</v>
      </c>
      <c r="E864" s="118">
        <v>1.301029995663981</v>
      </c>
      <c r="F864" s="84" t="s">
        <v>2200</v>
      </c>
      <c r="G864" s="84" t="b">
        <v>0</v>
      </c>
      <c r="H864" s="84" t="b">
        <v>0</v>
      </c>
      <c r="I864" s="84" t="b">
        <v>0</v>
      </c>
      <c r="J864" s="84" t="b">
        <v>0</v>
      </c>
      <c r="K864" s="84" t="b">
        <v>0</v>
      </c>
      <c r="L864" s="84" t="b">
        <v>0</v>
      </c>
    </row>
    <row r="865" spans="1:12" ht="15">
      <c r="A865" s="84" t="s">
        <v>2362</v>
      </c>
      <c r="B865" s="84" t="s">
        <v>2363</v>
      </c>
      <c r="C865" s="84">
        <v>4</v>
      </c>
      <c r="D865" s="118">
        <v>0</v>
      </c>
      <c r="E865" s="118">
        <v>1.070037866607755</v>
      </c>
      <c r="F865" s="84" t="s">
        <v>2201</v>
      </c>
      <c r="G865" s="84" t="b">
        <v>0</v>
      </c>
      <c r="H865" s="84" t="b">
        <v>0</v>
      </c>
      <c r="I865" s="84" t="b">
        <v>0</v>
      </c>
      <c r="J865" s="84" t="b">
        <v>0</v>
      </c>
      <c r="K865" s="84" t="b">
        <v>0</v>
      </c>
      <c r="L865" s="84" t="b">
        <v>0</v>
      </c>
    </row>
    <row r="866" spans="1:12" ht="15">
      <c r="A866" s="84" t="s">
        <v>2363</v>
      </c>
      <c r="B866" s="84" t="s">
        <v>2312</v>
      </c>
      <c r="C866" s="84">
        <v>4</v>
      </c>
      <c r="D866" s="118">
        <v>0</v>
      </c>
      <c r="E866" s="118">
        <v>1.070037866607755</v>
      </c>
      <c r="F866" s="84" t="s">
        <v>2201</v>
      </c>
      <c r="G866" s="84" t="b">
        <v>0</v>
      </c>
      <c r="H866" s="84" t="b">
        <v>0</v>
      </c>
      <c r="I866" s="84" t="b">
        <v>0</v>
      </c>
      <c r="J866" s="84" t="b">
        <v>0</v>
      </c>
      <c r="K866" s="84" t="b">
        <v>0</v>
      </c>
      <c r="L866" s="84" t="b">
        <v>0</v>
      </c>
    </row>
    <row r="867" spans="1:12" ht="15">
      <c r="A867" s="84" t="s">
        <v>2312</v>
      </c>
      <c r="B867" s="84" t="s">
        <v>2311</v>
      </c>
      <c r="C867" s="84">
        <v>4</v>
      </c>
      <c r="D867" s="118">
        <v>0</v>
      </c>
      <c r="E867" s="118">
        <v>1.070037866607755</v>
      </c>
      <c r="F867" s="84" t="s">
        <v>2201</v>
      </c>
      <c r="G867" s="84" t="b">
        <v>0</v>
      </c>
      <c r="H867" s="84" t="b">
        <v>0</v>
      </c>
      <c r="I867" s="84" t="b">
        <v>0</v>
      </c>
      <c r="J867" s="84" t="b">
        <v>0</v>
      </c>
      <c r="K867" s="84" t="b">
        <v>0</v>
      </c>
      <c r="L867" s="84" t="b">
        <v>0</v>
      </c>
    </row>
    <row r="868" spans="1:12" ht="15">
      <c r="A868" s="84" t="s">
        <v>2311</v>
      </c>
      <c r="B868" s="84" t="s">
        <v>2364</v>
      </c>
      <c r="C868" s="84">
        <v>4</v>
      </c>
      <c r="D868" s="118">
        <v>0</v>
      </c>
      <c r="E868" s="118">
        <v>1.070037866607755</v>
      </c>
      <c r="F868" s="84" t="s">
        <v>2201</v>
      </c>
      <c r="G868" s="84" t="b">
        <v>0</v>
      </c>
      <c r="H868" s="84" t="b">
        <v>0</v>
      </c>
      <c r="I868" s="84" t="b">
        <v>0</v>
      </c>
      <c r="J868" s="84" t="b">
        <v>0</v>
      </c>
      <c r="K868" s="84" t="b">
        <v>0</v>
      </c>
      <c r="L868" s="84" t="b">
        <v>0</v>
      </c>
    </row>
    <row r="869" spans="1:12" ht="15">
      <c r="A869" s="84" t="s">
        <v>2364</v>
      </c>
      <c r="B869" s="84" t="s">
        <v>2365</v>
      </c>
      <c r="C869" s="84">
        <v>4</v>
      </c>
      <c r="D869" s="118">
        <v>0</v>
      </c>
      <c r="E869" s="118">
        <v>1.070037866607755</v>
      </c>
      <c r="F869" s="84" t="s">
        <v>2201</v>
      </c>
      <c r="G869" s="84" t="b">
        <v>0</v>
      </c>
      <c r="H869" s="84" t="b">
        <v>0</v>
      </c>
      <c r="I869" s="84" t="b">
        <v>0</v>
      </c>
      <c r="J869" s="84" t="b">
        <v>0</v>
      </c>
      <c r="K869" s="84" t="b">
        <v>0</v>
      </c>
      <c r="L869" s="84" t="b">
        <v>0</v>
      </c>
    </row>
    <row r="870" spans="1:12" ht="15">
      <c r="A870" s="84" t="s">
        <v>2365</v>
      </c>
      <c r="B870" s="84" t="s">
        <v>2366</v>
      </c>
      <c r="C870" s="84">
        <v>4</v>
      </c>
      <c r="D870" s="118">
        <v>0</v>
      </c>
      <c r="E870" s="118">
        <v>1.070037866607755</v>
      </c>
      <c r="F870" s="84" t="s">
        <v>2201</v>
      </c>
      <c r="G870" s="84" t="b">
        <v>0</v>
      </c>
      <c r="H870" s="84" t="b">
        <v>0</v>
      </c>
      <c r="I870" s="84" t="b">
        <v>0</v>
      </c>
      <c r="J870" s="84" t="b">
        <v>0</v>
      </c>
      <c r="K870" s="84" t="b">
        <v>0</v>
      </c>
      <c r="L870" s="84" t="b">
        <v>0</v>
      </c>
    </row>
    <row r="871" spans="1:12" ht="15">
      <c r="A871" s="84" t="s">
        <v>2366</v>
      </c>
      <c r="B871" s="84" t="s">
        <v>2367</v>
      </c>
      <c r="C871" s="84">
        <v>4</v>
      </c>
      <c r="D871" s="118">
        <v>0</v>
      </c>
      <c r="E871" s="118">
        <v>1.070037866607755</v>
      </c>
      <c r="F871" s="84" t="s">
        <v>2201</v>
      </c>
      <c r="G871" s="84" t="b">
        <v>0</v>
      </c>
      <c r="H871" s="84" t="b">
        <v>0</v>
      </c>
      <c r="I871" s="84" t="b">
        <v>0</v>
      </c>
      <c r="J871" s="84" t="b">
        <v>0</v>
      </c>
      <c r="K871" s="84" t="b">
        <v>0</v>
      </c>
      <c r="L871" s="84" t="b">
        <v>0</v>
      </c>
    </row>
    <row r="872" spans="1:12" ht="15">
      <c r="A872" s="84" t="s">
        <v>2367</v>
      </c>
      <c r="B872" s="84" t="s">
        <v>2368</v>
      </c>
      <c r="C872" s="84">
        <v>4</v>
      </c>
      <c r="D872" s="118">
        <v>0</v>
      </c>
      <c r="E872" s="118">
        <v>1.070037866607755</v>
      </c>
      <c r="F872" s="84" t="s">
        <v>2201</v>
      </c>
      <c r="G872" s="84" t="b">
        <v>0</v>
      </c>
      <c r="H872" s="84" t="b">
        <v>0</v>
      </c>
      <c r="I872" s="84" t="b">
        <v>0</v>
      </c>
      <c r="J872" s="84" t="b">
        <v>0</v>
      </c>
      <c r="K872" s="84" t="b">
        <v>0</v>
      </c>
      <c r="L872" s="84" t="b">
        <v>0</v>
      </c>
    </row>
    <row r="873" spans="1:12" ht="15">
      <c r="A873" s="84" t="s">
        <v>2368</v>
      </c>
      <c r="B873" s="84" t="s">
        <v>2369</v>
      </c>
      <c r="C873" s="84">
        <v>4</v>
      </c>
      <c r="D873" s="118">
        <v>0</v>
      </c>
      <c r="E873" s="118">
        <v>1.070037866607755</v>
      </c>
      <c r="F873" s="84" t="s">
        <v>2201</v>
      </c>
      <c r="G873" s="84" t="b">
        <v>0</v>
      </c>
      <c r="H873" s="84" t="b">
        <v>0</v>
      </c>
      <c r="I873" s="84" t="b">
        <v>0</v>
      </c>
      <c r="J873" s="84" t="b">
        <v>0</v>
      </c>
      <c r="K873" s="84" t="b">
        <v>0</v>
      </c>
      <c r="L873" s="84" t="b">
        <v>0</v>
      </c>
    </row>
    <row r="874" spans="1:12" ht="15">
      <c r="A874" s="84" t="s">
        <v>2369</v>
      </c>
      <c r="B874" s="84" t="s">
        <v>2807</v>
      </c>
      <c r="C874" s="84">
        <v>4</v>
      </c>
      <c r="D874" s="118">
        <v>0</v>
      </c>
      <c r="E874" s="118">
        <v>1.070037866607755</v>
      </c>
      <c r="F874" s="84" t="s">
        <v>2201</v>
      </c>
      <c r="G874" s="84" t="b">
        <v>0</v>
      </c>
      <c r="H874" s="84" t="b">
        <v>0</v>
      </c>
      <c r="I874" s="84" t="b">
        <v>0</v>
      </c>
      <c r="J874" s="84" t="b">
        <v>0</v>
      </c>
      <c r="K874" s="84" t="b">
        <v>0</v>
      </c>
      <c r="L874" s="84" t="b">
        <v>0</v>
      </c>
    </row>
    <row r="875" spans="1:12" ht="15">
      <c r="A875" s="84" t="s">
        <v>2807</v>
      </c>
      <c r="B875" s="84" t="s">
        <v>2319</v>
      </c>
      <c r="C875" s="84">
        <v>4</v>
      </c>
      <c r="D875" s="118">
        <v>0</v>
      </c>
      <c r="E875" s="118">
        <v>1.070037866607755</v>
      </c>
      <c r="F875" s="84" t="s">
        <v>2201</v>
      </c>
      <c r="G875" s="84" t="b">
        <v>0</v>
      </c>
      <c r="H875" s="84" t="b">
        <v>0</v>
      </c>
      <c r="I875" s="84" t="b">
        <v>0</v>
      </c>
      <c r="J875" s="84" t="b">
        <v>0</v>
      </c>
      <c r="K875" s="84" t="b">
        <v>0</v>
      </c>
      <c r="L875" s="84" t="b">
        <v>0</v>
      </c>
    </row>
    <row r="876" spans="1:12" ht="15">
      <c r="A876" s="84" t="s">
        <v>245</v>
      </c>
      <c r="B876" s="84" t="s">
        <v>2362</v>
      </c>
      <c r="C876" s="84">
        <v>3</v>
      </c>
      <c r="D876" s="118">
        <v>0.007349337447547055</v>
      </c>
      <c r="E876" s="118">
        <v>1.1949766032160551</v>
      </c>
      <c r="F876" s="84" t="s">
        <v>2201</v>
      </c>
      <c r="G876" s="84" t="b">
        <v>0</v>
      </c>
      <c r="H876" s="84" t="b">
        <v>0</v>
      </c>
      <c r="I876" s="84" t="b">
        <v>0</v>
      </c>
      <c r="J876" s="84" t="b">
        <v>0</v>
      </c>
      <c r="K876" s="84" t="b">
        <v>0</v>
      </c>
      <c r="L876" s="84" t="b">
        <v>0</v>
      </c>
    </row>
    <row r="877" spans="1:12" ht="15">
      <c r="A877" s="84" t="s">
        <v>2371</v>
      </c>
      <c r="B877" s="84" t="s">
        <v>2372</v>
      </c>
      <c r="C877" s="84">
        <v>2</v>
      </c>
      <c r="D877" s="118">
        <v>0</v>
      </c>
      <c r="E877" s="118">
        <v>1.2430380486862944</v>
      </c>
      <c r="F877" s="84" t="s">
        <v>2202</v>
      </c>
      <c r="G877" s="84" t="b">
        <v>1</v>
      </c>
      <c r="H877" s="84" t="b">
        <v>0</v>
      </c>
      <c r="I877" s="84" t="b">
        <v>0</v>
      </c>
      <c r="J877" s="84" t="b">
        <v>0</v>
      </c>
      <c r="K877" s="84" t="b">
        <v>0</v>
      </c>
      <c r="L877" s="84" t="b">
        <v>0</v>
      </c>
    </row>
    <row r="878" spans="1:12" ht="15">
      <c r="A878" s="84" t="s">
        <v>2372</v>
      </c>
      <c r="B878" s="84" t="s">
        <v>271</v>
      </c>
      <c r="C878" s="84">
        <v>2</v>
      </c>
      <c r="D878" s="118">
        <v>0</v>
      </c>
      <c r="E878" s="118">
        <v>1.2430380486862944</v>
      </c>
      <c r="F878" s="84" t="s">
        <v>2202</v>
      </c>
      <c r="G878" s="84" t="b">
        <v>0</v>
      </c>
      <c r="H878" s="84" t="b">
        <v>0</v>
      </c>
      <c r="I878" s="84" t="b">
        <v>0</v>
      </c>
      <c r="J878" s="84" t="b">
        <v>0</v>
      </c>
      <c r="K878" s="84" t="b">
        <v>0</v>
      </c>
      <c r="L878" s="84" t="b">
        <v>0</v>
      </c>
    </row>
    <row r="879" spans="1:12" ht="15">
      <c r="A879" s="84" t="s">
        <v>271</v>
      </c>
      <c r="B879" s="84" t="s">
        <v>2373</v>
      </c>
      <c r="C879" s="84">
        <v>2</v>
      </c>
      <c r="D879" s="118">
        <v>0</v>
      </c>
      <c r="E879" s="118">
        <v>1.2430380486862944</v>
      </c>
      <c r="F879" s="84" t="s">
        <v>2202</v>
      </c>
      <c r="G879" s="84" t="b">
        <v>0</v>
      </c>
      <c r="H879" s="84" t="b">
        <v>0</v>
      </c>
      <c r="I879" s="84" t="b">
        <v>0</v>
      </c>
      <c r="J879" s="84" t="b">
        <v>0</v>
      </c>
      <c r="K879" s="84" t="b">
        <v>0</v>
      </c>
      <c r="L879" s="84" t="b">
        <v>0</v>
      </c>
    </row>
    <row r="880" spans="1:12" ht="15">
      <c r="A880" s="84" t="s">
        <v>2373</v>
      </c>
      <c r="B880" s="84" t="s">
        <v>2308</v>
      </c>
      <c r="C880" s="84">
        <v>2</v>
      </c>
      <c r="D880" s="118">
        <v>0</v>
      </c>
      <c r="E880" s="118">
        <v>1.2430380486862944</v>
      </c>
      <c r="F880" s="84" t="s">
        <v>2202</v>
      </c>
      <c r="G880" s="84" t="b">
        <v>0</v>
      </c>
      <c r="H880" s="84" t="b">
        <v>0</v>
      </c>
      <c r="I880" s="84" t="b">
        <v>0</v>
      </c>
      <c r="J880" s="84" t="b">
        <v>0</v>
      </c>
      <c r="K880" s="84" t="b">
        <v>0</v>
      </c>
      <c r="L880" s="84" t="b">
        <v>0</v>
      </c>
    </row>
    <row r="881" spans="1:12" ht="15">
      <c r="A881" s="84" t="s">
        <v>2308</v>
      </c>
      <c r="B881" s="84" t="s">
        <v>2313</v>
      </c>
      <c r="C881" s="84">
        <v>2</v>
      </c>
      <c r="D881" s="118">
        <v>0</v>
      </c>
      <c r="E881" s="118">
        <v>1.2430380486862944</v>
      </c>
      <c r="F881" s="84" t="s">
        <v>2202</v>
      </c>
      <c r="G881" s="84" t="b">
        <v>0</v>
      </c>
      <c r="H881" s="84" t="b">
        <v>0</v>
      </c>
      <c r="I881" s="84" t="b">
        <v>0</v>
      </c>
      <c r="J881" s="84" t="b">
        <v>0</v>
      </c>
      <c r="K881" s="84" t="b">
        <v>0</v>
      </c>
      <c r="L881" s="84" t="b">
        <v>0</v>
      </c>
    </row>
    <row r="882" spans="1:12" ht="15">
      <c r="A882" s="84" t="s">
        <v>2313</v>
      </c>
      <c r="B882" s="84" t="s">
        <v>2374</v>
      </c>
      <c r="C882" s="84">
        <v>2</v>
      </c>
      <c r="D882" s="118">
        <v>0</v>
      </c>
      <c r="E882" s="118">
        <v>1.2430380486862944</v>
      </c>
      <c r="F882" s="84" t="s">
        <v>2202</v>
      </c>
      <c r="G882" s="84" t="b">
        <v>0</v>
      </c>
      <c r="H882" s="84" t="b">
        <v>0</v>
      </c>
      <c r="I882" s="84" t="b">
        <v>0</v>
      </c>
      <c r="J882" s="84" t="b">
        <v>0</v>
      </c>
      <c r="K882" s="84" t="b">
        <v>0</v>
      </c>
      <c r="L882" s="84" t="b">
        <v>0</v>
      </c>
    </row>
    <row r="883" spans="1:12" ht="15">
      <c r="A883" s="84" t="s">
        <v>2374</v>
      </c>
      <c r="B883" s="84" t="s">
        <v>2375</v>
      </c>
      <c r="C883" s="84">
        <v>2</v>
      </c>
      <c r="D883" s="118">
        <v>0</v>
      </c>
      <c r="E883" s="118">
        <v>1.2430380486862944</v>
      </c>
      <c r="F883" s="84" t="s">
        <v>2202</v>
      </c>
      <c r="G883" s="84" t="b">
        <v>0</v>
      </c>
      <c r="H883" s="84" t="b">
        <v>0</v>
      </c>
      <c r="I883" s="84" t="b">
        <v>0</v>
      </c>
      <c r="J883" s="84" t="b">
        <v>0</v>
      </c>
      <c r="K883" s="84" t="b">
        <v>0</v>
      </c>
      <c r="L883" s="84" t="b">
        <v>0</v>
      </c>
    </row>
    <row r="884" spans="1:12" ht="15">
      <c r="A884" s="84" t="s">
        <v>2375</v>
      </c>
      <c r="B884" s="84" t="s">
        <v>2376</v>
      </c>
      <c r="C884" s="84">
        <v>2</v>
      </c>
      <c r="D884" s="118">
        <v>0</v>
      </c>
      <c r="E884" s="118">
        <v>1.2430380486862944</v>
      </c>
      <c r="F884" s="84" t="s">
        <v>2202</v>
      </c>
      <c r="G884" s="84" t="b">
        <v>0</v>
      </c>
      <c r="H884" s="84" t="b">
        <v>0</v>
      </c>
      <c r="I884" s="84" t="b">
        <v>0</v>
      </c>
      <c r="J884" s="84" t="b">
        <v>0</v>
      </c>
      <c r="K884" s="84" t="b">
        <v>0</v>
      </c>
      <c r="L884" s="84" t="b">
        <v>0</v>
      </c>
    </row>
    <row r="885" spans="1:12" ht="15">
      <c r="A885" s="84" t="s">
        <v>2376</v>
      </c>
      <c r="B885" s="84" t="s">
        <v>2377</v>
      </c>
      <c r="C885" s="84">
        <v>2</v>
      </c>
      <c r="D885" s="118">
        <v>0</v>
      </c>
      <c r="E885" s="118">
        <v>1.2430380486862944</v>
      </c>
      <c r="F885" s="84" t="s">
        <v>2202</v>
      </c>
      <c r="G885" s="84" t="b">
        <v>0</v>
      </c>
      <c r="H885" s="84" t="b">
        <v>0</v>
      </c>
      <c r="I885" s="84" t="b">
        <v>0</v>
      </c>
      <c r="J885" s="84" t="b">
        <v>0</v>
      </c>
      <c r="K885" s="84" t="b">
        <v>0</v>
      </c>
      <c r="L885" s="84" t="b">
        <v>0</v>
      </c>
    </row>
    <row r="886" spans="1:12" ht="15">
      <c r="A886" s="84" t="s">
        <v>2377</v>
      </c>
      <c r="B886" s="84" t="s">
        <v>2976</v>
      </c>
      <c r="C886" s="84">
        <v>2</v>
      </c>
      <c r="D886" s="118">
        <v>0</v>
      </c>
      <c r="E886" s="118">
        <v>1.2430380486862944</v>
      </c>
      <c r="F886" s="84" t="s">
        <v>2202</v>
      </c>
      <c r="G886" s="84" t="b">
        <v>0</v>
      </c>
      <c r="H886" s="84" t="b">
        <v>0</v>
      </c>
      <c r="I886" s="84" t="b">
        <v>0</v>
      </c>
      <c r="J886" s="84" t="b">
        <v>0</v>
      </c>
      <c r="K886" s="84" t="b">
        <v>0</v>
      </c>
      <c r="L886" s="84" t="b">
        <v>0</v>
      </c>
    </row>
    <row r="887" spans="1:12" ht="15">
      <c r="A887" s="84" t="s">
        <v>2308</v>
      </c>
      <c r="B887" s="84" t="s">
        <v>2312</v>
      </c>
      <c r="C887" s="84">
        <v>3</v>
      </c>
      <c r="D887" s="118">
        <v>0</v>
      </c>
      <c r="E887" s="118">
        <v>1.1856365769619117</v>
      </c>
      <c r="F887" s="84" t="s">
        <v>2204</v>
      </c>
      <c r="G887" s="84" t="b">
        <v>0</v>
      </c>
      <c r="H887" s="84" t="b">
        <v>0</v>
      </c>
      <c r="I887" s="84" t="b">
        <v>0</v>
      </c>
      <c r="J887" s="84" t="b">
        <v>0</v>
      </c>
      <c r="K887" s="84" t="b">
        <v>0</v>
      </c>
      <c r="L887" s="84" t="b">
        <v>0</v>
      </c>
    </row>
    <row r="888" spans="1:12" ht="15">
      <c r="A888" s="84" t="s">
        <v>2312</v>
      </c>
      <c r="B888" s="84" t="s">
        <v>2311</v>
      </c>
      <c r="C888" s="84">
        <v>3</v>
      </c>
      <c r="D888" s="118">
        <v>0</v>
      </c>
      <c r="E888" s="118">
        <v>1.1856365769619117</v>
      </c>
      <c r="F888" s="84" t="s">
        <v>2204</v>
      </c>
      <c r="G888" s="84" t="b">
        <v>0</v>
      </c>
      <c r="H888" s="84" t="b">
        <v>0</v>
      </c>
      <c r="I888" s="84" t="b">
        <v>0</v>
      </c>
      <c r="J888" s="84" t="b">
        <v>0</v>
      </c>
      <c r="K888" s="84" t="b">
        <v>0</v>
      </c>
      <c r="L888" s="84" t="b">
        <v>0</v>
      </c>
    </row>
    <row r="889" spans="1:12" ht="15">
      <c r="A889" s="84" t="s">
        <v>2311</v>
      </c>
      <c r="B889" s="84" t="s">
        <v>2803</v>
      </c>
      <c r="C889" s="84">
        <v>3</v>
      </c>
      <c r="D889" s="118">
        <v>0</v>
      </c>
      <c r="E889" s="118">
        <v>1.1856365769619117</v>
      </c>
      <c r="F889" s="84" t="s">
        <v>2204</v>
      </c>
      <c r="G889" s="84" t="b">
        <v>0</v>
      </c>
      <c r="H889" s="84" t="b">
        <v>0</v>
      </c>
      <c r="I889" s="84" t="b">
        <v>0</v>
      </c>
      <c r="J889" s="84" t="b">
        <v>0</v>
      </c>
      <c r="K889" s="84" t="b">
        <v>0</v>
      </c>
      <c r="L889" s="84" t="b">
        <v>0</v>
      </c>
    </row>
    <row r="890" spans="1:12" ht="15">
      <c r="A890" s="84" t="s">
        <v>2803</v>
      </c>
      <c r="B890" s="84" t="s">
        <v>2850</v>
      </c>
      <c r="C890" s="84">
        <v>3</v>
      </c>
      <c r="D890" s="118">
        <v>0</v>
      </c>
      <c r="E890" s="118">
        <v>1.1856365769619117</v>
      </c>
      <c r="F890" s="84" t="s">
        <v>2204</v>
      </c>
      <c r="G890" s="84" t="b">
        <v>0</v>
      </c>
      <c r="H890" s="84" t="b">
        <v>0</v>
      </c>
      <c r="I890" s="84" t="b">
        <v>0</v>
      </c>
      <c r="J890" s="84" t="b">
        <v>0</v>
      </c>
      <c r="K890" s="84" t="b">
        <v>0</v>
      </c>
      <c r="L890" s="84" t="b">
        <v>0</v>
      </c>
    </row>
    <row r="891" spans="1:12" ht="15">
      <c r="A891" s="84" t="s">
        <v>2850</v>
      </c>
      <c r="B891" s="84" t="s">
        <v>2851</v>
      </c>
      <c r="C891" s="84">
        <v>3</v>
      </c>
      <c r="D891" s="118">
        <v>0</v>
      </c>
      <c r="E891" s="118">
        <v>1.1856365769619117</v>
      </c>
      <c r="F891" s="84" t="s">
        <v>2204</v>
      </c>
      <c r="G891" s="84" t="b">
        <v>0</v>
      </c>
      <c r="H891" s="84" t="b">
        <v>0</v>
      </c>
      <c r="I891" s="84" t="b">
        <v>0</v>
      </c>
      <c r="J891" s="84" t="b">
        <v>0</v>
      </c>
      <c r="K891" s="84" t="b">
        <v>0</v>
      </c>
      <c r="L891" s="84" t="b">
        <v>0</v>
      </c>
    </row>
    <row r="892" spans="1:12" ht="15">
      <c r="A892" s="84" t="s">
        <v>2851</v>
      </c>
      <c r="B892" s="84" t="s">
        <v>2733</v>
      </c>
      <c r="C892" s="84">
        <v>3</v>
      </c>
      <c r="D892" s="118">
        <v>0</v>
      </c>
      <c r="E892" s="118">
        <v>1.1856365769619117</v>
      </c>
      <c r="F892" s="84" t="s">
        <v>2204</v>
      </c>
      <c r="G892" s="84" t="b">
        <v>0</v>
      </c>
      <c r="H892" s="84" t="b">
        <v>0</v>
      </c>
      <c r="I892" s="84" t="b">
        <v>0</v>
      </c>
      <c r="J892" s="84" t="b">
        <v>0</v>
      </c>
      <c r="K892" s="84" t="b">
        <v>0</v>
      </c>
      <c r="L892" s="84" t="b">
        <v>0</v>
      </c>
    </row>
    <row r="893" spans="1:12" ht="15">
      <c r="A893" s="84" t="s">
        <v>2733</v>
      </c>
      <c r="B893" s="84" t="s">
        <v>2852</v>
      </c>
      <c r="C893" s="84">
        <v>3</v>
      </c>
      <c r="D893" s="118">
        <v>0</v>
      </c>
      <c r="E893" s="118">
        <v>1.1856365769619117</v>
      </c>
      <c r="F893" s="84" t="s">
        <v>2204</v>
      </c>
      <c r="G893" s="84" t="b">
        <v>0</v>
      </c>
      <c r="H893" s="84" t="b">
        <v>0</v>
      </c>
      <c r="I893" s="84" t="b">
        <v>0</v>
      </c>
      <c r="J893" s="84" t="b">
        <v>0</v>
      </c>
      <c r="K893" s="84" t="b">
        <v>0</v>
      </c>
      <c r="L893" s="84" t="b">
        <v>0</v>
      </c>
    </row>
    <row r="894" spans="1:12" ht="15">
      <c r="A894" s="84" t="s">
        <v>2852</v>
      </c>
      <c r="B894" s="84" t="s">
        <v>2853</v>
      </c>
      <c r="C894" s="84">
        <v>3</v>
      </c>
      <c r="D894" s="118">
        <v>0</v>
      </c>
      <c r="E894" s="118">
        <v>1.1856365769619117</v>
      </c>
      <c r="F894" s="84" t="s">
        <v>2204</v>
      </c>
      <c r="G894" s="84" t="b">
        <v>0</v>
      </c>
      <c r="H894" s="84" t="b">
        <v>0</v>
      </c>
      <c r="I894" s="84" t="b">
        <v>0</v>
      </c>
      <c r="J894" s="84" t="b">
        <v>0</v>
      </c>
      <c r="K894" s="84" t="b">
        <v>0</v>
      </c>
      <c r="L894" s="84" t="b">
        <v>0</v>
      </c>
    </row>
    <row r="895" spans="1:12" ht="15">
      <c r="A895" s="84" t="s">
        <v>2853</v>
      </c>
      <c r="B895" s="84" t="s">
        <v>2854</v>
      </c>
      <c r="C895" s="84">
        <v>3</v>
      </c>
      <c r="D895" s="118">
        <v>0</v>
      </c>
      <c r="E895" s="118">
        <v>1.1856365769619117</v>
      </c>
      <c r="F895" s="84" t="s">
        <v>2204</v>
      </c>
      <c r="G895" s="84" t="b">
        <v>0</v>
      </c>
      <c r="H895" s="84" t="b">
        <v>0</v>
      </c>
      <c r="I895" s="84" t="b">
        <v>0</v>
      </c>
      <c r="J895" s="84" t="b">
        <v>0</v>
      </c>
      <c r="K895" s="84" t="b">
        <v>0</v>
      </c>
      <c r="L895" s="84" t="b">
        <v>0</v>
      </c>
    </row>
    <row r="896" spans="1:12" ht="15">
      <c r="A896" s="84" t="s">
        <v>2854</v>
      </c>
      <c r="B896" s="84" t="s">
        <v>2855</v>
      </c>
      <c r="C896" s="84">
        <v>3</v>
      </c>
      <c r="D896" s="118">
        <v>0</v>
      </c>
      <c r="E896" s="118">
        <v>1.1856365769619117</v>
      </c>
      <c r="F896" s="84" t="s">
        <v>2204</v>
      </c>
      <c r="G896" s="84" t="b">
        <v>0</v>
      </c>
      <c r="H896" s="84" t="b">
        <v>0</v>
      </c>
      <c r="I896" s="84" t="b">
        <v>0</v>
      </c>
      <c r="J896" s="84" t="b">
        <v>0</v>
      </c>
      <c r="K896" s="84" t="b">
        <v>0</v>
      </c>
      <c r="L896" s="84" t="b">
        <v>0</v>
      </c>
    </row>
    <row r="897" spans="1:12" ht="15">
      <c r="A897" s="84" t="s">
        <v>2855</v>
      </c>
      <c r="B897" s="84" t="s">
        <v>2347</v>
      </c>
      <c r="C897" s="84">
        <v>3</v>
      </c>
      <c r="D897" s="118">
        <v>0</v>
      </c>
      <c r="E897" s="118">
        <v>1.1856365769619117</v>
      </c>
      <c r="F897" s="84" t="s">
        <v>2204</v>
      </c>
      <c r="G897" s="84" t="b">
        <v>0</v>
      </c>
      <c r="H897" s="84" t="b">
        <v>0</v>
      </c>
      <c r="I897" s="84" t="b">
        <v>0</v>
      </c>
      <c r="J897" s="84" t="b">
        <v>0</v>
      </c>
      <c r="K897" s="84" t="b">
        <v>0</v>
      </c>
      <c r="L897" s="84" t="b">
        <v>0</v>
      </c>
    </row>
    <row r="898" spans="1:12" ht="15">
      <c r="A898" s="84" t="s">
        <v>264</v>
      </c>
      <c r="B898" s="84" t="s">
        <v>2308</v>
      </c>
      <c r="C898" s="84">
        <v>2</v>
      </c>
      <c r="D898" s="118">
        <v>0.0071873983288033155</v>
      </c>
      <c r="E898" s="118">
        <v>1.3617278360175928</v>
      </c>
      <c r="F898" s="84" t="s">
        <v>2204</v>
      </c>
      <c r="G898" s="84" t="b">
        <v>0</v>
      </c>
      <c r="H898" s="84" t="b">
        <v>0</v>
      </c>
      <c r="I898" s="84" t="b">
        <v>0</v>
      </c>
      <c r="J898" s="84" t="b">
        <v>0</v>
      </c>
      <c r="K898" s="84" t="b">
        <v>0</v>
      </c>
      <c r="L898" s="84" t="b">
        <v>0</v>
      </c>
    </row>
    <row r="899" spans="1:12" ht="15">
      <c r="A899" s="84" t="s">
        <v>2347</v>
      </c>
      <c r="B899" s="84" t="s">
        <v>2958</v>
      </c>
      <c r="C899" s="84">
        <v>2</v>
      </c>
      <c r="D899" s="118">
        <v>0.0071873983288033155</v>
      </c>
      <c r="E899" s="118">
        <v>1.1856365769619117</v>
      </c>
      <c r="F899" s="84" t="s">
        <v>2204</v>
      </c>
      <c r="G899" s="84" t="b">
        <v>0</v>
      </c>
      <c r="H899" s="84" t="b">
        <v>0</v>
      </c>
      <c r="I899" s="84" t="b">
        <v>0</v>
      </c>
      <c r="J899" s="84" t="b">
        <v>0</v>
      </c>
      <c r="K899" s="84" t="b">
        <v>0</v>
      </c>
      <c r="L89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3080</v>
      </c>
      <c r="B2" s="122" t="s">
        <v>3081</v>
      </c>
      <c r="C2" s="119" t="s">
        <v>3082</v>
      </c>
    </row>
    <row r="3" spans="1:3" ht="15">
      <c r="A3" s="121" t="s">
        <v>2194</v>
      </c>
      <c r="B3" s="121" t="s">
        <v>2194</v>
      </c>
      <c r="C3" s="34">
        <v>106</v>
      </c>
    </row>
    <row r="4" spans="1:3" ht="15">
      <c r="A4" s="121" t="s">
        <v>2194</v>
      </c>
      <c r="B4" s="121" t="s">
        <v>2195</v>
      </c>
      <c r="C4" s="34">
        <v>1</v>
      </c>
    </row>
    <row r="5" spans="1:3" ht="15">
      <c r="A5" s="121" t="s">
        <v>2195</v>
      </c>
      <c r="B5" s="121" t="s">
        <v>2194</v>
      </c>
      <c r="C5" s="34">
        <v>85</v>
      </c>
    </row>
    <row r="6" spans="1:3" ht="15">
      <c r="A6" s="121" t="s">
        <v>2195</v>
      </c>
      <c r="B6" s="121" t="s">
        <v>2195</v>
      </c>
      <c r="C6" s="34">
        <v>220</v>
      </c>
    </row>
    <row r="7" spans="1:3" ht="15">
      <c r="A7" s="121" t="s">
        <v>2195</v>
      </c>
      <c r="B7" s="121" t="s">
        <v>2196</v>
      </c>
      <c r="C7" s="34">
        <v>41</v>
      </c>
    </row>
    <row r="8" spans="1:3" ht="15">
      <c r="A8" s="121" t="s">
        <v>2195</v>
      </c>
      <c r="B8" s="121" t="s">
        <v>2197</v>
      </c>
      <c r="C8" s="34">
        <v>24</v>
      </c>
    </row>
    <row r="9" spans="1:3" ht="15">
      <c r="A9" s="121" t="s">
        <v>2195</v>
      </c>
      <c r="B9" s="121" t="s">
        <v>2198</v>
      </c>
      <c r="C9" s="34">
        <v>29</v>
      </c>
    </row>
    <row r="10" spans="1:3" ht="15">
      <c r="A10" s="121" t="s">
        <v>2195</v>
      </c>
      <c r="B10" s="121" t="s">
        <v>2199</v>
      </c>
      <c r="C10" s="34">
        <v>4</v>
      </c>
    </row>
    <row r="11" spans="1:3" ht="15">
      <c r="A11" s="121" t="s">
        <v>2196</v>
      </c>
      <c r="B11" s="121" t="s">
        <v>2194</v>
      </c>
      <c r="C11" s="34">
        <v>9</v>
      </c>
    </row>
    <row r="12" spans="1:3" ht="15">
      <c r="A12" s="121" t="s">
        <v>2196</v>
      </c>
      <c r="B12" s="121" t="s">
        <v>2196</v>
      </c>
      <c r="C12" s="34">
        <v>50</v>
      </c>
    </row>
    <row r="13" spans="1:3" ht="15">
      <c r="A13" s="121" t="s">
        <v>2197</v>
      </c>
      <c r="B13" s="121" t="s">
        <v>2194</v>
      </c>
      <c r="C13" s="34">
        <v>3</v>
      </c>
    </row>
    <row r="14" spans="1:3" ht="15">
      <c r="A14" s="121" t="s">
        <v>2197</v>
      </c>
      <c r="B14" s="121" t="s">
        <v>2197</v>
      </c>
      <c r="C14" s="34">
        <v>14</v>
      </c>
    </row>
    <row r="15" spans="1:3" ht="15">
      <c r="A15" s="121" t="s">
        <v>2198</v>
      </c>
      <c r="B15" s="121" t="s">
        <v>2194</v>
      </c>
      <c r="C15" s="34">
        <v>1</v>
      </c>
    </row>
    <row r="16" spans="1:3" ht="15">
      <c r="A16" s="121" t="s">
        <v>2198</v>
      </c>
      <c r="B16" s="121" t="s">
        <v>2198</v>
      </c>
      <c r="C16" s="34">
        <v>13</v>
      </c>
    </row>
    <row r="17" spans="1:3" ht="15">
      <c r="A17" s="121" t="s">
        <v>2199</v>
      </c>
      <c r="B17" s="121" t="s">
        <v>2194</v>
      </c>
      <c r="C17" s="34">
        <v>1</v>
      </c>
    </row>
    <row r="18" spans="1:3" ht="15">
      <c r="A18" s="121" t="s">
        <v>2199</v>
      </c>
      <c r="B18" s="121" t="s">
        <v>2199</v>
      </c>
      <c r="C18" s="34">
        <v>9</v>
      </c>
    </row>
    <row r="19" spans="1:3" ht="15">
      <c r="A19" s="121" t="s">
        <v>2200</v>
      </c>
      <c r="B19" s="121" t="s">
        <v>2200</v>
      </c>
      <c r="C19" s="34">
        <v>8</v>
      </c>
    </row>
    <row r="20" spans="1:3" ht="15">
      <c r="A20" s="121" t="s">
        <v>2201</v>
      </c>
      <c r="B20" s="121" t="s">
        <v>2201</v>
      </c>
      <c r="C20" s="34">
        <v>4</v>
      </c>
    </row>
    <row r="21" spans="1:3" ht="15">
      <c r="A21" s="121" t="s">
        <v>2202</v>
      </c>
      <c r="B21" s="121" t="s">
        <v>2194</v>
      </c>
      <c r="C21" s="34">
        <v>2</v>
      </c>
    </row>
    <row r="22" spans="1:3" ht="15">
      <c r="A22" s="121" t="s">
        <v>2202</v>
      </c>
      <c r="B22" s="121" t="s">
        <v>2202</v>
      </c>
      <c r="C22" s="34">
        <v>3</v>
      </c>
    </row>
    <row r="23" spans="1:3" ht="15">
      <c r="A23" s="121" t="s">
        <v>2203</v>
      </c>
      <c r="B23" s="121" t="s">
        <v>2203</v>
      </c>
      <c r="C23" s="34">
        <v>4</v>
      </c>
    </row>
    <row r="24" spans="1:3" ht="15">
      <c r="A24" s="121" t="s">
        <v>2204</v>
      </c>
      <c r="B24" s="121" t="s">
        <v>2194</v>
      </c>
      <c r="C24" s="34">
        <v>1</v>
      </c>
    </row>
    <row r="25" spans="1:3" ht="15">
      <c r="A25" s="121" t="s">
        <v>2204</v>
      </c>
      <c r="B25" s="121" t="s">
        <v>2204</v>
      </c>
      <c r="C2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3088</v>
      </c>
      <c r="B1" s="13" t="s">
        <v>17</v>
      </c>
    </row>
    <row r="2" spans="1:2" ht="15">
      <c r="A2" s="78" t="s">
        <v>3089</v>
      </c>
      <c r="B2" s="78" t="s">
        <v>3095</v>
      </c>
    </row>
    <row r="3" spans="1:2" ht="15">
      <c r="A3" s="78" t="s">
        <v>3090</v>
      </c>
      <c r="B3" s="78" t="s">
        <v>3096</v>
      </c>
    </row>
    <row r="4" spans="1:2" ht="15">
      <c r="A4" s="78" t="s">
        <v>3091</v>
      </c>
      <c r="B4" s="78" t="s">
        <v>3097</v>
      </c>
    </row>
    <row r="5" spans="1:2" ht="15">
      <c r="A5" s="78" t="s">
        <v>3092</v>
      </c>
      <c r="B5" s="78" t="s">
        <v>3098</v>
      </c>
    </row>
    <row r="6" spans="1:2" ht="15">
      <c r="A6" s="78" t="s">
        <v>3093</v>
      </c>
      <c r="B6" s="78" t="s">
        <v>3099</v>
      </c>
    </row>
    <row r="7" spans="1:2" ht="15">
      <c r="A7" s="78" t="s">
        <v>3094</v>
      </c>
      <c r="B7" s="78" t="s">
        <v>3096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2193</v>
      </c>
      <c r="BB2" s="13" t="s">
        <v>2217</v>
      </c>
      <c r="BC2" s="13" t="s">
        <v>2218</v>
      </c>
      <c r="BD2" s="119" t="s">
        <v>3069</v>
      </c>
      <c r="BE2" s="119" t="s">
        <v>3070</v>
      </c>
      <c r="BF2" s="119" t="s">
        <v>3071</v>
      </c>
      <c r="BG2" s="119" t="s">
        <v>3072</v>
      </c>
      <c r="BH2" s="119" t="s">
        <v>3073</v>
      </c>
      <c r="BI2" s="119" t="s">
        <v>3074</v>
      </c>
      <c r="BJ2" s="119" t="s">
        <v>3075</v>
      </c>
      <c r="BK2" s="119" t="s">
        <v>3076</v>
      </c>
      <c r="BL2" s="119" t="s">
        <v>3077</v>
      </c>
    </row>
    <row r="3" spans="1:64" ht="15" customHeight="1">
      <c r="A3" s="64" t="s">
        <v>212</v>
      </c>
      <c r="B3" s="64" t="s">
        <v>279</v>
      </c>
      <c r="C3" s="65"/>
      <c r="D3" s="66"/>
      <c r="E3" s="67"/>
      <c r="F3" s="68"/>
      <c r="G3" s="65"/>
      <c r="H3" s="69"/>
      <c r="I3" s="70"/>
      <c r="J3" s="70"/>
      <c r="K3" s="34" t="s">
        <v>65</v>
      </c>
      <c r="L3" s="71">
        <v>3</v>
      </c>
      <c r="M3" s="71"/>
      <c r="N3" s="72"/>
      <c r="O3" s="78" t="s">
        <v>339</v>
      </c>
      <c r="P3" s="80">
        <v>43620.730775462966</v>
      </c>
      <c r="Q3" s="78" t="s">
        <v>341</v>
      </c>
      <c r="R3" s="78"/>
      <c r="S3" s="78"/>
      <c r="T3" s="78" t="s">
        <v>611</v>
      </c>
      <c r="U3" s="83" t="s">
        <v>687</v>
      </c>
      <c r="V3" s="83" t="s">
        <v>687</v>
      </c>
      <c r="W3" s="80">
        <v>43620.730775462966</v>
      </c>
      <c r="X3" s="83" t="s">
        <v>811</v>
      </c>
      <c r="Y3" s="78"/>
      <c r="Z3" s="78"/>
      <c r="AA3" s="84" t="s">
        <v>1020</v>
      </c>
      <c r="AB3" s="78"/>
      <c r="AC3" s="78" t="b">
        <v>0</v>
      </c>
      <c r="AD3" s="78">
        <v>1</v>
      </c>
      <c r="AE3" s="84" t="s">
        <v>1231</v>
      </c>
      <c r="AF3" s="78" t="b">
        <v>0</v>
      </c>
      <c r="AG3" s="78" t="s">
        <v>1237</v>
      </c>
      <c r="AH3" s="78"/>
      <c r="AI3" s="84" t="s">
        <v>1231</v>
      </c>
      <c r="AJ3" s="78" t="b">
        <v>0</v>
      </c>
      <c r="AK3" s="78">
        <v>0</v>
      </c>
      <c r="AL3" s="84" t="s">
        <v>1231</v>
      </c>
      <c r="AM3" s="78" t="s">
        <v>1239</v>
      </c>
      <c r="AN3" s="78" t="b">
        <v>0</v>
      </c>
      <c r="AO3" s="84" t="s">
        <v>1020</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7.6923076923076925</v>
      </c>
      <c r="BF3" s="48">
        <v>0</v>
      </c>
      <c r="BG3" s="49">
        <v>0</v>
      </c>
      <c r="BH3" s="48">
        <v>0</v>
      </c>
      <c r="BI3" s="49">
        <v>0</v>
      </c>
      <c r="BJ3" s="48">
        <v>12</v>
      </c>
      <c r="BK3" s="49">
        <v>92.3076923076923</v>
      </c>
      <c r="BL3" s="48">
        <v>13</v>
      </c>
    </row>
    <row r="4" spans="1:64" ht="15" customHeight="1">
      <c r="A4" s="64" t="s">
        <v>213</v>
      </c>
      <c r="B4" s="64" t="s">
        <v>280</v>
      </c>
      <c r="C4" s="65"/>
      <c r="D4" s="66"/>
      <c r="E4" s="67"/>
      <c r="F4" s="68"/>
      <c r="G4" s="65"/>
      <c r="H4" s="69"/>
      <c r="I4" s="70"/>
      <c r="J4" s="70"/>
      <c r="K4" s="34" t="s">
        <v>65</v>
      </c>
      <c r="L4" s="77">
        <v>4</v>
      </c>
      <c r="M4" s="77"/>
      <c r="N4" s="72"/>
      <c r="O4" s="79" t="s">
        <v>339</v>
      </c>
      <c r="P4" s="81">
        <v>43621.03016203704</v>
      </c>
      <c r="Q4" s="79" t="s">
        <v>342</v>
      </c>
      <c r="R4" s="79"/>
      <c r="S4" s="79"/>
      <c r="T4" s="79" t="s">
        <v>612</v>
      </c>
      <c r="U4" s="82" t="s">
        <v>688</v>
      </c>
      <c r="V4" s="82" t="s">
        <v>688</v>
      </c>
      <c r="W4" s="81">
        <v>43621.03016203704</v>
      </c>
      <c r="X4" s="82" t="s">
        <v>812</v>
      </c>
      <c r="Y4" s="79"/>
      <c r="Z4" s="79"/>
      <c r="AA4" s="85" t="s">
        <v>1021</v>
      </c>
      <c r="AB4" s="79"/>
      <c r="AC4" s="79" t="b">
        <v>0</v>
      </c>
      <c r="AD4" s="79">
        <v>5</v>
      </c>
      <c r="AE4" s="85" t="s">
        <v>1231</v>
      </c>
      <c r="AF4" s="79" t="b">
        <v>0</v>
      </c>
      <c r="AG4" s="79" t="s">
        <v>1237</v>
      </c>
      <c r="AH4" s="79"/>
      <c r="AI4" s="85" t="s">
        <v>1231</v>
      </c>
      <c r="AJ4" s="79" t="b">
        <v>0</v>
      </c>
      <c r="AK4" s="79">
        <v>0</v>
      </c>
      <c r="AL4" s="85" t="s">
        <v>1231</v>
      </c>
      <c r="AM4" s="79" t="s">
        <v>1239</v>
      </c>
      <c r="AN4" s="79" t="b">
        <v>0</v>
      </c>
      <c r="AO4" s="85" t="s">
        <v>1021</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271</v>
      </c>
      <c r="C5" s="65"/>
      <c r="D5" s="66"/>
      <c r="E5" s="67"/>
      <c r="F5" s="68"/>
      <c r="G5" s="65"/>
      <c r="H5" s="69"/>
      <c r="I5" s="70"/>
      <c r="J5" s="70"/>
      <c r="K5" s="34" t="s">
        <v>65</v>
      </c>
      <c r="L5" s="77">
        <v>6</v>
      </c>
      <c r="M5" s="77"/>
      <c r="N5" s="72"/>
      <c r="O5" s="79" t="s">
        <v>340</v>
      </c>
      <c r="P5" s="81">
        <v>43624.08510416667</v>
      </c>
      <c r="Q5" s="79" t="s">
        <v>343</v>
      </c>
      <c r="R5" s="79"/>
      <c r="S5" s="79"/>
      <c r="T5" s="79"/>
      <c r="U5" s="79"/>
      <c r="V5" s="82" t="s">
        <v>759</v>
      </c>
      <c r="W5" s="81">
        <v>43624.08510416667</v>
      </c>
      <c r="X5" s="82" t="s">
        <v>813</v>
      </c>
      <c r="Y5" s="79"/>
      <c r="Z5" s="79"/>
      <c r="AA5" s="85" t="s">
        <v>1022</v>
      </c>
      <c r="AB5" s="85" t="s">
        <v>1229</v>
      </c>
      <c r="AC5" s="79" t="b">
        <v>0</v>
      </c>
      <c r="AD5" s="79">
        <v>0</v>
      </c>
      <c r="AE5" s="85" t="s">
        <v>1232</v>
      </c>
      <c r="AF5" s="79" t="b">
        <v>0</v>
      </c>
      <c r="AG5" s="79" t="s">
        <v>1237</v>
      </c>
      <c r="AH5" s="79"/>
      <c r="AI5" s="85" t="s">
        <v>1231</v>
      </c>
      <c r="AJ5" s="79" t="b">
        <v>0</v>
      </c>
      <c r="AK5" s="79">
        <v>0</v>
      </c>
      <c r="AL5" s="85" t="s">
        <v>1231</v>
      </c>
      <c r="AM5" s="79" t="s">
        <v>1239</v>
      </c>
      <c r="AN5" s="79" t="b">
        <v>0</v>
      </c>
      <c r="AO5" s="85" t="s">
        <v>1229</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2</v>
      </c>
      <c r="BE5" s="49">
        <v>40</v>
      </c>
      <c r="BF5" s="48">
        <v>0</v>
      </c>
      <c r="BG5" s="49">
        <v>0</v>
      </c>
      <c r="BH5" s="48">
        <v>0</v>
      </c>
      <c r="BI5" s="49">
        <v>0</v>
      </c>
      <c r="BJ5" s="48">
        <v>3</v>
      </c>
      <c r="BK5" s="49">
        <v>60</v>
      </c>
      <c r="BL5" s="48">
        <v>5</v>
      </c>
    </row>
    <row r="6" spans="1:64" ht="15">
      <c r="A6" s="64" t="s">
        <v>215</v>
      </c>
      <c r="B6" s="64" t="s">
        <v>281</v>
      </c>
      <c r="C6" s="65"/>
      <c r="D6" s="66"/>
      <c r="E6" s="67"/>
      <c r="F6" s="68"/>
      <c r="G6" s="65"/>
      <c r="H6" s="69"/>
      <c r="I6" s="70"/>
      <c r="J6" s="70"/>
      <c r="K6" s="34" t="s">
        <v>65</v>
      </c>
      <c r="L6" s="77">
        <v>7</v>
      </c>
      <c r="M6" s="77"/>
      <c r="N6" s="72"/>
      <c r="O6" s="79" t="s">
        <v>339</v>
      </c>
      <c r="P6" s="81">
        <v>43628.66368055555</v>
      </c>
      <c r="Q6" s="79" t="s">
        <v>344</v>
      </c>
      <c r="R6" s="82" t="s">
        <v>524</v>
      </c>
      <c r="S6" s="79" t="s">
        <v>586</v>
      </c>
      <c r="T6" s="79"/>
      <c r="U6" s="79"/>
      <c r="V6" s="82" t="s">
        <v>760</v>
      </c>
      <c r="W6" s="81">
        <v>43628.66368055555</v>
      </c>
      <c r="X6" s="82" t="s">
        <v>814</v>
      </c>
      <c r="Y6" s="79"/>
      <c r="Z6" s="79"/>
      <c r="AA6" s="85" t="s">
        <v>1023</v>
      </c>
      <c r="AB6" s="79"/>
      <c r="AC6" s="79" t="b">
        <v>0</v>
      </c>
      <c r="AD6" s="79">
        <v>0</v>
      </c>
      <c r="AE6" s="85" t="s">
        <v>1231</v>
      </c>
      <c r="AF6" s="79" t="b">
        <v>0</v>
      </c>
      <c r="AG6" s="79" t="s">
        <v>1237</v>
      </c>
      <c r="AH6" s="79"/>
      <c r="AI6" s="85" t="s">
        <v>1231</v>
      </c>
      <c r="AJ6" s="79" t="b">
        <v>0</v>
      </c>
      <c r="AK6" s="79">
        <v>1</v>
      </c>
      <c r="AL6" s="85" t="s">
        <v>1133</v>
      </c>
      <c r="AM6" s="79" t="s">
        <v>1240</v>
      </c>
      <c r="AN6" s="79" t="b">
        <v>0</v>
      </c>
      <c r="AO6" s="85" t="s">
        <v>1133</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216</v>
      </c>
      <c r="B7" s="64" t="s">
        <v>271</v>
      </c>
      <c r="C7" s="65"/>
      <c r="D7" s="66"/>
      <c r="E7" s="67"/>
      <c r="F7" s="68"/>
      <c r="G7" s="65"/>
      <c r="H7" s="69"/>
      <c r="I7" s="70"/>
      <c r="J7" s="70"/>
      <c r="K7" s="34" t="s">
        <v>65</v>
      </c>
      <c r="L7" s="77">
        <v>14</v>
      </c>
      <c r="M7" s="77"/>
      <c r="N7" s="72"/>
      <c r="O7" s="79" t="s">
        <v>339</v>
      </c>
      <c r="P7" s="81">
        <v>43630.771828703706</v>
      </c>
      <c r="Q7" s="79" t="s">
        <v>345</v>
      </c>
      <c r="R7" s="79"/>
      <c r="S7" s="79"/>
      <c r="T7" s="79" t="s">
        <v>613</v>
      </c>
      <c r="U7" s="82" t="s">
        <v>689</v>
      </c>
      <c r="V7" s="82" t="s">
        <v>689</v>
      </c>
      <c r="W7" s="81">
        <v>43630.771828703706</v>
      </c>
      <c r="X7" s="82" t="s">
        <v>815</v>
      </c>
      <c r="Y7" s="79"/>
      <c r="Z7" s="79"/>
      <c r="AA7" s="85" t="s">
        <v>1024</v>
      </c>
      <c r="AB7" s="79"/>
      <c r="AC7" s="79" t="b">
        <v>0</v>
      </c>
      <c r="AD7" s="79">
        <v>0</v>
      </c>
      <c r="AE7" s="85" t="s">
        <v>1231</v>
      </c>
      <c r="AF7" s="79" t="b">
        <v>0</v>
      </c>
      <c r="AG7" s="79" t="s">
        <v>1237</v>
      </c>
      <c r="AH7" s="79"/>
      <c r="AI7" s="85" t="s">
        <v>1231</v>
      </c>
      <c r="AJ7" s="79" t="b">
        <v>0</v>
      </c>
      <c r="AK7" s="79">
        <v>1</v>
      </c>
      <c r="AL7" s="85" t="s">
        <v>1185</v>
      </c>
      <c r="AM7" s="79" t="s">
        <v>1240</v>
      </c>
      <c r="AN7" s="79" t="b">
        <v>0</v>
      </c>
      <c r="AO7" s="85" t="s">
        <v>1185</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20</v>
      </c>
      <c r="BF7" s="48">
        <v>0</v>
      </c>
      <c r="BG7" s="49">
        <v>0</v>
      </c>
      <c r="BH7" s="48">
        <v>0</v>
      </c>
      <c r="BI7" s="49">
        <v>0</v>
      </c>
      <c r="BJ7" s="48">
        <v>4</v>
      </c>
      <c r="BK7" s="49">
        <v>80</v>
      </c>
      <c r="BL7" s="48">
        <v>5</v>
      </c>
    </row>
    <row r="8" spans="1:64" ht="15">
      <c r="A8" s="64" t="s">
        <v>217</v>
      </c>
      <c r="B8" s="64" t="s">
        <v>271</v>
      </c>
      <c r="C8" s="65"/>
      <c r="D8" s="66"/>
      <c r="E8" s="67"/>
      <c r="F8" s="68"/>
      <c r="G8" s="65"/>
      <c r="H8" s="69"/>
      <c r="I8" s="70"/>
      <c r="J8" s="70"/>
      <c r="K8" s="34" t="s">
        <v>65</v>
      </c>
      <c r="L8" s="77">
        <v>15</v>
      </c>
      <c r="M8" s="77"/>
      <c r="N8" s="72"/>
      <c r="O8" s="79" t="s">
        <v>339</v>
      </c>
      <c r="P8" s="81">
        <v>43631.6397337963</v>
      </c>
      <c r="Q8" s="79" t="s">
        <v>346</v>
      </c>
      <c r="R8" s="79"/>
      <c r="S8" s="79"/>
      <c r="T8" s="79" t="s">
        <v>614</v>
      </c>
      <c r="U8" s="79"/>
      <c r="V8" s="82" t="s">
        <v>761</v>
      </c>
      <c r="W8" s="81">
        <v>43631.6397337963</v>
      </c>
      <c r="X8" s="82" t="s">
        <v>816</v>
      </c>
      <c r="Y8" s="79"/>
      <c r="Z8" s="79"/>
      <c r="AA8" s="85" t="s">
        <v>1025</v>
      </c>
      <c r="AB8" s="79"/>
      <c r="AC8" s="79" t="b">
        <v>0</v>
      </c>
      <c r="AD8" s="79">
        <v>0</v>
      </c>
      <c r="AE8" s="85" t="s">
        <v>1231</v>
      </c>
      <c r="AF8" s="79" t="b">
        <v>0</v>
      </c>
      <c r="AG8" s="79" t="s">
        <v>1237</v>
      </c>
      <c r="AH8" s="79"/>
      <c r="AI8" s="85" t="s">
        <v>1231</v>
      </c>
      <c r="AJ8" s="79" t="b">
        <v>0</v>
      </c>
      <c r="AK8" s="79">
        <v>5</v>
      </c>
      <c r="AL8" s="85" t="s">
        <v>1031</v>
      </c>
      <c r="AM8" s="79" t="s">
        <v>1239</v>
      </c>
      <c r="AN8" s="79" t="b">
        <v>0</v>
      </c>
      <c r="AO8" s="85" t="s">
        <v>1031</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271</v>
      </c>
      <c r="C9" s="65"/>
      <c r="D9" s="66"/>
      <c r="E9" s="67"/>
      <c r="F9" s="68"/>
      <c r="G9" s="65"/>
      <c r="H9" s="69"/>
      <c r="I9" s="70"/>
      <c r="J9" s="70"/>
      <c r="K9" s="34" t="s">
        <v>65</v>
      </c>
      <c r="L9" s="77">
        <v>17</v>
      </c>
      <c r="M9" s="77"/>
      <c r="N9" s="72"/>
      <c r="O9" s="79" t="s">
        <v>339</v>
      </c>
      <c r="P9" s="81">
        <v>43631.653229166666</v>
      </c>
      <c r="Q9" s="79" t="s">
        <v>346</v>
      </c>
      <c r="R9" s="79"/>
      <c r="S9" s="79"/>
      <c r="T9" s="79" t="s">
        <v>614</v>
      </c>
      <c r="U9" s="79"/>
      <c r="V9" s="82" t="s">
        <v>762</v>
      </c>
      <c r="W9" s="81">
        <v>43631.653229166666</v>
      </c>
      <c r="X9" s="82" t="s">
        <v>817</v>
      </c>
      <c r="Y9" s="79"/>
      <c r="Z9" s="79"/>
      <c r="AA9" s="85" t="s">
        <v>1026</v>
      </c>
      <c r="AB9" s="79"/>
      <c r="AC9" s="79" t="b">
        <v>0</v>
      </c>
      <c r="AD9" s="79">
        <v>0</v>
      </c>
      <c r="AE9" s="85" t="s">
        <v>1231</v>
      </c>
      <c r="AF9" s="79" t="b">
        <v>0</v>
      </c>
      <c r="AG9" s="79" t="s">
        <v>1237</v>
      </c>
      <c r="AH9" s="79"/>
      <c r="AI9" s="85" t="s">
        <v>1231</v>
      </c>
      <c r="AJ9" s="79" t="b">
        <v>0</v>
      </c>
      <c r="AK9" s="79">
        <v>5</v>
      </c>
      <c r="AL9" s="85" t="s">
        <v>1031</v>
      </c>
      <c r="AM9" s="79" t="s">
        <v>1240</v>
      </c>
      <c r="AN9" s="79" t="b">
        <v>0</v>
      </c>
      <c r="AO9" s="85" t="s">
        <v>1031</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220</v>
      </c>
      <c r="C10" s="65"/>
      <c r="D10" s="66"/>
      <c r="E10" s="67"/>
      <c r="F10" s="68"/>
      <c r="G10" s="65"/>
      <c r="H10" s="69"/>
      <c r="I10" s="70"/>
      <c r="J10" s="70"/>
      <c r="K10" s="34" t="s">
        <v>65</v>
      </c>
      <c r="L10" s="77">
        <v>19</v>
      </c>
      <c r="M10" s="77"/>
      <c r="N10" s="72"/>
      <c r="O10" s="79" t="s">
        <v>339</v>
      </c>
      <c r="P10" s="81">
        <v>43631.846817129626</v>
      </c>
      <c r="Q10" s="79" t="s">
        <v>347</v>
      </c>
      <c r="R10" s="79"/>
      <c r="S10" s="79"/>
      <c r="T10" s="79"/>
      <c r="U10" s="79"/>
      <c r="V10" s="82" t="s">
        <v>763</v>
      </c>
      <c r="W10" s="81">
        <v>43631.846817129626</v>
      </c>
      <c r="X10" s="82" t="s">
        <v>818</v>
      </c>
      <c r="Y10" s="79"/>
      <c r="Z10" s="79"/>
      <c r="AA10" s="85" t="s">
        <v>1027</v>
      </c>
      <c r="AB10" s="79"/>
      <c r="AC10" s="79" t="b">
        <v>0</v>
      </c>
      <c r="AD10" s="79">
        <v>0</v>
      </c>
      <c r="AE10" s="85" t="s">
        <v>1231</v>
      </c>
      <c r="AF10" s="79" t="b">
        <v>0</v>
      </c>
      <c r="AG10" s="79" t="s">
        <v>1237</v>
      </c>
      <c r="AH10" s="79"/>
      <c r="AI10" s="85" t="s">
        <v>1231</v>
      </c>
      <c r="AJ10" s="79" t="b">
        <v>0</v>
      </c>
      <c r="AK10" s="79">
        <v>2</v>
      </c>
      <c r="AL10" s="85" t="s">
        <v>1028</v>
      </c>
      <c r="AM10" s="79" t="s">
        <v>1241</v>
      </c>
      <c r="AN10" s="79" t="b">
        <v>0</v>
      </c>
      <c r="AO10" s="85" t="s">
        <v>1028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2</v>
      </c>
      <c r="BE10" s="49">
        <v>9.090909090909092</v>
      </c>
      <c r="BF10" s="48">
        <v>0</v>
      </c>
      <c r="BG10" s="49">
        <v>0</v>
      </c>
      <c r="BH10" s="48">
        <v>0</v>
      </c>
      <c r="BI10" s="49">
        <v>0</v>
      </c>
      <c r="BJ10" s="48">
        <v>20</v>
      </c>
      <c r="BK10" s="49">
        <v>90.9090909090909</v>
      </c>
      <c r="BL10" s="48">
        <v>22</v>
      </c>
    </row>
    <row r="11" spans="1:64" ht="15">
      <c r="A11" s="64" t="s">
        <v>220</v>
      </c>
      <c r="B11" s="64" t="s">
        <v>271</v>
      </c>
      <c r="C11" s="65"/>
      <c r="D11" s="66"/>
      <c r="E11" s="67"/>
      <c r="F11" s="68"/>
      <c r="G11" s="65"/>
      <c r="H11" s="69"/>
      <c r="I11" s="70"/>
      <c r="J11" s="70"/>
      <c r="K11" s="34" t="s">
        <v>65</v>
      </c>
      <c r="L11" s="77">
        <v>20</v>
      </c>
      <c r="M11" s="77"/>
      <c r="N11" s="72"/>
      <c r="O11" s="79" t="s">
        <v>339</v>
      </c>
      <c r="P11" s="81">
        <v>43631.84674768519</v>
      </c>
      <c r="Q11" s="79" t="s">
        <v>348</v>
      </c>
      <c r="R11" s="79"/>
      <c r="S11" s="79"/>
      <c r="T11" s="79"/>
      <c r="U11" s="82" t="s">
        <v>690</v>
      </c>
      <c r="V11" s="82" t="s">
        <v>690</v>
      </c>
      <c r="W11" s="81">
        <v>43631.84674768519</v>
      </c>
      <c r="X11" s="82" t="s">
        <v>819</v>
      </c>
      <c r="Y11" s="79"/>
      <c r="Z11" s="79"/>
      <c r="AA11" s="85" t="s">
        <v>1028</v>
      </c>
      <c r="AB11" s="79"/>
      <c r="AC11" s="79" t="b">
        <v>0</v>
      </c>
      <c r="AD11" s="79">
        <v>4</v>
      </c>
      <c r="AE11" s="85" t="s">
        <v>1231</v>
      </c>
      <c r="AF11" s="79" t="b">
        <v>0</v>
      </c>
      <c r="AG11" s="79" t="s">
        <v>1237</v>
      </c>
      <c r="AH11" s="79"/>
      <c r="AI11" s="85" t="s">
        <v>1231</v>
      </c>
      <c r="AJ11" s="79" t="b">
        <v>0</v>
      </c>
      <c r="AK11" s="79">
        <v>2</v>
      </c>
      <c r="AL11" s="85" t="s">
        <v>1231</v>
      </c>
      <c r="AM11" s="79" t="s">
        <v>1239</v>
      </c>
      <c r="AN11" s="79" t="b">
        <v>0</v>
      </c>
      <c r="AO11" s="85" t="s">
        <v>1028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3</v>
      </c>
      <c r="BE11" s="49">
        <v>8.108108108108109</v>
      </c>
      <c r="BF11" s="48">
        <v>0</v>
      </c>
      <c r="BG11" s="49">
        <v>0</v>
      </c>
      <c r="BH11" s="48">
        <v>0</v>
      </c>
      <c r="BI11" s="49">
        <v>0</v>
      </c>
      <c r="BJ11" s="48">
        <v>34</v>
      </c>
      <c r="BK11" s="49">
        <v>91.89189189189189</v>
      </c>
      <c r="BL11" s="48">
        <v>37</v>
      </c>
    </row>
    <row r="12" spans="1:64" ht="15">
      <c r="A12" s="64" t="s">
        <v>221</v>
      </c>
      <c r="B12" s="64" t="s">
        <v>220</v>
      </c>
      <c r="C12" s="65"/>
      <c r="D12" s="66"/>
      <c r="E12" s="67"/>
      <c r="F12" s="68"/>
      <c r="G12" s="65"/>
      <c r="H12" s="69"/>
      <c r="I12" s="70"/>
      <c r="J12" s="70"/>
      <c r="K12" s="34" t="s">
        <v>65</v>
      </c>
      <c r="L12" s="77">
        <v>21</v>
      </c>
      <c r="M12" s="77"/>
      <c r="N12" s="72"/>
      <c r="O12" s="79" t="s">
        <v>340</v>
      </c>
      <c r="P12" s="81">
        <v>43631.8675</v>
      </c>
      <c r="Q12" s="79" t="s">
        <v>349</v>
      </c>
      <c r="R12" s="79"/>
      <c r="S12" s="79"/>
      <c r="T12" s="79"/>
      <c r="U12" s="79"/>
      <c r="V12" s="82" t="s">
        <v>764</v>
      </c>
      <c r="W12" s="81">
        <v>43631.8675</v>
      </c>
      <c r="X12" s="82" t="s">
        <v>820</v>
      </c>
      <c r="Y12" s="79"/>
      <c r="Z12" s="79"/>
      <c r="AA12" s="85" t="s">
        <v>1029</v>
      </c>
      <c r="AB12" s="85" t="s">
        <v>1028</v>
      </c>
      <c r="AC12" s="79" t="b">
        <v>0</v>
      </c>
      <c r="AD12" s="79">
        <v>1</v>
      </c>
      <c r="AE12" s="85" t="s">
        <v>1233</v>
      </c>
      <c r="AF12" s="79" t="b">
        <v>0</v>
      </c>
      <c r="AG12" s="79" t="s">
        <v>1237</v>
      </c>
      <c r="AH12" s="79"/>
      <c r="AI12" s="85" t="s">
        <v>1231</v>
      </c>
      <c r="AJ12" s="79" t="b">
        <v>0</v>
      </c>
      <c r="AK12" s="79">
        <v>0</v>
      </c>
      <c r="AL12" s="85" t="s">
        <v>1231</v>
      </c>
      <c r="AM12" s="79" t="s">
        <v>1242</v>
      </c>
      <c r="AN12" s="79" t="b">
        <v>0</v>
      </c>
      <c r="AO12" s="85" t="s">
        <v>1028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271</v>
      </c>
      <c r="C13" s="65"/>
      <c r="D13" s="66"/>
      <c r="E13" s="67"/>
      <c r="F13" s="68"/>
      <c r="G13" s="65"/>
      <c r="H13" s="69"/>
      <c r="I13" s="70"/>
      <c r="J13" s="70"/>
      <c r="K13" s="34" t="s">
        <v>65</v>
      </c>
      <c r="L13" s="77">
        <v>23</v>
      </c>
      <c r="M13" s="77"/>
      <c r="N13" s="72"/>
      <c r="O13" s="79" t="s">
        <v>339</v>
      </c>
      <c r="P13" s="81">
        <v>43632.48260416667</v>
      </c>
      <c r="Q13" s="79" t="s">
        <v>346</v>
      </c>
      <c r="R13" s="79"/>
      <c r="S13" s="79"/>
      <c r="T13" s="79" t="s">
        <v>614</v>
      </c>
      <c r="U13" s="79"/>
      <c r="V13" s="82" t="s">
        <v>765</v>
      </c>
      <c r="W13" s="81">
        <v>43632.48260416667</v>
      </c>
      <c r="X13" s="82" t="s">
        <v>821</v>
      </c>
      <c r="Y13" s="79"/>
      <c r="Z13" s="79"/>
      <c r="AA13" s="85" t="s">
        <v>1030</v>
      </c>
      <c r="AB13" s="79"/>
      <c r="AC13" s="79" t="b">
        <v>0</v>
      </c>
      <c r="AD13" s="79">
        <v>0</v>
      </c>
      <c r="AE13" s="85" t="s">
        <v>1231</v>
      </c>
      <c r="AF13" s="79" t="b">
        <v>0</v>
      </c>
      <c r="AG13" s="79" t="s">
        <v>1237</v>
      </c>
      <c r="AH13" s="79"/>
      <c r="AI13" s="85" t="s">
        <v>1231</v>
      </c>
      <c r="AJ13" s="79" t="b">
        <v>0</v>
      </c>
      <c r="AK13" s="79">
        <v>5</v>
      </c>
      <c r="AL13" s="85" t="s">
        <v>1031</v>
      </c>
      <c r="AM13" s="79" t="s">
        <v>1240</v>
      </c>
      <c r="AN13" s="79" t="b">
        <v>0</v>
      </c>
      <c r="AO13" s="85" t="s">
        <v>1031</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223</v>
      </c>
      <c r="B14" s="64" t="s">
        <v>271</v>
      </c>
      <c r="C14" s="65"/>
      <c r="D14" s="66"/>
      <c r="E14" s="67"/>
      <c r="F14" s="68"/>
      <c r="G14" s="65"/>
      <c r="H14" s="69"/>
      <c r="I14" s="70"/>
      <c r="J14" s="70"/>
      <c r="K14" s="34" t="s">
        <v>65</v>
      </c>
      <c r="L14" s="77">
        <v>25</v>
      </c>
      <c r="M14" s="77"/>
      <c r="N14" s="72"/>
      <c r="O14" s="79" t="s">
        <v>339</v>
      </c>
      <c r="P14" s="81">
        <v>43631.63962962963</v>
      </c>
      <c r="Q14" s="79" t="s">
        <v>350</v>
      </c>
      <c r="R14" s="79"/>
      <c r="S14" s="79"/>
      <c r="T14" s="79" t="s">
        <v>614</v>
      </c>
      <c r="U14" s="82" t="s">
        <v>691</v>
      </c>
      <c r="V14" s="82" t="s">
        <v>691</v>
      </c>
      <c r="W14" s="81">
        <v>43631.63962962963</v>
      </c>
      <c r="X14" s="82" t="s">
        <v>822</v>
      </c>
      <c r="Y14" s="79"/>
      <c r="Z14" s="79"/>
      <c r="AA14" s="85" t="s">
        <v>1031</v>
      </c>
      <c r="AB14" s="79"/>
      <c r="AC14" s="79" t="b">
        <v>0</v>
      </c>
      <c r="AD14" s="79">
        <v>3</v>
      </c>
      <c r="AE14" s="85" t="s">
        <v>1231</v>
      </c>
      <c r="AF14" s="79" t="b">
        <v>0</v>
      </c>
      <c r="AG14" s="79" t="s">
        <v>1237</v>
      </c>
      <c r="AH14" s="79"/>
      <c r="AI14" s="85" t="s">
        <v>1231</v>
      </c>
      <c r="AJ14" s="79" t="b">
        <v>0</v>
      </c>
      <c r="AK14" s="79">
        <v>5</v>
      </c>
      <c r="AL14" s="85" t="s">
        <v>1231</v>
      </c>
      <c r="AM14" s="79" t="s">
        <v>1240</v>
      </c>
      <c r="AN14" s="79" t="b">
        <v>0</v>
      </c>
      <c r="AO14" s="85" t="s">
        <v>1031</v>
      </c>
      <c r="AP14" s="79" t="s">
        <v>176</v>
      </c>
      <c r="AQ14" s="79">
        <v>0</v>
      </c>
      <c r="AR14" s="79">
        <v>0</v>
      </c>
      <c r="AS14" s="79" t="s">
        <v>1252</v>
      </c>
      <c r="AT14" s="79"/>
      <c r="AU14" s="79"/>
      <c r="AV14" s="79" t="s">
        <v>1257</v>
      </c>
      <c r="AW14" s="79" t="s">
        <v>1260</v>
      </c>
      <c r="AX14" s="79" t="s">
        <v>1257</v>
      </c>
      <c r="AY14" s="79" t="s">
        <v>1265</v>
      </c>
      <c r="AZ14" s="82" t="s">
        <v>1268</v>
      </c>
      <c r="BA14">
        <v>2</v>
      </c>
      <c r="BB14" s="78" t="str">
        <f>REPLACE(INDEX(GroupVertices[Group],MATCH(Edges25[[#This Row],[Vertex 1]],GroupVertices[Vertex],0)),1,1,"")</f>
        <v>1</v>
      </c>
      <c r="BC14" s="78" t="str">
        <f>REPLACE(INDEX(GroupVertices[Group],MATCH(Edges25[[#This Row],[Vertex 2]],GroupVertices[Vertex],0)),1,1,"")</f>
        <v>1</v>
      </c>
      <c r="BD14" s="48">
        <v>3</v>
      </c>
      <c r="BE14" s="49">
        <v>7.142857142857143</v>
      </c>
      <c r="BF14" s="48">
        <v>0</v>
      </c>
      <c r="BG14" s="49">
        <v>0</v>
      </c>
      <c r="BH14" s="48">
        <v>0</v>
      </c>
      <c r="BI14" s="49">
        <v>0</v>
      </c>
      <c r="BJ14" s="48">
        <v>39</v>
      </c>
      <c r="BK14" s="49">
        <v>92.85714285714286</v>
      </c>
      <c r="BL14" s="48">
        <v>42</v>
      </c>
    </row>
    <row r="15" spans="1:64" ht="15">
      <c r="A15" s="64" t="s">
        <v>223</v>
      </c>
      <c r="B15" s="64" t="s">
        <v>271</v>
      </c>
      <c r="C15" s="65"/>
      <c r="D15" s="66"/>
      <c r="E15" s="67"/>
      <c r="F15" s="68"/>
      <c r="G15" s="65"/>
      <c r="H15" s="69"/>
      <c r="I15" s="70"/>
      <c r="J15" s="70"/>
      <c r="K15" s="34" t="s">
        <v>65</v>
      </c>
      <c r="L15" s="77">
        <v>26</v>
      </c>
      <c r="M15" s="77"/>
      <c r="N15" s="72"/>
      <c r="O15" s="79" t="s">
        <v>339</v>
      </c>
      <c r="P15" s="81">
        <v>43631.64229166666</v>
      </c>
      <c r="Q15" s="79" t="s">
        <v>351</v>
      </c>
      <c r="R15" s="82" t="s">
        <v>525</v>
      </c>
      <c r="S15" s="79" t="s">
        <v>587</v>
      </c>
      <c r="T15" s="79" t="s">
        <v>614</v>
      </c>
      <c r="U15" s="79"/>
      <c r="V15" s="82" t="s">
        <v>766</v>
      </c>
      <c r="W15" s="81">
        <v>43631.64229166666</v>
      </c>
      <c r="X15" s="82" t="s">
        <v>823</v>
      </c>
      <c r="Y15" s="79"/>
      <c r="Z15" s="79"/>
      <c r="AA15" s="85" t="s">
        <v>1032</v>
      </c>
      <c r="AB15" s="79"/>
      <c r="AC15" s="79" t="b">
        <v>0</v>
      </c>
      <c r="AD15" s="79">
        <v>3</v>
      </c>
      <c r="AE15" s="85" t="s">
        <v>1231</v>
      </c>
      <c r="AF15" s="79" t="b">
        <v>0</v>
      </c>
      <c r="AG15" s="79" t="s">
        <v>1237</v>
      </c>
      <c r="AH15" s="79"/>
      <c r="AI15" s="85" t="s">
        <v>1231</v>
      </c>
      <c r="AJ15" s="79" t="b">
        <v>0</v>
      </c>
      <c r="AK15" s="79">
        <v>0</v>
      </c>
      <c r="AL15" s="85" t="s">
        <v>1231</v>
      </c>
      <c r="AM15" s="79" t="s">
        <v>1243</v>
      </c>
      <c r="AN15" s="79" t="b">
        <v>0</v>
      </c>
      <c r="AO15" s="85" t="s">
        <v>1032</v>
      </c>
      <c r="AP15" s="79" t="s">
        <v>176</v>
      </c>
      <c r="AQ15" s="79">
        <v>0</v>
      </c>
      <c r="AR15" s="79">
        <v>0</v>
      </c>
      <c r="AS15" s="79"/>
      <c r="AT15" s="79"/>
      <c r="AU15" s="79"/>
      <c r="AV15" s="79"/>
      <c r="AW15" s="79"/>
      <c r="AX15" s="79"/>
      <c r="AY15" s="79"/>
      <c r="AZ15" s="79"/>
      <c r="BA15">
        <v>2</v>
      </c>
      <c r="BB15" s="78" t="str">
        <f>REPLACE(INDEX(GroupVertices[Group],MATCH(Edges25[[#This Row],[Vertex 1]],GroupVertices[Vertex],0)),1,1,"")</f>
        <v>1</v>
      </c>
      <c r="BC15" s="78" t="str">
        <f>REPLACE(INDEX(GroupVertices[Group],MATCH(Edges25[[#This Row],[Vertex 2]],GroupVertices[Vertex],0)),1,1,"")</f>
        <v>1</v>
      </c>
      <c r="BD15" s="48">
        <v>2</v>
      </c>
      <c r="BE15" s="49">
        <v>5.555555555555555</v>
      </c>
      <c r="BF15" s="48">
        <v>0</v>
      </c>
      <c r="BG15" s="49">
        <v>0</v>
      </c>
      <c r="BH15" s="48">
        <v>0</v>
      </c>
      <c r="BI15" s="49">
        <v>0</v>
      </c>
      <c r="BJ15" s="48">
        <v>34</v>
      </c>
      <c r="BK15" s="49">
        <v>94.44444444444444</v>
      </c>
      <c r="BL15" s="48">
        <v>36</v>
      </c>
    </row>
    <row r="16" spans="1:64" ht="15">
      <c r="A16" s="64" t="s">
        <v>224</v>
      </c>
      <c r="B16" s="64" t="s">
        <v>223</v>
      </c>
      <c r="C16" s="65"/>
      <c r="D16" s="66"/>
      <c r="E16" s="67"/>
      <c r="F16" s="68"/>
      <c r="G16" s="65"/>
      <c r="H16" s="69"/>
      <c r="I16" s="70"/>
      <c r="J16" s="70"/>
      <c r="K16" s="34" t="s">
        <v>65</v>
      </c>
      <c r="L16" s="77">
        <v>27</v>
      </c>
      <c r="M16" s="77"/>
      <c r="N16" s="72"/>
      <c r="O16" s="79" t="s">
        <v>339</v>
      </c>
      <c r="P16" s="81">
        <v>43633.55074074074</v>
      </c>
      <c r="Q16" s="79" t="s">
        <v>346</v>
      </c>
      <c r="R16" s="79"/>
      <c r="S16" s="79"/>
      <c r="T16" s="79" t="s">
        <v>614</v>
      </c>
      <c r="U16" s="79"/>
      <c r="V16" s="82" t="s">
        <v>767</v>
      </c>
      <c r="W16" s="81">
        <v>43633.55074074074</v>
      </c>
      <c r="X16" s="82" t="s">
        <v>824</v>
      </c>
      <c r="Y16" s="79"/>
      <c r="Z16" s="79"/>
      <c r="AA16" s="85" t="s">
        <v>1033</v>
      </c>
      <c r="AB16" s="79"/>
      <c r="AC16" s="79" t="b">
        <v>0</v>
      </c>
      <c r="AD16" s="79">
        <v>0</v>
      </c>
      <c r="AE16" s="85" t="s">
        <v>1231</v>
      </c>
      <c r="AF16" s="79" t="b">
        <v>0</v>
      </c>
      <c r="AG16" s="79" t="s">
        <v>1237</v>
      </c>
      <c r="AH16" s="79"/>
      <c r="AI16" s="85" t="s">
        <v>1231</v>
      </c>
      <c r="AJ16" s="79" t="b">
        <v>0</v>
      </c>
      <c r="AK16" s="79">
        <v>5</v>
      </c>
      <c r="AL16" s="85" t="s">
        <v>1031</v>
      </c>
      <c r="AM16" s="79" t="s">
        <v>1239</v>
      </c>
      <c r="AN16" s="79" t="b">
        <v>0</v>
      </c>
      <c r="AO16" s="85" t="s">
        <v>1031</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225</v>
      </c>
      <c r="B17" s="64" t="s">
        <v>271</v>
      </c>
      <c r="C17" s="65"/>
      <c r="D17" s="66"/>
      <c r="E17" s="67"/>
      <c r="F17" s="68"/>
      <c r="G17" s="65"/>
      <c r="H17" s="69"/>
      <c r="I17" s="70"/>
      <c r="J17" s="70"/>
      <c r="K17" s="34" t="s">
        <v>65</v>
      </c>
      <c r="L17" s="77">
        <v>29</v>
      </c>
      <c r="M17" s="77"/>
      <c r="N17" s="72"/>
      <c r="O17" s="79" t="s">
        <v>339</v>
      </c>
      <c r="P17" s="81">
        <v>43628.62908564815</v>
      </c>
      <c r="Q17" s="79" t="s">
        <v>352</v>
      </c>
      <c r="R17" s="79"/>
      <c r="S17" s="79"/>
      <c r="T17" s="79"/>
      <c r="U17" s="82" t="s">
        <v>692</v>
      </c>
      <c r="V17" s="82" t="s">
        <v>692</v>
      </c>
      <c r="W17" s="81">
        <v>43628.62908564815</v>
      </c>
      <c r="X17" s="82" t="s">
        <v>825</v>
      </c>
      <c r="Y17" s="79"/>
      <c r="Z17" s="79"/>
      <c r="AA17" s="85" t="s">
        <v>1034</v>
      </c>
      <c r="AB17" s="79"/>
      <c r="AC17" s="79" t="b">
        <v>0</v>
      </c>
      <c r="AD17" s="79">
        <v>0</v>
      </c>
      <c r="AE17" s="85" t="s">
        <v>1231</v>
      </c>
      <c r="AF17" s="79" t="b">
        <v>0</v>
      </c>
      <c r="AG17" s="79" t="s">
        <v>1237</v>
      </c>
      <c r="AH17" s="79"/>
      <c r="AI17" s="85" t="s">
        <v>1231</v>
      </c>
      <c r="AJ17" s="79" t="b">
        <v>0</v>
      </c>
      <c r="AK17" s="79">
        <v>0</v>
      </c>
      <c r="AL17" s="85" t="s">
        <v>1231</v>
      </c>
      <c r="AM17" s="79" t="s">
        <v>1244</v>
      </c>
      <c r="AN17" s="79" t="b">
        <v>0</v>
      </c>
      <c r="AO17" s="85" t="s">
        <v>1034</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2</v>
      </c>
      <c r="BG17" s="49">
        <v>4.545454545454546</v>
      </c>
      <c r="BH17" s="48">
        <v>0</v>
      </c>
      <c r="BI17" s="49">
        <v>0</v>
      </c>
      <c r="BJ17" s="48">
        <v>42</v>
      </c>
      <c r="BK17" s="49">
        <v>95.45454545454545</v>
      </c>
      <c r="BL17" s="48">
        <v>44</v>
      </c>
    </row>
    <row r="18" spans="1:64" ht="15">
      <c r="A18" s="64" t="s">
        <v>225</v>
      </c>
      <c r="B18" s="64" t="s">
        <v>225</v>
      </c>
      <c r="C18" s="65"/>
      <c r="D18" s="66"/>
      <c r="E18" s="67"/>
      <c r="F18" s="68"/>
      <c r="G18" s="65"/>
      <c r="H18" s="69"/>
      <c r="I18" s="70"/>
      <c r="J18" s="70"/>
      <c r="K18" s="34" t="s">
        <v>65</v>
      </c>
      <c r="L18" s="77">
        <v>30</v>
      </c>
      <c r="M18" s="77"/>
      <c r="N18" s="72"/>
      <c r="O18" s="79" t="s">
        <v>176</v>
      </c>
      <c r="P18" s="81">
        <v>43629.43571759259</v>
      </c>
      <c r="Q18" s="79" t="s">
        <v>353</v>
      </c>
      <c r="R18" s="79"/>
      <c r="S18" s="79"/>
      <c r="T18" s="79"/>
      <c r="U18" s="79"/>
      <c r="V18" s="82" t="s">
        <v>768</v>
      </c>
      <c r="W18" s="81">
        <v>43629.43571759259</v>
      </c>
      <c r="X18" s="82" t="s">
        <v>826</v>
      </c>
      <c r="Y18" s="79"/>
      <c r="Z18" s="79"/>
      <c r="AA18" s="85" t="s">
        <v>1035</v>
      </c>
      <c r="AB18" s="79"/>
      <c r="AC18" s="79" t="b">
        <v>0</v>
      </c>
      <c r="AD18" s="79">
        <v>0</v>
      </c>
      <c r="AE18" s="85" t="s">
        <v>1231</v>
      </c>
      <c r="AF18" s="79" t="b">
        <v>0</v>
      </c>
      <c r="AG18" s="79" t="s">
        <v>1237</v>
      </c>
      <c r="AH18" s="79"/>
      <c r="AI18" s="85" t="s">
        <v>1231</v>
      </c>
      <c r="AJ18" s="79" t="b">
        <v>0</v>
      </c>
      <c r="AK18" s="79">
        <v>1</v>
      </c>
      <c r="AL18" s="85" t="s">
        <v>1034</v>
      </c>
      <c r="AM18" s="79" t="s">
        <v>1244</v>
      </c>
      <c r="AN18" s="79" t="b">
        <v>0</v>
      </c>
      <c r="AO18" s="85" t="s">
        <v>1034</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v>0</v>
      </c>
      <c r="BE18" s="49">
        <v>0</v>
      </c>
      <c r="BF18" s="48">
        <v>2</v>
      </c>
      <c r="BG18" s="49">
        <v>8</v>
      </c>
      <c r="BH18" s="48">
        <v>0</v>
      </c>
      <c r="BI18" s="49">
        <v>0</v>
      </c>
      <c r="BJ18" s="48">
        <v>23</v>
      </c>
      <c r="BK18" s="49">
        <v>92</v>
      </c>
      <c r="BL18" s="48">
        <v>25</v>
      </c>
    </row>
    <row r="19" spans="1:64" ht="15">
      <c r="A19" s="64" t="s">
        <v>225</v>
      </c>
      <c r="B19" s="64" t="s">
        <v>225</v>
      </c>
      <c r="C19" s="65"/>
      <c r="D19" s="66"/>
      <c r="E19" s="67"/>
      <c r="F19" s="68"/>
      <c r="G19" s="65"/>
      <c r="H19" s="69"/>
      <c r="I19" s="70"/>
      <c r="J19" s="70"/>
      <c r="K19" s="34" t="s">
        <v>65</v>
      </c>
      <c r="L19" s="77">
        <v>31</v>
      </c>
      <c r="M19" s="77"/>
      <c r="N19" s="72"/>
      <c r="O19" s="79" t="s">
        <v>176</v>
      </c>
      <c r="P19" s="81">
        <v>43633.951273148145</v>
      </c>
      <c r="Q19" s="79" t="s">
        <v>353</v>
      </c>
      <c r="R19" s="79"/>
      <c r="S19" s="79"/>
      <c r="T19" s="79"/>
      <c r="U19" s="79"/>
      <c r="V19" s="82" t="s">
        <v>768</v>
      </c>
      <c r="W19" s="81">
        <v>43633.951273148145</v>
      </c>
      <c r="X19" s="82" t="s">
        <v>827</v>
      </c>
      <c r="Y19" s="79"/>
      <c r="Z19" s="79"/>
      <c r="AA19" s="85" t="s">
        <v>1036</v>
      </c>
      <c r="AB19" s="79"/>
      <c r="AC19" s="79" t="b">
        <v>0</v>
      </c>
      <c r="AD19" s="79">
        <v>0</v>
      </c>
      <c r="AE19" s="85" t="s">
        <v>1231</v>
      </c>
      <c r="AF19" s="79" t="b">
        <v>0</v>
      </c>
      <c r="AG19" s="79" t="s">
        <v>1237</v>
      </c>
      <c r="AH19" s="79"/>
      <c r="AI19" s="85" t="s">
        <v>1231</v>
      </c>
      <c r="AJ19" s="79" t="b">
        <v>0</v>
      </c>
      <c r="AK19" s="79">
        <v>1</v>
      </c>
      <c r="AL19" s="85" t="s">
        <v>1034</v>
      </c>
      <c r="AM19" s="79" t="s">
        <v>1244</v>
      </c>
      <c r="AN19" s="79" t="b">
        <v>0</v>
      </c>
      <c r="AO19" s="85" t="s">
        <v>1034</v>
      </c>
      <c r="AP19" s="79" t="s">
        <v>176</v>
      </c>
      <c r="AQ19" s="79">
        <v>0</v>
      </c>
      <c r="AR19" s="79">
        <v>0</v>
      </c>
      <c r="AS19" s="79"/>
      <c r="AT19" s="79"/>
      <c r="AU19" s="79"/>
      <c r="AV19" s="79"/>
      <c r="AW19" s="79"/>
      <c r="AX19" s="79"/>
      <c r="AY19" s="79"/>
      <c r="AZ19" s="79"/>
      <c r="BA19">
        <v>2</v>
      </c>
      <c r="BB19" s="78" t="str">
        <f>REPLACE(INDEX(GroupVertices[Group],MATCH(Edges25[[#This Row],[Vertex 1]],GroupVertices[Vertex],0)),1,1,"")</f>
        <v>1</v>
      </c>
      <c r="BC19" s="78" t="str">
        <f>REPLACE(INDEX(GroupVertices[Group],MATCH(Edges25[[#This Row],[Vertex 2]],GroupVertices[Vertex],0)),1,1,"")</f>
        <v>1</v>
      </c>
      <c r="BD19" s="48">
        <v>0</v>
      </c>
      <c r="BE19" s="49">
        <v>0</v>
      </c>
      <c r="BF19" s="48">
        <v>2</v>
      </c>
      <c r="BG19" s="49">
        <v>8</v>
      </c>
      <c r="BH19" s="48">
        <v>0</v>
      </c>
      <c r="BI19" s="49">
        <v>0</v>
      </c>
      <c r="BJ19" s="48">
        <v>23</v>
      </c>
      <c r="BK19" s="49">
        <v>92</v>
      </c>
      <c r="BL19" s="48">
        <v>25</v>
      </c>
    </row>
    <row r="20" spans="1:64" ht="15">
      <c r="A20" s="64" t="s">
        <v>226</v>
      </c>
      <c r="B20" s="64" t="s">
        <v>284</v>
      </c>
      <c r="C20" s="65"/>
      <c r="D20" s="66"/>
      <c r="E20" s="67"/>
      <c r="F20" s="68"/>
      <c r="G20" s="65"/>
      <c r="H20" s="69"/>
      <c r="I20" s="70"/>
      <c r="J20" s="70"/>
      <c r="K20" s="34" t="s">
        <v>65</v>
      </c>
      <c r="L20" s="77">
        <v>32</v>
      </c>
      <c r="M20" s="77"/>
      <c r="N20" s="72"/>
      <c r="O20" s="79" t="s">
        <v>339</v>
      </c>
      <c r="P20" s="81">
        <v>43634.758680555555</v>
      </c>
      <c r="Q20" s="79" t="s">
        <v>354</v>
      </c>
      <c r="R20" s="79"/>
      <c r="S20" s="79"/>
      <c r="T20" s="79"/>
      <c r="U20" s="82" t="s">
        <v>693</v>
      </c>
      <c r="V20" s="82" t="s">
        <v>693</v>
      </c>
      <c r="W20" s="81">
        <v>43634.758680555555</v>
      </c>
      <c r="X20" s="82" t="s">
        <v>828</v>
      </c>
      <c r="Y20" s="79"/>
      <c r="Z20" s="79"/>
      <c r="AA20" s="85" t="s">
        <v>1037</v>
      </c>
      <c r="AB20" s="79"/>
      <c r="AC20" s="79" t="b">
        <v>0</v>
      </c>
      <c r="AD20" s="79">
        <v>1</v>
      </c>
      <c r="AE20" s="85" t="s">
        <v>1231</v>
      </c>
      <c r="AF20" s="79" t="b">
        <v>0</v>
      </c>
      <c r="AG20" s="79" t="s">
        <v>1237</v>
      </c>
      <c r="AH20" s="79"/>
      <c r="AI20" s="85" t="s">
        <v>1231</v>
      </c>
      <c r="AJ20" s="79" t="b">
        <v>0</v>
      </c>
      <c r="AK20" s="79">
        <v>0</v>
      </c>
      <c r="AL20" s="85" t="s">
        <v>1231</v>
      </c>
      <c r="AM20" s="79" t="s">
        <v>1244</v>
      </c>
      <c r="AN20" s="79" t="b">
        <v>0</v>
      </c>
      <c r="AO20" s="85" t="s">
        <v>1037</v>
      </c>
      <c r="AP20" s="79" t="s">
        <v>176</v>
      </c>
      <c r="AQ20" s="79">
        <v>0</v>
      </c>
      <c r="AR20" s="79">
        <v>0</v>
      </c>
      <c r="AS20" s="79"/>
      <c r="AT20" s="79"/>
      <c r="AU20" s="79"/>
      <c r="AV20" s="79"/>
      <c r="AW20" s="79"/>
      <c r="AX20" s="79"/>
      <c r="AY20" s="79"/>
      <c r="AZ20" s="79"/>
      <c r="BA20">
        <v>1</v>
      </c>
      <c r="BB20" s="78" t="str">
        <f>REPLACE(INDEX(GroupVertices[Group],MATCH(Edges25[[#This Row],[Vertex 1]],GroupVertices[Vertex],0)),1,1,"")</f>
        <v>5</v>
      </c>
      <c r="BC20" s="78" t="str">
        <f>REPLACE(INDEX(GroupVertices[Group],MATCH(Edges25[[#This Row],[Vertex 2]],GroupVertices[Vertex],0)),1,1,"")</f>
        <v>5</v>
      </c>
      <c r="BD20" s="48"/>
      <c r="BE20" s="49"/>
      <c r="BF20" s="48"/>
      <c r="BG20" s="49"/>
      <c r="BH20" s="48"/>
      <c r="BI20" s="49"/>
      <c r="BJ20" s="48"/>
      <c r="BK20" s="49"/>
      <c r="BL20" s="48"/>
    </row>
    <row r="21" spans="1:64" ht="15">
      <c r="A21" s="64" t="s">
        <v>227</v>
      </c>
      <c r="B21" s="64" t="s">
        <v>290</v>
      </c>
      <c r="C21" s="65"/>
      <c r="D21" s="66"/>
      <c r="E21" s="67"/>
      <c r="F21" s="68"/>
      <c r="G21" s="65"/>
      <c r="H21" s="69"/>
      <c r="I21" s="70"/>
      <c r="J21" s="70"/>
      <c r="K21" s="34" t="s">
        <v>65</v>
      </c>
      <c r="L21" s="77">
        <v>38</v>
      </c>
      <c r="M21" s="77"/>
      <c r="N21" s="72"/>
      <c r="O21" s="79" t="s">
        <v>339</v>
      </c>
      <c r="P21" s="81">
        <v>43636.01903935185</v>
      </c>
      <c r="Q21" s="79" t="s">
        <v>355</v>
      </c>
      <c r="R21" s="79"/>
      <c r="S21" s="79"/>
      <c r="T21" s="79"/>
      <c r="U21" s="79"/>
      <c r="V21" s="82" t="s">
        <v>769</v>
      </c>
      <c r="W21" s="81">
        <v>43636.01903935185</v>
      </c>
      <c r="X21" s="82" t="s">
        <v>829</v>
      </c>
      <c r="Y21" s="79"/>
      <c r="Z21" s="79"/>
      <c r="AA21" s="85" t="s">
        <v>1038</v>
      </c>
      <c r="AB21" s="79"/>
      <c r="AC21" s="79" t="b">
        <v>0</v>
      </c>
      <c r="AD21" s="79">
        <v>0</v>
      </c>
      <c r="AE21" s="85" t="s">
        <v>1231</v>
      </c>
      <c r="AF21" s="79" t="b">
        <v>0</v>
      </c>
      <c r="AG21" s="79" t="s">
        <v>1237</v>
      </c>
      <c r="AH21" s="79"/>
      <c r="AI21" s="85" t="s">
        <v>1231</v>
      </c>
      <c r="AJ21" s="79" t="b">
        <v>0</v>
      </c>
      <c r="AK21" s="79">
        <v>2</v>
      </c>
      <c r="AL21" s="85" t="s">
        <v>1076</v>
      </c>
      <c r="AM21" s="79" t="s">
        <v>1244</v>
      </c>
      <c r="AN21" s="79" t="b">
        <v>0</v>
      </c>
      <c r="AO21" s="85" t="s">
        <v>1076</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c r="BE21" s="49"/>
      <c r="BF21" s="48"/>
      <c r="BG21" s="49"/>
      <c r="BH21" s="48"/>
      <c r="BI21" s="49"/>
      <c r="BJ21" s="48"/>
      <c r="BK21" s="49"/>
      <c r="BL21" s="48"/>
    </row>
    <row r="22" spans="1:64" ht="15">
      <c r="A22" s="64" t="s">
        <v>228</v>
      </c>
      <c r="B22" s="64" t="s">
        <v>271</v>
      </c>
      <c r="C22" s="65"/>
      <c r="D22" s="66"/>
      <c r="E22" s="67"/>
      <c r="F22" s="68"/>
      <c r="G22" s="65"/>
      <c r="H22" s="69"/>
      <c r="I22" s="70"/>
      <c r="J22" s="70"/>
      <c r="K22" s="34" t="s">
        <v>65</v>
      </c>
      <c r="L22" s="77">
        <v>43</v>
      </c>
      <c r="M22" s="77"/>
      <c r="N22" s="72"/>
      <c r="O22" s="79" t="s">
        <v>339</v>
      </c>
      <c r="P22" s="81">
        <v>43636.56847222222</v>
      </c>
      <c r="Q22" s="79" t="s">
        <v>356</v>
      </c>
      <c r="R22" s="79"/>
      <c r="S22" s="79"/>
      <c r="T22" s="79" t="s">
        <v>615</v>
      </c>
      <c r="U22" s="79"/>
      <c r="V22" s="82" t="s">
        <v>770</v>
      </c>
      <c r="W22" s="81">
        <v>43636.56847222222</v>
      </c>
      <c r="X22" s="82" t="s">
        <v>830</v>
      </c>
      <c r="Y22" s="79"/>
      <c r="Z22" s="79"/>
      <c r="AA22" s="85" t="s">
        <v>1039</v>
      </c>
      <c r="AB22" s="79"/>
      <c r="AC22" s="79" t="b">
        <v>0</v>
      </c>
      <c r="AD22" s="79">
        <v>0</v>
      </c>
      <c r="AE22" s="85" t="s">
        <v>1231</v>
      </c>
      <c r="AF22" s="79" t="b">
        <v>0</v>
      </c>
      <c r="AG22" s="79" t="s">
        <v>1237</v>
      </c>
      <c r="AH22" s="79"/>
      <c r="AI22" s="85" t="s">
        <v>1231</v>
      </c>
      <c r="AJ22" s="79" t="b">
        <v>0</v>
      </c>
      <c r="AK22" s="79">
        <v>2</v>
      </c>
      <c r="AL22" s="85" t="s">
        <v>1189</v>
      </c>
      <c r="AM22" s="79" t="s">
        <v>1244</v>
      </c>
      <c r="AN22" s="79" t="b">
        <v>0</v>
      </c>
      <c r="AO22" s="85" t="s">
        <v>1189</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1</v>
      </c>
      <c r="BE22" s="49">
        <v>5</v>
      </c>
      <c r="BF22" s="48">
        <v>0</v>
      </c>
      <c r="BG22" s="49">
        <v>0</v>
      </c>
      <c r="BH22" s="48">
        <v>0</v>
      </c>
      <c r="BI22" s="49">
        <v>0</v>
      </c>
      <c r="BJ22" s="48">
        <v>19</v>
      </c>
      <c r="BK22" s="49">
        <v>95</v>
      </c>
      <c r="BL22" s="48">
        <v>20</v>
      </c>
    </row>
    <row r="23" spans="1:64" ht="15">
      <c r="A23" s="64" t="s">
        <v>229</v>
      </c>
      <c r="B23" s="64" t="s">
        <v>229</v>
      </c>
      <c r="C23" s="65"/>
      <c r="D23" s="66"/>
      <c r="E23" s="67"/>
      <c r="F23" s="68"/>
      <c r="G23" s="65"/>
      <c r="H23" s="69"/>
      <c r="I23" s="70"/>
      <c r="J23" s="70"/>
      <c r="K23" s="34" t="s">
        <v>65</v>
      </c>
      <c r="L23" s="77">
        <v>44</v>
      </c>
      <c r="M23" s="77"/>
      <c r="N23" s="72"/>
      <c r="O23" s="79" t="s">
        <v>176</v>
      </c>
      <c r="P23" s="81">
        <v>43636.73232638889</v>
      </c>
      <c r="Q23" s="79" t="s">
        <v>357</v>
      </c>
      <c r="R23" s="79"/>
      <c r="S23" s="79"/>
      <c r="T23" s="79"/>
      <c r="U23" s="79"/>
      <c r="V23" s="82" t="s">
        <v>771</v>
      </c>
      <c r="W23" s="81">
        <v>43636.73232638889</v>
      </c>
      <c r="X23" s="82" t="s">
        <v>831</v>
      </c>
      <c r="Y23" s="79"/>
      <c r="Z23" s="79"/>
      <c r="AA23" s="85" t="s">
        <v>1040</v>
      </c>
      <c r="AB23" s="79"/>
      <c r="AC23" s="79" t="b">
        <v>0</v>
      </c>
      <c r="AD23" s="79">
        <v>0</v>
      </c>
      <c r="AE23" s="85" t="s">
        <v>1231</v>
      </c>
      <c r="AF23" s="79" t="b">
        <v>0</v>
      </c>
      <c r="AG23" s="79" t="s">
        <v>1237</v>
      </c>
      <c r="AH23" s="79"/>
      <c r="AI23" s="85" t="s">
        <v>1231</v>
      </c>
      <c r="AJ23" s="79" t="b">
        <v>0</v>
      </c>
      <c r="AK23" s="79">
        <v>0</v>
      </c>
      <c r="AL23" s="85" t="s">
        <v>1231</v>
      </c>
      <c r="AM23" s="79" t="s">
        <v>1244</v>
      </c>
      <c r="AN23" s="79" t="b">
        <v>0</v>
      </c>
      <c r="AO23" s="85" t="s">
        <v>1040</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0</v>
      </c>
      <c r="BE23" s="49">
        <v>0</v>
      </c>
      <c r="BF23" s="48">
        <v>0</v>
      </c>
      <c r="BG23" s="49">
        <v>0</v>
      </c>
      <c r="BH23" s="48">
        <v>0</v>
      </c>
      <c r="BI23" s="49">
        <v>0</v>
      </c>
      <c r="BJ23" s="48">
        <v>5</v>
      </c>
      <c r="BK23" s="49">
        <v>100</v>
      </c>
      <c r="BL23" s="48">
        <v>5</v>
      </c>
    </row>
    <row r="24" spans="1:64" ht="15">
      <c r="A24" s="64" t="s">
        <v>230</v>
      </c>
      <c r="B24" s="64" t="s">
        <v>230</v>
      </c>
      <c r="C24" s="65"/>
      <c r="D24" s="66"/>
      <c r="E24" s="67"/>
      <c r="F24" s="68"/>
      <c r="G24" s="65"/>
      <c r="H24" s="69"/>
      <c r="I24" s="70"/>
      <c r="J24" s="70"/>
      <c r="K24" s="34" t="s">
        <v>65</v>
      </c>
      <c r="L24" s="77">
        <v>45</v>
      </c>
      <c r="M24" s="77"/>
      <c r="N24" s="72"/>
      <c r="O24" s="79" t="s">
        <v>176</v>
      </c>
      <c r="P24" s="81">
        <v>43636.98244212963</v>
      </c>
      <c r="Q24" s="79" t="s">
        <v>358</v>
      </c>
      <c r="R24" s="79"/>
      <c r="S24" s="79"/>
      <c r="T24" s="79" t="s">
        <v>616</v>
      </c>
      <c r="U24" s="82" t="s">
        <v>694</v>
      </c>
      <c r="V24" s="82" t="s">
        <v>694</v>
      </c>
      <c r="W24" s="81">
        <v>43636.98244212963</v>
      </c>
      <c r="X24" s="82" t="s">
        <v>832</v>
      </c>
      <c r="Y24" s="79"/>
      <c r="Z24" s="79"/>
      <c r="AA24" s="85" t="s">
        <v>1041</v>
      </c>
      <c r="AB24" s="79"/>
      <c r="AC24" s="79" t="b">
        <v>0</v>
      </c>
      <c r="AD24" s="79">
        <v>2</v>
      </c>
      <c r="AE24" s="85" t="s">
        <v>1231</v>
      </c>
      <c r="AF24" s="79" t="b">
        <v>0</v>
      </c>
      <c r="AG24" s="79" t="s">
        <v>1237</v>
      </c>
      <c r="AH24" s="79"/>
      <c r="AI24" s="85" t="s">
        <v>1231</v>
      </c>
      <c r="AJ24" s="79" t="b">
        <v>0</v>
      </c>
      <c r="AK24" s="79">
        <v>0</v>
      </c>
      <c r="AL24" s="85" t="s">
        <v>1231</v>
      </c>
      <c r="AM24" s="79" t="s">
        <v>1240</v>
      </c>
      <c r="AN24" s="79" t="b">
        <v>0</v>
      </c>
      <c r="AO24" s="85" t="s">
        <v>1041</v>
      </c>
      <c r="AP24" s="79" t="s">
        <v>176</v>
      </c>
      <c r="AQ24" s="79">
        <v>0</v>
      </c>
      <c r="AR24" s="79">
        <v>0</v>
      </c>
      <c r="AS24" s="79"/>
      <c r="AT24" s="79"/>
      <c r="AU24" s="79"/>
      <c r="AV24" s="79"/>
      <c r="AW24" s="79"/>
      <c r="AX24" s="79"/>
      <c r="AY24" s="79"/>
      <c r="AZ24" s="79"/>
      <c r="BA24">
        <v>1</v>
      </c>
      <c r="BB24" s="78" t="str">
        <f>REPLACE(INDEX(GroupVertices[Group],MATCH(Edges25[[#This Row],[Vertex 1]],GroupVertices[Vertex],0)),1,1,"")</f>
        <v>10</v>
      </c>
      <c r="BC24" s="78" t="str">
        <f>REPLACE(INDEX(GroupVertices[Group],MATCH(Edges25[[#This Row],[Vertex 2]],GroupVertices[Vertex],0)),1,1,"")</f>
        <v>10</v>
      </c>
      <c r="BD24" s="48">
        <v>4</v>
      </c>
      <c r="BE24" s="49">
        <v>17.391304347826086</v>
      </c>
      <c r="BF24" s="48">
        <v>0</v>
      </c>
      <c r="BG24" s="49">
        <v>0</v>
      </c>
      <c r="BH24" s="48">
        <v>0</v>
      </c>
      <c r="BI24" s="49">
        <v>0</v>
      </c>
      <c r="BJ24" s="48">
        <v>19</v>
      </c>
      <c r="BK24" s="49">
        <v>82.6086956521739</v>
      </c>
      <c r="BL24" s="48">
        <v>23</v>
      </c>
    </row>
    <row r="25" spans="1:64" ht="15">
      <c r="A25" s="64" t="s">
        <v>231</v>
      </c>
      <c r="B25" s="64" t="s">
        <v>293</v>
      </c>
      <c r="C25" s="65"/>
      <c r="D25" s="66"/>
      <c r="E25" s="67"/>
      <c r="F25" s="68"/>
      <c r="G25" s="65"/>
      <c r="H25" s="69"/>
      <c r="I25" s="70"/>
      <c r="J25" s="70"/>
      <c r="K25" s="34" t="s">
        <v>65</v>
      </c>
      <c r="L25" s="77">
        <v>46</v>
      </c>
      <c r="M25" s="77"/>
      <c r="N25" s="72"/>
      <c r="O25" s="79" t="s">
        <v>339</v>
      </c>
      <c r="P25" s="81">
        <v>43637.60024305555</v>
      </c>
      <c r="Q25" s="79" t="s">
        <v>359</v>
      </c>
      <c r="R25" s="79"/>
      <c r="S25" s="79"/>
      <c r="T25" s="79"/>
      <c r="U25" s="79"/>
      <c r="V25" s="82" t="s">
        <v>772</v>
      </c>
      <c r="W25" s="81">
        <v>43637.60024305555</v>
      </c>
      <c r="X25" s="82" t="s">
        <v>833</v>
      </c>
      <c r="Y25" s="79"/>
      <c r="Z25" s="79"/>
      <c r="AA25" s="85" t="s">
        <v>1042</v>
      </c>
      <c r="AB25" s="79"/>
      <c r="AC25" s="79" t="b">
        <v>0</v>
      </c>
      <c r="AD25" s="79">
        <v>0</v>
      </c>
      <c r="AE25" s="85" t="s">
        <v>1231</v>
      </c>
      <c r="AF25" s="79" t="b">
        <v>0</v>
      </c>
      <c r="AG25" s="79" t="s">
        <v>1237</v>
      </c>
      <c r="AH25" s="79"/>
      <c r="AI25" s="85" t="s">
        <v>1231</v>
      </c>
      <c r="AJ25" s="79" t="b">
        <v>0</v>
      </c>
      <c r="AK25" s="79">
        <v>1</v>
      </c>
      <c r="AL25" s="85" t="s">
        <v>1037</v>
      </c>
      <c r="AM25" s="79" t="s">
        <v>1245</v>
      </c>
      <c r="AN25" s="79" t="b">
        <v>0</v>
      </c>
      <c r="AO25" s="85" t="s">
        <v>1037</v>
      </c>
      <c r="AP25" s="79" t="s">
        <v>176</v>
      </c>
      <c r="AQ25" s="79">
        <v>0</v>
      </c>
      <c r="AR25" s="79">
        <v>0</v>
      </c>
      <c r="AS25" s="79"/>
      <c r="AT25" s="79"/>
      <c r="AU25" s="79"/>
      <c r="AV25" s="79"/>
      <c r="AW25" s="79"/>
      <c r="AX25" s="79"/>
      <c r="AY25" s="79"/>
      <c r="AZ25" s="79"/>
      <c r="BA25">
        <v>1</v>
      </c>
      <c r="BB25" s="78" t="str">
        <f>REPLACE(INDEX(GroupVertices[Group],MATCH(Edges25[[#This Row],[Vertex 1]],GroupVertices[Vertex],0)),1,1,"")</f>
        <v>5</v>
      </c>
      <c r="BC25" s="78" t="str">
        <f>REPLACE(INDEX(GroupVertices[Group],MATCH(Edges25[[#This Row],[Vertex 2]],GroupVertices[Vertex],0)),1,1,"")</f>
        <v>5</v>
      </c>
      <c r="BD25" s="48"/>
      <c r="BE25" s="49"/>
      <c r="BF25" s="48"/>
      <c r="BG25" s="49"/>
      <c r="BH25" s="48"/>
      <c r="BI25" s="49"/>
      <c r="BJ25" s="48"/>
      <c r="BK25" s="49"/>
      <c r="BL25" s="48"/>
    </row>
    <row r="26" spans="1:64" ht="15">
      <c r="A26" s="64" t="s">
        <v>232</v>
      </c>
      <c r="B26" s="64" t="s">
        <v>296</v>
      </c>
      <c r="C26" s="65"/>
      <c r="D26" s="66"/>
      <c r="E26" s="67"/>
      <c r="F26" s="68"/>
      <c r="G26" s="65"/>
      <c r="H26" s="69"/>
      <c r="I26" s="70"/>
      <c r="J26" s="70"/>
      <c r="K26" s="34" t="s">
        <v>65</v>
      </c>
      <c r="L26" s="77">
        <v>53</v>
      </c>
      <c r="M26" s="77"/>
      <c r="N26" s="72"/>
      <c r="O26" s="79" t="s">
        <v>339</v>
      </c>
      <c r="P26" s="81">
        <v>43637.72170138889</v>
      </c>
      <c r="Q26" s="79" t="s">
        <v>360</v>
      </c>
      <c r="R26" s="82" t="s">
        <v>526</v>
      </c>
      <c r="S26" s="79" t="s">
        <v>588</v>
      </c>
      <c r="T26" s="79" t="s">
        <v>617</v>
      </c>
      <c r="U26" s="82" t="s">
        <v>695</v>
      </c>
      <c r="V26" s="82" t="s">
        <v>695</v>
      </c>
      <c r="W26" s="81">
        <v>43637.72170138889</v>
      </c>
      <c r="X26" s="82" t="s">
        <v>834</v>
      </c>
      <c r="Y26" s="79"/>
      <c r="Z26" s="79"/>
      <c r="AA26" s="85" t="s">
        <v>1043</v>
      </c>
      <c r="AB26" s="79"/>
      <c r="AC26" s="79" t="b">
        <v>0</v>
      </c>
      <c r="AD26" s="79">
        <v>0</v>
      </c>
      <c r="AE26" s="85" t="s">
        <v>1231</v>
      </c>
      <c r="AF26" s="79" t="b">
        <v>0</v>
      </c>
      <c r="AG26" s="79" t="s">
        <v>1237</v>
      </c>
      <c r="AH26" s="79"/>
      <c r="AI26" s="85" t="s">
        <v>1231</v>
      </c>
      <c r="AJ26" s="79" t="b">
        <v>0</v>
      </c>
      <c r="AK26" s="79">
        <v>1</v>
      </c>
      <c r="AL26" s="85" t="s">
        <v>1231</v>
      </c>
      <c r="AM26" s="79" t="s">
        <v>1244</v>
      </c>
      <c r="AN26" s="79" t="b">
        <v>0</v>
      </c>
      <c r="AO26" s="85" t="s">
        <v>1043</v>
      </c>
      <c r="AP26" s="79" t="s">
        <v>176</v>
      </c>
      <c r="AQ26" s="79">
        <v>0</v>
      </c>
      <c r="AR26" s="79">
        <v>0</v>
      </c>
      <c r="AS26" s="79"/>
      <c r="AT26" s="79"/>
      <c r="AU26" s="79"/>
      <c r="AV26" s="79"/>
      <c r="AW26" s="79"/>
      <c r="AX26" s="79"/>
      <c r="AY26" s="79"/>
      <c r="AZ26" s="79"/>
      <c r="BA26">
        <v>1</v>
      </c>
      <c r="BB26" s="78" t="str">
        <f>REPLACE(INDEX(GroupVertices[Group],MATCH(Edges25[[#This Row],[Vertex 1]],GroupVertices[Vertex],0)),1,1,"")</f>
        <v>9</v>
      </c>
      <c r="BC26" s="78" t="str">
        <f>REPLACE(INDEX(GroupVertices[Group],MATCH(Edges25[[#This Row],[Vertex 2]],GroupVertices[Vertex],0)),1,1,"")</f>
        <v>9</v>
      </c>
      <c r="BD26" s="48">
        <v>1</v>
      </c>
      <c r="BE26" s="49">
        <v>2.5641025641025643</v>
      </c>
      <c r="BF26" s="48">
        <v>0</v>
      </c>
      <c r="BG26" s="49">
        <v>0</v>
      </c>
      <c r="BH26" s="48">
        <v>0</v>
      </c>
      <c r="BI26" s="49">
        <v>0</v>
      </c>
      <c r="BJ26" s="48">
        <v>38</v>
      </c>
      <c r="BK26" s="49">
        <v>97.43589743589743</v>
      </c>
      <c r="BL26" s="48">
        <v>39</v>
      </c>
    </row>
    <row r="27" spans="1:64" ht="15">
      <c r="A27" s="64" t="s">
        <v>233</v>
      </c>
      <c r="B27" s="64" t="s">
        <v>297</v>
      </c>
      <c r="C27" s="65"/>
      <c r="D27" s="66"/>
      <c r="E27" s="67"/>
      <c r="F27" s="68"/>
      <c r="G27" s="65"/>
      <c r="H27" s="69"/>
      <c r="I27" s="70"/>
      <c r="J27" s="70"/>
      <c r="K27" s="34" t="s">
        <v>65</v>
      </c>
      <c r="L27" s="77">
        <v>54</v>
      </c>
      <c r="M27" s="77"/>
      <c r="N27" s="72"/>
      <c r="O27" s="79" t="s">
        <v>339</v>
      </c>
      <c r="P27" s="81">
        <v>43637.914143518516</v>
      </c>
      <c r="Q27" s="79" t="s">
        <v>361</v>
      </c>
      <c r="R27" s="79"/>
      <c r="S27" s="79"/>
      <c r="T27" s="79"/>
      <c r="U27" s="79"/>
      <c r="V27" s="82" t="s">
        <v>773</v>
      </c>
      <c r="W27" s="81">
        <v>43637.914143518516</v>
      </c>
      <c r="X27" s="82" t="s">
        <v>835</v>
      </c>
      <c r="Y27" s="79"/>
      <c r="Z27" s="79"/>
      <c r="AA27" s="85" t="s">
        <v>1044</v>
      </c>
      <c r="AB27" s="79"/>
      <c r="AC27" s="79" t="b">
        <v>0</v>
      </c>
      <c r="AD27" s="79">
        <v>0</v>
      </c>
      <c r="AE27" s="85" t="s">
        <v>1231</v>
      </c>
      <c r="AF27" s="79" t="b">
        <v>0</v>
      </c>
      <c r="AG27" s="79" t="s">
        <v>1237</v>
      </c>
      <c r="AH27" s="79"/>
      <c r="AI27" s="85" t="s">
        <v>1231</v>
      </c>
      <c r="AJ27" s="79" t="b">
        <v>0</v>
      </c>
      <c r="AK27" s="79">
        <v>1</v>
      </c>
      <c r="AL27" s="85" t="s">
        <v>1043</v>
      </c>
      <c r="AM27" s="79" t="s">
        <v>1239</v>
      </c>
      <c r="AN27" s="79" t="b">
        <v>0</v>
      </c>
      <c r="AO27" s="85" t="s">
        <v>1043</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v>1</v>
      </c>
      <c r="BE27" s="49">
        <v>4.545454545454546</v>
      </c>
      <c r="BF27" s="48">
        <v>0</v>
      </c>
      <c r="BG27" s="49">
        <v>0</v>
      </c>
      <c r="BH27" s="48">
        <v>0</v>
      </c>
      <c r="BI27" s="49">
        <v>0</v>
      </c>
      <c r="BJ27" s="48">
        <v>21</v>
      </c>
      <c r="BK27" s="49">
        <v>95.45454545454545</v>
      </c>
      <c r="BL27" s="48">
        <v>22</v>
      </c>
    </row>
    <row r="28" spans="1:64" ht="15">
      <c r="A28" s="64" t="s">
        <v>234</v>
      </c>
      <c r="B28" s="64" t="s">
        <v>245</v>
      </c>
      <c r="C28" s="65"/>
      <c r="D28" s="66"/>
      <c r="E28" s="67"/>
      <c r="F28" s="68"/>
      <c r="G28" s="65"/>
      <c r="H28" s="69"/>
      <c r="I28" s="70"/>
      <c r="J28" s="70"/>
      <c r="K28" s="34" t="s">
        <v>65</v>
      </c>
      <c r="L28" s="77">
        <v>58</v>
      </c>
      <c r="M28" s="77"/>
      <c r="N28" s="72"/>
      <c r="O28" s="79" t="s">
        <v>339</v>
      </c>
      <c r="P28" s="81">
        <v>43639.23918981481</v>
      </c>
      <c r="Q28" s="79" t="s">
        <v>362</v>
      </c>
      <c r="R28" s="79"/>
      <c r="S28" s="79"/>
      <c r="T28" s="79" t="s">
        <v>618</v>
      </c>
      <c r="U28" s="79"/>
      <c r="V28" s="82" t="s">
        <v>774</v>
      </c>
      <c r="W28" s="81">
        <v>43639.23918981481</v>
      </c>
      <c r="X28" s="82" t="s">
        <v>836</v>
      </c>
      <c r="Y28" s="79"/>
      <c r="Z28" s="79"/>
      <c r="AA28" s="85" t="s">
        <v>1045</v>
      </c>
      <c r="AB28" s="79"/>
      <c r="AC28" s="79" t="b">
        <v>0</v>
      </c>
      <c r="AD28" s="79">
        <v>0</v>
      </c>
      <c r="AE28" s="85" t="s">
        <v>1231</v>
      </c>
      <c r="AF28" s="79" t="b">
        <v>0</v>
      </c>
      <c r="AG28" s="79" t="s">
        <v>1237</v>
      </c>
      <c r="AH28" s="79"/>
      <c r="AI28" s="85" t="s">
        <v>1231</v>
      </c>
      <c r="AJ28" s="79" t="b">
        <v>0</v>
      </c>
      <c r="AK28" s="79">
        <v>1</v>
      </c>
      <c r="AL28" s="85" t="s">
        <v>1059</v>
      </c>
      <c r="AM28" s="79" t="s">
        <v>1239</v>
      </c>
      <c r="AN28" s="79" t="b">
        <v>0</v>
      </c>
      <c r="AO28" s="85" t="s">
        <v>1059</v>
      </c>
      <c r="AP28" s="79" t="s">
        <v>176</v>
      </c>
      <c r="AQ28" s="79">
        <v>0</v>
      </c>
      <c r="AR28" s="79">
        <v>0</v>
      </c>
      <c r="AS28" s="79"/>
      <c r="AT28" s="79"/>
      <c r="AU28" s="79"/>
      <c r="AV28" s="79"/>
      <c r="AW28" s="79"/>
      <c r="AX28" s="79"/>
      <c r="AY28" s="79"/>
      <c r="AZ28" s="79"/>
      <c r="BA28">
        <v>1</v>
      </c>
      <c r="BB28" s="78" t="str">
        <f>REPLACE(INDEX(GroupVertices[Group],MATCH(Edges25[[#This Row],[Vertex 1]],GroupVertices[Vertex],0)),1,1,"")</f>
        <v>8</v>
      </c>
      <c r="BC28" s="78" t="str">
        <f>REPLACE(INDEX(GroupVertices[Group],MATCH(Edges25[[#This Row],[Vertex 2]],GroupVertices[Vertex],0)),1,1,"")</f>
        <v>8</v>
      </c>
      <c r="BD28" s="48">
        <v>0</v>
      </c>
      <c r="BE28" s="49">
        <v>0</v>
      </c>
      <c r="BF28" s="48">
        <v>0</v>
      </c>
      <c r="BG28" s="49">
        <v>0</v>
      </c>
      <c r="BH28" s="48">
        <v>0</v>
      </c>
      <c r="BI28" s="49">
        <v>0</v>
      </c>
      <c r="BJ28" s="48">
        <v>15</v>
      </c>
      <c r="BK28" s="49">
        <v>100</v>
      </c>
      <c r="BL28" s="48">
        <v>15</v>
      </c>
    </row>
    <row r="29" spans="1:64" ht="15">
      <c r="A29" s="64" t="s">
        <v>235</v>
      </c>
      <c r="B29" s="64" t="s">
        <v>245</v>
      </c>
      <c r="C29" s="65"/>
      <c r="D29" s="66"/>
      <c r="E29" s="67"/>
      <c r="F29" s="68"/>
      <c r="G29" s="65"/>
      <c r="H29" s="69"/>
      <c r="I29" s="70"/>
      <c r="J29" s="70"/>
      <c r="K29" s="34" t="s">
        <v>65</v>
      </c>
      <c r="L29" s="77">
        <v>59</v>
      </c>
      <c r="M29" s="77"/>
      <c r="N29" s="72"/>
      <c r="O29" s="79" t="s">
        <v>339</v>
      </c>
      <c r="P29" s="81">
        <v>43640.5441087963</v>
      </c>
      <c r="Q29" s="79" t="s">
        <v>362</v>
      </c>
      <c r="R29" s="79"/>
      <c r="S29" s="79"/>
      <c r="T29" s="79" t="s">
        <v>618</v>
      </c>
      <c r="U29" s="79"/>
      <c r="V29" s="82" t="s">
        <v>775</v>
      </c>
      <c r="W29" s="81">
        <v>43640.5441087963</v>
      </c>
      <c r="X29" s="82" t="s">
        <v>837</v>
      </c>
      <c r="Y29" s="79"/>
      <c r="Z29" s="79"/>
      <c r="AA29" s="85" t="s">
        <v>1046</v>
      </c>
      <c r="AB29" s="79"/>
      <c r="AC29" s="79" t="b">
        <v>0</v>
      </c>
      <c r="AD29" s="79">
        <v>0</v>
      </c>
      <c r="AE29" s="85" t="s">
        <v>1231</v>
      </c>
      <c r="AF29" s="79" t="b">
        <v>0</v>
      </c>
      <c r="AG29" s="79" t="s">
        <v>1237</v>
      </c>
      <c r="AH29" s="79"/>
      <c r="AI29" s="85" t="s">
        <v>1231</v>
      </c>
      <c r="AJ29" s="79" t="b">
        <v>0</v>
      </c>
      <c r="AK29" s="79">
        <v>3</v>
      </c>
      <c r="AL29" s="85" t="s">
        <v>1059</v>
      </c>
      <c r="AM29" s="79" t="s">
        <v>1244</v>
      </c>
      <c r="AN29" s="79" t="b">
        <v>0</v>
      </c>
      <c r="AO29" s="85" t="s">
        <v>1059</v>
      </c>
      <c r="AP29" s="79" t="s">
        <v>176</v>
      </c>
      <c r="AQ29" s="79">
        <v>0</v>
      </c>
      <c r="AR29" s="79">
        <v>0</v>
      </c>
      <c r="AS29" s="79"/>
      <c r="AT29" s="79"/>
      <c r="AU29" s="79"/>
      <c r="AV29" s="79"/>
      <c r="AW29" s="79"/>
      <c r="AX29" s="79"/>
      <c r="AY29" s="79"/>
      <c r="AZ29" s="79"/>
      <c r="BA29">
        <v>1</v>
      </c>
      <c r="BB29" s="78" t="str">
        <f>REPLACE(INDEX(GroupVertices[Group],MATCH(Edges25[[#This Row],[Vertex 1]],GroupVertices[Vertex],0)),1,1,"")</f>
        <v>8</v>
      </c>
      <c r="BC29" s="78" t="str">
        <f>REPLACE(INDEX(GroupVertices[Group],MATCH(Edges25[[#This Row],[Vertex 2]],GroupVertices[Vertex],0)),1,1,"")</f>
        <v>8</v>
      </c>
      <c r="BD29" s="48">
        <v>0</v>
      </c>
      <c r="BE29" s="49">
        <v>0</v>
      </c>
      <c r="BF29" s="48">
        <v>0</v>
      </c>
      <c r="BG29" s="49">
        <v>0</v>
      </c>
      <c r="BH29" s="48">
        <v>0</v>
      </c>
      <c r="BI29" s="49">
        <v>0</v>
      </c>
      <c r="BJ29" s="48">
        <v>15</v>
      </c>
      <c r="BK29" s="49">
        <v>100</v>
      </c>
      <c r="BL29" s="48">
        <v>15</v>
      </c>
    </row>
    <row r="30" spans="1:64" ht="15">
      <c r="A30" s="64" t="s">
        <v>236</v>
      </c>
      <c r="B30" s="64" t="s">
        <v>266</v>
      </c>
      <c r="C30" s="65"/>
      <c r="D30" s="66"/>
      <c r="E30" s="67"/>
      <c r="F30" s="68"/>
      <c r="G30" s="65"/>
      <c r="H30" s="69"/>
      <c r="I30" s="70"/>
      <c r="J30" s="70"/>
      <c r="K30" s="34" t="s">
        <v>65</v>
      </c>
      <c r="L30" s="77">
        <v>60</v>
      </c>
      <c r="M30" s="77"/>
      <c r="N30" s="72"/>
      <c r="O30" s="79" t="s">
        <v>339</v>
      </c>
      <c r="P30" s="81">
        <v>43645.489016203705</v>
      </c>
      <c r="Q30" s="79" t="s">
        <v>363</v>
      </c>
      <c r="R30" s="79"/>
      <c r="S30" s="79"/>
      <c r="T30" s="79" t="s">
        <v>619</v>
      </c>
      <c r="U30" s="79"/>
      <c r="V30" s="82" t="s">
        <v>776</v>
      </c>
      <c r="W30" s="81">
        <v>43645.489016203705</v>
      </c>
      <c r="X30" s="82" t="s">
        <v>838</v>
      </c>
      <c r="Y30" s="79"/>
      <c r="Z30" s="79"/>
      <c r="AA30" s="85" t="s">
        <v>1047</v>
      </c>
      <c r="AB30" s="79"/>
      <c r="AC30" s="79" t="b">
        <v>0</v>
      </c>
      <c r="AD30" s="79">
        <v>0</v>
      </c>
      <c r="AE30" s="85" t="s">
        <v>1231</v>
      </c>
      <c r="AF30" s="79" t="b">
        <v>0</v>
      </c>
      <c r="AG30" s="79" t="s">
        <v>1237</v>
      </c>
      <c r="AH30" s="79"/>
      <c r="AI30" s="85" t="s">
        <v>1231</v>
      </c>
      <c r="AJ30" s="79" t="b">
        <v>0</v>
      </c>
      <c r="AK30" s="79">
        <v>1</v>
      </c>
      <c r="AL30" s="85" t="s">
        <v>1090</v>
      </c>
      <c r="AM30" s="79" t="s">
        <v>1239</v>
      </c>
      <c r="AN30" s="79" t="b">
        <v>0</v>
      </c>
      <c r="AO30" s="85" t="s">
        <v>1090</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2</v>
      </c>
      <c r="BE30" s="49">
        <v>9.090909090909092</v>
      </c>
      <c r="BF30" s="48">
        <v>0</v>
      </c>
      <c r="BG30" s="49">
        <v>0</v>
      </c>
      <c r="BH30" s="48">
        <v>0</v>
      </c>
      <c r="BI30" s="49">
        <v>0</v>
      </c>
      <c r="BJ30" s="48">
        <v>20</v>
      </c>
      <c r="BK30" s="49">
        <v>90.9090909090909</v>
      </c>
      <c r="BL30" s="48">
        <v>22</v>
      </c>
    </row>
    <row r="31" spans="1:64" ht="15">
      <c r="A31" s="64" t="s">
        <v>237</v>
      </c>
      <c r="B31" s="64" t="s">
        <v>237</v>
      </c>
      <c r="C31" s="65"/>
      <c r="D31" s="66"/>
      <c r="E31" s="67"/>
      <c r="F31" s="68"/>
      <c r="G31" s="65"/>
      <c r="H31" s="69"/>
      <c r="I31" s="70"/>
      <c r="J31" s="70"/>
      <c r="K31" s="34" t="s">
        <v>65</v>
      </c>
      <c r="L31" s="77">
        <v>61</v>
      </c>
      <c r="M31" s="77"/>
      <c r="N31" s="72"/>
      <c r="O31" s="79" t="s">
        <v>176</v>
      </c>
      <c r="P31" s="81">
        <v>43645.66710648148</v>
      </c>
      <c r="Q31" s="79" t="s">
        <v>364</v>
      </c>
      <c r="R31" s="82" t="s">
        <v>527</v>
      </c>
      <c r="S31" s="79" t="s">
        <v>589</v>
      </c>
      <c r="T31" s="79" t="s">
        <v>271</v>
      </c>
      <c r="U31" s="82" t="s">
        <v>696</v>
      </c>
      <c r="V31" s="82" t="s">
        <v>696</v>
      </c>
      <c r="W31" s="81">
        <v>43645.66710648148</v>
      </c>
      <c r="X31" s="82" t="s">
        <v>839</v>
      </c>
      <c r="Y31" s="79"/>
      <c r="Z31" s="79"/>
      <c r="AA31" s="85" t="s">
        <v>1048</v>
      </c>
      <c r="AB31" s="79"/>
      <c r="AC31" s="79" t="b">
        <v>0</v>
      </c>
      <c r="AD31" s="79">
        <v>0</v>
      </c>
      <c r="AE31" s="85" t="s">
        <v>1231</v>
      </c>
      <c r="AF31" s="79" t="b">
        <v>0</v>
      </c>
      <c r="AG31" s="79" t="s">
        <v>1237</v>
      </c>
      <c r="AH31" s="79"/>
      <c r="AI31" s="85" t="s">
        <v>1231</v>
      </c>
      <c r="AJ31" s="79" t="b">
        <v>0</v>
      </c>
      <c r="AK31" s="79">
        <v>0</v>
      </c>
      <c r="AL31" s="85" t="s">
        <v>1231</v>
      </c>
      <c r="AM31" s="79" t="s">
        <v>1246</v>
      </c>
      <c r="AN31" s="79" t="b">
        <v>0</v>
      </c>
      <c r="AO31" s="85" t="s">
        <v>1048</v>
      </c>
      <c r="AP31" s="79" t="s">
        <v>176</v>
      </c>
      <c r="AQ31" s="79">
        <v>0</v>
      </c>
      <c r="AR31" s="79">
        <v>0</v>
      </c>
      <c r="AS31" s="79"/>
      <c r="AT31" s="79"/>
      <c r="AU31" s="79"/>
      <c r="AV31" s="79"/>
      <c r="AW31" s="79"/>
      <c r="AX31" s="79"/>
      <c r="AY31" s="79"/>
      <c r="AZ31" s="79"/>
      <c r="BA31">
        <v>1</v>
      </c>
      <c r="BB31" s="78" t="str">
        <f>REPLACE(INDEX(GroupVertices[Group],MATCH(Edges25[[#This Row],[Vertex 1]],GroupVertices[Vertex],0)),1,1,"")</f>
        <v>10</v>
      </c>
      <c r="BC31" s="78" t="str">
        <f>REPLACE(INDEX(GroupVertices[Group],MATCH(Edges25[[#This Row],[Vertex 2]],GroupVertices[Vertex],0)),1,1,"")</f>
        <v>10</v>
      </c>
      <c r="BD31" s="48">
        <v>1</v>
      </c>
      <c r="BE31" s="49">
        <v>2.127659574468085</v>
      </c>
      <c r="BF31" s="48">
        <v>0</v>
      </c>
      <c r="BG31" s="49">
        <v>0</v>
      </c>
      <c r="BH31" s="48">
        <v>0</v>
      </c>
      <c r="BI31" s="49">
        <v>0</v>
      </c>
      <c r="BJ31" s="48">
        <v>46</v>
      </c>
      <c r="BK31" s="49">
        <v>97.87234042553192</v>
      </c>
      <c r="BL31" s="48">
        <v>47</v>
      </c>
    </row>
    <row r="32" spans="1:64" ht="15">
      <c r="A32" s="64" t="s">
        <v>238</v>
      </c>
      <c r="B32" s="64" t="s">
        <v>271</v>
      </c>
      <c r="C32" s="65"/>
      <c r="D32" s="66"/>
      <c r="E32" s="67"/>
      <c r="F32" s="68"/>
      <c r="G32" s="65"/>
      <c r="H32" s="69"/>
      <c r="I32" s="70"/>
      <c r="J32" s="70"/>
      <c r="K32" s="34" t="s">
        <v>65</v>
      </c>
      <c r="L32" s="77">
        <v>62</v>
      </c>
      <c r="M32" s="77"/>
      <c r="N32" s="72"/>
      <c r="O32" s="79" t="s">
        <v>339</v>
      </c>
      <c r="P32" s="81">
        <v>43646.633993055555</v>
      </c>
      <c r="Q32" s="79" t="s">
        <v>365</v>
      </c>
      <c r="R32" s="79"/>
      <c r="S32" s="79"/>
      <c r="T32" s="79" t="s">
        <v>620</v>
      </c>
      <c r="U32" s="79"/>
      <c r="V32" s="82" t="s">
        <v>777</v>
      </c>
      <c r="W32" s="81">
        <v>43646.633993055555</v>
      </c>
      <c r="X32" s="82" t="s">
        <v>840</v>
      </c>
      <c r="Y32" s="79"/>
      <c r="Z32" s="79"/>
      <c r="AA32" s="85" t="s">
        <v>1049</v>
      </c>
      <c r="AB32" s="79"/>
      <c r="AC32" s="79" t="b">
        <v>0</v>
      </c>
      <c r="AD32" s="79">
        <v>0</v>
      </c>
      <c r="AE32" s="85" t="s">
        <v>1231</v>
      </c>
      <c r="AF32" s="79" t="b">
        <v>0</v>
      </c>
      <c r="AG32" s="79" t="s">
        <v>1237</v>
      </c>
      <c r="AH32" s="79"/>
      <c r="AI32" s="85" t="s">
        <v>1231</v>
      </c>
      <c r="AJ32" s="79" t="b">
        <v>0</v>
      </c>
      <c r="AK32" s="79">
        <v>1</v>
      </c>
      <c r="AL32" s="85" t="s">
        <v>1062</v>
      </c>
      <c r="AM32" s="79" t="s">
        <v>1244</v>
      </c>
      <c r="AN32" s="79" t="b">
        <v>0</v>
      </c>
      <c r="AO32" s="85" t="s">
        <v>1062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239</v>
      </c>
      <c r="B33" s="64" t="s">
        <v>298</v>
      </c>
      <c r="C33" s="65"/>
      <c r="D33" s="66"/>
      <c r="E33" s="67"/>
      <c r="F33" s="68"/>
      <c r="G33" s="65"/>
      <c r="H33" s="69"/>
      <c r="I33" s="70"/>
      <c r="J33" s="70"/>
      <c r="K33" s="34" t="s">
        <v>65</v>
      </c>
      <c r="L33" s="77">
        <v>64</v>
      </c>
      <c r="M33" s="77"/>
      <c r="N33" s="72"/>
      <c r="O33" s="79" t="s">
        <v>339</v>
      </c>
      <c r="P33" s="81">
        <v>43650.362604166665</v>
      </c>
      <c r="Q33" s="79" t="s">
        <v>366</v>
      </c>
      <c r="R33" s="79"/>
      <c r="S33" s="79"/>
      <c r="T33" s="79" t="s">
        <v>621</v>
      </c>
      <c r="U33" s="79"/>
      <c r="V33" s="82" t="s">
        <v>778</v>
      </c>
      <c r="W33" s="81">
        <v>43650.362604166665</v>
      </c>
      <c r="X33" s="82" t="s">
        <v>841</v>
      </c>
      <c r="Y33" s="79"/>
      <c r="Z33" s="79"/>
      <c r="AA33" s="85" t="s">
        <v>1050</v>
      </c>
      <c r="AB33" s="79"/>
      <c r="AC33" s="79" t="b">
        <v>0</v>
      </c>
      <c r="AD33" s="79">
        <v>0</v>
      </c>
      <c r="AE33" s="85" t="s">
        <v>1231</v>
      </c>
      <c r="AF33" s="79" t="b">
        <v>0</v>
      </c>
      <c r="AG33" s="79" t="s">
        <v>1237</v>
      </c>
      <c r="AH33" s="79"/>
      <c r="AI33" s="85" t="s">
        <v>1231</v>
      </c>
      <c r="AJ33" s="79" t="b">
        <v>0</v>
      </c>
      <c r="AK33" s="79">
        <v>1</v>
      </c>
      <c r="AL33" s="85" t="s">
        <v>1051</v>
      </c>
      <c r="AM33" s="79" t="s">
        <v>1239</v>
      </c>
      <c r="AN33" s="79" t="b">
        <v>0</v>
      </c>
      <c r="AO33" s="85" t="s">
        <v>1051</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c r="BE33" s="49"/>
      <c r="BF33" s="48"/>
      <c r="BG33" s="49"/>
      <c r="BH33" s="48"/>
      <c r="BI33" s="49"/>
      <c r="BJ33" s="48"/>
      <c r="BK33" s="49"/>
      <c r="BL33" s="48"/>
    </row>
    <row r="34" spans="1:64" ht="15">
      <c r="A34" s="64" t="s">
        <v>240</v>
      </c>
      <c r="B34" s="64" t="s">
        <v>298</v>
      </c>
      <c r="C34" s="65"/>
      <c r="D34" s="66"/>
      <c r="E34" s="67"/>
      <c r="F34" s="68"/>
      <c r="G34" s="65"/>
      <c r="H34" s="69"/>
      <c r="I34" s="70"/>
      <c r="J34" s="70"/>
      <c r="K34" s="34" t="s">
        <v>65</v>
      </c>
      <c r="L34" s="77">
        <v>67</v>
      </c>
      <c r="M34" s="77"/>
      <c r="N34" s="72"/>
      <c r="O34" s="79" t="s">
        <v>339</v>
      </c>
      <c r="P34" s="81">
        <v>43650.17303240741</v>
      </c>
      <c r="Q34" s="79" t="s">
        <v>367</v>
      </c>
      <c r="R34" s="79"/>
      <c r="S34" s="79"/>
      <c r="T34" s="79" t="s">
        <v>621</v>
      </c>
      <c r="U34" s="82" t="s">
        <v>697</v>
      </c>
      <c r="V34" s="82" t="s">
        <v>697</v>
      </c>
      <c r="W34" s="81">
        <v>43650.17303240741</v>
      </c>
      <c r="X34" s="82" t="s">
        <v>842</v>
      </c>
      <c r="Y34" s="79"/>
      <c r="Z34" s="79"/>
      <c r="AA34" s="85" t="s">
        <v>1051</v>
      </c>
      <c r="AB34" s="79"/>
      <c r="AC34" s="79" t="b">
        <v>0</v>
      </c>
      <c r="AD34" s="79">
        <v>4</v>
      </c>
      <c r="AE34" s="85" t="s">
        <v>1231</v>
      </c>
      <c r="AF34" s="79" t="b">
        <v>0</v>
      </c>
      <c r="AG34" s="79" t="s">
        <v>1237</v>
      </c>
      <c r="AH34" s="79"/>
      <c r="AI34" s="85" t="s">
        <v>1231</v>
      </c>
      <c r="AJ34" s="79" t="b">
        <v>0</v>
      </c>
      <c r="AK34" s="79">
        <v>1</v>
      </c>
      <c r="AL34" s="85" t="s">
        <v>1231</v>
      </c>
      <c r="AM34" s="79" t="s">
        <v>1239</v>
      </c>
      <c r="AN34" s="79" t="b">
        <v>0</v>
      </c>
      <c r="AO34" s="85" t="s">
        <v>1051</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c r="BE34" s="49"/>
      <c r="BF34" s="48"/>
      <c r="BG34" s="49"/>
      <c r="BH34" s="48"/>
      <c r="BI34" s="49"/>
      <c r="BJ34" s="48"/>
      <c r="BK34" s="49"/>
      <c r="BL34" s="48"/>
    </row>
    <row r="35" spans="1:64" ht="15">
      <c r="A35" s="64" t="s">
        <v>241</v>
      </c>
      <c r="B35" s="64" t="s">
        <v>298</v>
      </c>
      <c r="C35" s="65"/>
      <c r="D35" s="66"/>
      <c r="E35" s="67"/>
      <c r="F35" s="68"/>
      <c r="G35" s="65"/>
      <c r="H35" s="69"/>
      <c r="I35" s="70"/>
      <c r="J35" s="70"/>
      <c r="K35" s="34" t="s">
        <v>65</v>
      </c>
      <c r="L35" s="77">
        <v>68</v>
      </c>
      <c r="M35" s="77"/>
      <c r="N35" s="72"/>
      <c r="O35" s="79" t="s">
        <v>339</v>
      </c>
      <c r="P35" s="81">
        <v>43650.54248842593</v>
      </c>
      <c r="Q35" s="79" t="s">
        <v>368</v>
      </c>
      <c r="R35" s="79"/>
      <c r="S35" s="79"/>
      <c r="T35" s="79" t="s">
        <v>621</v>
      </c>
      <c r="U35" s="79"/>
      <c r="V35" s="82" t="s">
        <v>779</v>
      </c>
      <c r="W35" s="81">
        <v>43650.54248842593</v>
      </c>
      <c r="X35" s="82" t="s">
        <v>843</v>
      </c>
      <c r="Y35" s="79"/>
      <c r="Z35" s="79"/>
      <c r="AA35" s="85" t="s">
        <v>1052</v>
      </c>
      <c r="AB35" s="79"/>
      <c r="AC35" s="79" t="b">
        <v>0</v>
      </c>
      <c r="AD35" s="79">
        <v>0</v>
      </c>
      <c r="AE35" s="85" t="s">
        <v>1231</v>
      </c>
      <c r="AF35" s="79" t="b">
        <v>0</v>
      </c>
      <c r="AG35" s="79" t="s">
        <v>1237</v>
      </c>
      <c r="AH35" s="79"/>
      <c r="AI35" s="85" t="s">
        <v>1231</v>
      </c>
      <c r="AJ35" s="79" t="b">
        <v>0</v>
      </c>
      <c r="AK35" s="79">
        <v>2</v>
      </c>
      <c r="AL35" s="85" t="s">
        <v>1051</v>
      </c>
      <c r="AM35" s="79" t="s">
        <v>1239</v>
      </c>
      <c r="AN35" s="79" t="b">
        <v>0</v>
      </c>
      <c r="AO35" s="85" t="s">
        <v>1051</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c r="BE35" s="49"/>
      <c r="BF35" s="48"/>
      <c r="BG35" s="49"/>
      <c r="BH35" s="48"/>
      <c r="BI35" s="49"/>
      <c r="BJ35" s="48"/>
      <c r="BK35" s="49"/>
      <c r="BL35" s="48"/>
    </row>
    <row r="36" spans="1:64" ht="15">
      <c r="A36" s="64" t="s">
        <v>242</v>
      </c>
      <c r="B36" s="64" t="s">
        <v>271</v>
      </c>
      <c r="C36" s="65"/>
      <c r="D36" s="66"/>
      <c r="E36" s="67"/>
      <c r="F36" s="68"/>
      <c r="G36" s="65"/>
      <c r="H36" s="69"/>
      <c r="I36" s="70"/>
      <c r="J36" s="70"/>
      <c r="K36" s="34" t="s">
        <v>65</v>
      </c>
      <c r="L36" s="77">
        <v>72</v>
      </c>
      <c r="M36" s="77"/>
      <c r="N36" s="72"/>
      <c r="O36" s="79" t="s">
        <v>340</v>
      </c>
      <c r="P36" s="81">
        <v>43622.006215277775</v>
      </c>
      <c r="Q36" s="79" t="s">
        <v>369</v>
      </c>
      <c r="R36" s="79"/>
      <c r="S36" s="79"/>
      <c r="T36" s="79"/>
      <c r="U36" s="79"/>
      <c r="V36" s="82" t="s">
        <v>771</v>
      </c>
      <c r="W36" s="81">
        <v>43622.006215277775</v>
      </c>
      <c r="X36" s="82" t="s">
        <v>844</v>
      </c>
      <c r="Y36" s="79"/>
      <c r="Z36" s="79"/>
      <c r="AA36" s="85" t="s">
        <v>1053</v>
      </c>
      <c r="AB36" s="85" t="s">
        <v>1174</v>
      </c>
      <c r="AC36" s="79" t="b">
        <v>0</v>
      </c>
      <c r="AD36" s="79">
        <v>0</v>
      </c>
      <c r="AE36" s="85" t="s">
        <v>1232</v>
      </c>
      <c r="AF36" s="79" t="b">
        <v>0</v>
      </c>
      <c r="AG36" s="79" t="s">
        <v>1237</v>
      </c>
      <c r="AH36" s="79"/>
      <c r="AI36" s="85" t="s">
        <v>1231</v>
      </c>
      <c r="AJ36" s="79" t="b">
        <v>0</v>
      </c>
      <c r="AK36" s="79">
        <v>0</v>
      </c>
      <c r="AL36" s="85" t="s">
        <v>1231</v>
      </c>
      <c r="AM36" s="79" t="s">
        <v>1240</v>
      </c>
      <c r="AN36" s="79" t="b">
        <v>0</v>
      </c>
      <c r="AO36" s="85" t="s">
        <v>1174</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3</v>
      </c>
      <c r="BE36" s="49">
        <v>12.5</v>
      </c>
      <c r="BF36" s="48">
        <v>0</v>
      </c>
      <c r="BG36" s="49">
        <v>0</v>
      </c>
      <c r="BH36" s="48">
        <v>0</v>
      </c>
      <c r="BI36" s="49">
        <v>0</v>
      </c>
      <c r="BJ36" s="48">
        <v>21</v>
      </c>
      <c r="BK36" s="49">
        <v>87.5</v>
      </c>
      <c r="BL36" s="48">
        <v>24</v>
      </c>
    </row>
    <row r="37" spans="1:64" ht="15">
      <c r="A37" s="64" t="s">
        <v>242</v>
      </c>
      <c r="B37" s="64" t="s">
        <v>242</v>
      </c>
      <c r="C37" s="65"/>
      <c r="D37" s="66"/>
      <c r="E37" s="67"/>
      <c r="F37" s="68"/>
      <c r="G37" s="65"/>
      <c r="H37" s="69"/>
      <c r="I37" s="70"/>
      <c r="J37" s="70"/>
      <c r="K37" s="34" t="s">
        <v>65</v>
      </c>
      <c r="L37" s="77">
        <v>73</v>
      </c>
      <c r="M37" s="77"/>
      <c r="N37" s="72"/>
      <c r="O37" s="79" t="s">
        <v>176</v>
      </c>
      <c r="P37" s="81">
        <v>43652.00378472222</v>
      </c>
      <c r="Q37" s="79" t="s">
        <v>370</v>
      </c>
      <c r="R37" s="82" t="s">
        <v>528</v>
      </c>
      <c r="S37" s="79" t="s">
        <v>590</v>
      </c>
      <c r="T37" s="79"/>
      <c r="U37" s="79"/>
      <c r="V37" s="82" t="s">
        <v>771</v>
      </c>
      <c r="W37" s="81">
        <v>43652.00378472222</v>
      </c>
      <c r="X37" s="82" t="s">
        <v>845</v>
      </c>
      <c r="Y37" s="79"/>
      <c r="Z37" s="79"/>
      <c r="AA37" s="85" t="s">
        <v>1054</v>
      </c>
      <c r="AB37" s="79"/>
      <c r="AC37" s="79" t="b">
        <v>0</v>
      </c>
      <c r="AD37" s="79">
        <v>0</v>
      </c>
      <c r="AE37" s="85" t="s">
        <v>1231</v>
      </c>
      <c r="AF37" s="79" t="b">
        <v>1</v>
      </c>
      <c r="AG37" s="79" t="s">
        <v>1237</v>
      </c>
      <c r="AH37" s="79"/>
      <c r="AI37" s="85" t="s">
        <v>1196</v>
      </c>
      <c r="AJ37" s="79" t="b">
        <v>0</v>
      </c>
      <c r="AK37" s="79">
        <v>0</v>
      </c>
      <c r="AL37" s="85" t="s">
        <v>1231</v>
      </c>
      <c r="AM37" s="79" t="s">
        <v>1240</v>
      </c>
      <c r="AN37" s="79" t="b">
        <v>0</v>
      </c>
      <c r="AO37" s="85" t="s">
        <v>1054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13</v>
      </c>
      <c r="BK37" s="49">
        <v>100</v>
      </c>
      <c r="BL37" s="48">
        <v>13</v>
      </c>
    </row>
    <row r="38" spans="1:64" ht="15">
      <c r="A38" s="64" t="s">
        <v>243</v>
      </c>
      <c r="B38" s="64" t="s">
        <v>247</v>
      </c>
      <c r="C38" s="65"/>
      <c r="D38" s="66"/>
      <c r="E38" s="67"/>
      <c r="F38" s="68"/>
      <c r="G38" s="65"/>
      <c r="H38" s="69"/>
      <c r="I38" s="70"/>
      <c r="J38" s="70"/>
      <c r="K38" s="34" t="s">
        <v>65</v>
      </c>
      <c r="L38" s="77">
        <v>74</v>
      </c>
      <c r="M38" s="77"/>
      <c r="N38" s="72"/>
      <c r="O38" s="79" t="s">
        <v>339</v>
      </c>
      <c r="P38" s="81">
        <v>43654.71747685185</v>
      </c>
      <c r="Q38" s="79" t="s">
        <v>371</v>
      </c>
      <c r="R38" s="79"/>
      <c r="S38" s="79"/>
      <c r="T38" s="79" t="s">
        <v>622</v>
      </c>
      <c r="U38" s="79"/>
      <c r="V38" s="82" t="s">
        <v>780</v>
      </c>
      <c r="W38" s="81">
        <v>43654.71747685185</v>
      </c>
      <c r="X38" s="82" t="s">
        <v>846</v>
      </c>
      <c r="Y38" s="79"/>
      <c r="Z38" s="79"/>
      <c r="AA38" s="85" t="s">
        <v>1055</v>
      </c>
      <c r="AB38" s="79"/>
      <c r="AC38" s="79" t="b">
        <v>0</v>
      </c>
      <c r="AD38" s="79">
        <v>0</v>
      </c>
      <c r="AE38" s="85" t="s">
        <v>1231</v>
      </c>
      <c r="AF38" s="79" t="b">
        <v>1</v>
      </c>
      <c r="AG38" s="79" t="s">
        <v>1237</v>
      </c>
      <c r="AH38" s="79"/>
      <c r="AI38" s="85" t="s">
        <v>1202</v>
      </c>
      <c r="AJ38" s="79" t="b">
        <v>0</v>
      </c>
      <c r="AK38" s="79">
        <v>1</v>
      </c>
      <c r="AL38" s="85" t="s">
        <v>1063</v>
      </c>
      <c r="AM38" s="79" t="s">
        <v>1247</v>
      </c>
      <c r="AN38" s="79" t="b">
        <v>0</v>
      </c>
      <c r="AO38" s="85" t="s">
        <v>1063</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4.545454545454546</v>
      </c>
      <c r="BF38" s="48">
        <v>0</v>
      </c>
      <c r="BG38" s="49">
        <v>0</v>
      </c>
      <c r="BH38" s="48">
        <v>0</v>
      </c>
      <c r="BI38" s="49">
        <v>0</v>
      </c>
      <c r="BJ38" s="48">
        <v>21</v>
      </c>
      <c r="BK38" s="49">
        <v>95.45454545454545</v>
      </c>
      <c r="BL38" s="48">
        <v>22</v>
      </c>
    </row>
    <row r="39" spans="1:64" ht="15">
      <c r="A39" s="64" t="s">
        <v>244</v>
      </c>
      <c r="B39" s="64" t="s">
        <v>300</v>
      </c>
      <c r="C39" s="65"/>
      <c r="D39" s="66"/>
      <c r="E39" s="67"/>
      <c r="F39" s="68"/>
      <c r="G39" s="65"/>
      <c r="H39" s="69"/>
      <c r="I39" s="70"/>
      <c r="J39" s="70"/>
      <c r="K39" s="34" t="s">
        <v>65</v>
      </c>
      <c r="L39" s="77">
        <v>75</v>
      </c>
      <c r="M39" s="77"/>
      <c r="N39" s="72"/>
      <c r="O39" s="79" t="s">
        <v>339</v>
      </c>
      <c r="P39" s="81">
        <v>43620.32765046296</v>
      </c>
      <c r="Q39" s="79" t="s">
        <v>372</v>
      </c>
      <c r="R39" s="82" t="s">
        <v>529</v>
      </c>
      <c r="S39" s="79" t="s">
        <v>586</v>
      </c>
      <c r="T39" s="79"/>
      <c r="U39" s="79"/>
      <c r="V39" s="82" t="s">
        <v>781</v>
      </c>
      <c r="W39" s="81">
        <v>43620.32765046296</v>
      </c>
      <c r="X39" s="82" t="s">
        <v>847</v>
      </c>
      <c r="Y39" s="79"/>
      <c r="Z39" s="79"/>
      <c r="AA39" s="85" t="s">
        <v>1056</v>
      </c>
      <c r="AB39" s="79"/>
      <c r="AC39" s="79" t="b">
        <v>0</v>
      </c>
      <c r="AD39" s="79">
        <v>0</v>
      </c>
      <c r="AE39" s="85" t="s">
        <v>1231</v>
      </c>
      <c r="AF39" s="79" t="b">
        <v>0</v>
      </c>
      <c r="AG39" s="79" t="s">
        <v>1237</v>
      </c>
      <c r="AH39" s="79"/>
      <c r="AI39" s="85" t="s">
        <v>1231</v>
      </c>
      <c r="AJ39" s="79" t="b">
        <v>0</v>
      </c>
      <c r="AK39" s="79">
        <v>1</v>
      </c>
      <c r="AL39" s="85" t="s">
        <v>1128</v>
      </c>
      <c r="AM39" s="79" t="s">
        <v>1240</v>
      </c>
      <c r="AN39" s="79" t="b">
        <v>0</v>
      </c>
      <c r="AO39" s="85" t="s">
        <v>1128</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12</v>
      </c>
      <c r="BK39" s="49">
        <v>100</v>
      </c>
      <c r="BL39" s="48">
        <v>12</v>
      </c>
    </row>
    <row r="40" spans="1:64" ht="15">
      <c r="A40" s="64" t="s">
        <v>244</v>
      </c>
      <c r="B40" s="64" t="s">
        <v>283</v>
      </c>
      <c r="C40" s="65"/>
      <c r="D40" s="66"/>
      <c r="E40" s="67"/>
      <c r="F40" s="68"/>
      <c r="G40" s="65"/>
      <c r="H40" s="69"/>
      <c r="I40" s="70"/>
      <c r="J40" s="70"/>
      <c r="K40" s="34" t="s">
        <v>65</v>
      </c>
      <c r="L40" s="77">
        <v>81</v>
      </c>
      <c r="M40" s="77"/>
      <c r="N40" s="72"/>
      <c r="O40" s="79" t="s">
        <v>339</v>
      </c>
      <c r="P40" s="81">
        <v>43643.84892361111</v>
      </c>
      <c r="Q40" s="79" t="s">
        <v>373</v>
      </c>
      <c r="R40" s="82" t="s">
        <v>530</v>
      </c>
      <c r="S40" s="79" t="s">
        <v>586</v>
      </c>
      <c r="T40" s="79"/>
      <c r="U40" s="79"/>
      <c r="V40" s="82" t="s">
        <v>781</v>
      </c>
      <c r="W40" s="81">
        <v>43643.84892361111</v>
      </c>
      <c r="X40" s="82" t="s">
        <v>848</v>
      </c>
      <c r="Y40" s="79"/>
      <c r="Z40" s="79"/>
      <c r="AA40" s="85" t="s">
        <v>1057</v>
      </c>
      <c r="AB40" s="79"/>
      <c r="AC40" s="79" t="b">
        <v>0</v>
      </c>
      <c r="AD40" s="79">
        <v>0</v>
      </c>
      <c r="AE40" s="85" t="s">
        <v>1231</v>
      </c>
      <c r="AF40" s="79" t="b">
        <v>0</v>
      </c>
      <c r="AG40" s="79" t="s">
        <v>1237</v>
      </c>
      <c r="AH40" s="79"/>
      <c r="AI40" s="85" t="s">
        <v>1231</v>
      </c>
      <c r="AJ40" s="79" t="b">
        <v>0</v>
      </c>
      <c r="AK40" s="79">
        <v>1</v>
      </c>
      <c r="AL40" s="85" t="s">
        <v>1141</v>
      </c>
      <c r="AM40" s="79" t="s">
        <v>1240</v>
      </c>
      <c r="AN40" s="79" t="b">
        <v>0</v>
      </c>
      <c r="AO40" s="85" t="s">
        <v>1141</v>
      </c>
      <c r="AP40" s="79" t="s">
        <v>176</v>
      </c>
      <c r="AQ40" s="79">
        <v>0</v>
      </c>
      <c r="AR40" s="79">
        <v>0</v>
      </c>
      <c r="AS40" s="79"/>
      <c r="AT40" s="79"/>
      <c r="AU40" s="79"/>
      <c r="AV40" s="79"/>
      <c r="AW40" s="79"/>
      <c r="AX40" s="79"/>
      <c r="AY40" s="79"/>
      <c r="AZ40" s="79"/>
      <c r="BA40">
        <v>2</v>
      </c>
      <c r="BB40" s="78" t="str">
        <f>REPLACE(INDEX(GroupVertices[Group],MATCH(Edges25[[#This Row],[Vertex 1]],GroupVertices[Vertex],0)),1,1,"")</f>
        <v>2</v>
      </c>
      <c r="BC40" s="78" t="str">
        <f>REPLACE(INDEX(GroupVertices[Group],MATCH(Edges25[[#This Row],[Vertex 2]],GroupVertices[Vertex],0)),1,1,"")</f>
        <v>2</v>
      </c>
      <c r="BD40" s="48"/>
      <c r="BE40" s="49"/>
      <c r="BF40" s="48"/>
      <c r="BG40" s="49"/>
      <c r="BH40" s="48"/>
      <c r="BI40" s="49"/>
      <c r="BJ40" s="48"/>
      <c r="BK40" s="49"/>
      <c r="BL40" s="48"/>
    </row>
    <row r="41" spans="1:64" ht="15">
      <c r="A41" s="64" t="s">
        <v>244</v>
      </c>
      <c r="B41" s="64" t="s">
        <v>281</v>
      </c>
      <c r="C41" s="65"/>
      <c r="D41" s="66"/>
      <c r="E41" s="67"/>
      <c r="F41" s="68"/>
      <c r="G41" s="65"/>
      <c r="H41" s="69"/>
      <c r="I41" s="70"/>
      <c r="J41" s="70"/>
      <c r="K41" s="34" t="s">
        <v>65</v>
      </c>
      <c r="L41" s="77">
        <v>87</v>
      </c>
      <c r="M41" s="77"/>
      <c r="N41" s="72"/>
      <c r="O41" s="79" t="s">
        <v>339</v>
      </c>
      <c r="P41" s="81">
        <v>43656.63628472222</v>
      </c>
      <c r="Q41" s="79" t="s">
        <v>374</v>
      </c>
      <c r="R41" s="82" t="s">
        <v>531</v>
      </c>
      <c r="S41" s="79" t="s">
        <v>586</v>
      </c>
      <c r="T41" s="79"/>
      <c r="U41" s="79"/>
      <c r="V41" s="82" t="s">
        <v>781</v>
      </c>
      <c r="W41" s="81">
        <v>43656.63628472222</v>
      </c>
      <c r="X41" s="82" t="s">
        <v>849</v>
      </c>
      <c r="Y41" s="79"/>
      <c r="Z41" s="79"/>
      <c r="AA41" s="85" t="s">
        <v>1058</v>
      </c>
      <c r="AB41" s="79"/>
      <c r="AC41" s="79" t="b">
        <v>0</v>
      </c>
      <c r="AD41" s="79">
        <v>0</v>
      </c>
      <c r="AE41" s="85" t="s">
        <v>1231</v>
      </c>
      <c r="AF41" s="79" t="b">
        <v>0</v>
      </c>
      <c r="AG41" s="79" t="s">
        <v>1237</v>
      </c>
      <c r="AH41" s="79"/>
      <c r="AI41" s="85" t="s">
        <v>1231</v>
      </c>
      <c r="AJ41" s="79" t="b">
        <v>0</v>
      </c>
      <c r="AK41" s="79">
        <v>3</v>
      </c>
      <c r="AL41" s="85" t="s">
        <v>1151</v>
      </c>
      <c r="AM41" s="79" t="s">
        <v>1240</v>
      </c>
      <c r="AN41" s="79" t="b">
        <v>0</v>
      </c>
      <c r="AO41" s="85" t="s">
        <v>1151</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245</v>
      </c>
      <c r="B42" s="64" t="s">
        <v>245</v>
      </c>
      <c r="C42" s="65"/>
      <c r="D42" s="66"/>
      <c r="E42" s="67"/>
      <c r="F42" s="68"/>
      <c r="G42" s="65"/>
      <c r="H42" s="69"/>
      <c r="I42" s="70"/>
      <c r="J42" s="70"/>
      <c r="K42" s="34" t="s">
        <v>65</v>
      </c>
      <c r="L42" s="77">
        <v>94</v>
      </c>
      <c r="M42" s="77"/>
      <c r="N42" s="72"/>
      <c r="O42" s="79" t="s">
        <v>176</v>
      </c>
      <c r="P42" s="81">
        <v>43639.23887731481</v>
      </c>
      <c r="Q42" s="79" t="s">
        <v>375</v>
      </c>
      <c r="R42" s="79"/>
      <c r="S42" s="79"/>
      <c r="T42" s="79" t="s">
        <v>618</v>
      </c>
      <c r="U42" s="82" t="s">
        <v>698</v>
      </c>
      <c r="V42" s="82" t="s">
        <v>698</v>
      </c>
      <c r="W42" s="81">
        <v>43639.23887731481</v>
      </c>
      <c r="X42" s="82" t="s">
        <v>850</v>
      </c>
      <c r="Y42" s="79"/>
      <c r="Z42" s="79"/>
      <c r="AA42" s="85" t="s">
        <v>1059</v>
      </c>
      <c r="AB42" s="79"/>
      <c r="AC42" s="79" t="b">
        <v>0</v>
      </c>
      <c r="AD42" s="79">
        <v>1</v>
      </c>
      <c r="AE42" s="85" t="s">
        <v>1231</v>
      </c>
      <c r="AF42" s="79" t="b">
        <v>0</v>
      </c>
      <c r="AG42" s="79" t="s">
        <v>1237</v>
      </c>
      <c r="AH42" s="79"/>
      <c r="AI42" s="85" t="s">
        <v>1231</v>
      </c>
      <c r="AJ42" s="79" t="b">
        <v>0</v>
      </c>
      <c r="AK42" s="79">
        <v>1</v>
      </c>
      <c r="AL42" s="85" t="s">
        <v>1231</v>
      </c>
      <c r="AM42" s="79" t="s">
        <v>1239</v>
      </c>
      <c r="AN42" s="79" t="b">
        <v>0</v>
      </c>
      <c r="AO42" s="85" t="s">
        <v>1059</v>
      </c>
      <c r="AP42" s="79" t="s">
        <v>176</v>
      </c>
      <c r="AQ42" s="79">
        <v>0</v>
      </c>
      <c r="AR42" s="79">
        <v>0</v>
      </c>
      <c r="AS42" s="79"/>
      <c r="AT42" s="79"/>
      <c r="AU42" s="79"/>
      <c r="AV42" s="79"/>
      <c r="AW42" s="79"/>
      <c r="AX42" s="79"/>
      <c r="AY42" s="79"/>
      <c r="AZ42" s="79"/>
      <c r="BA42">
        <v>1</v>
      </c>
      <c r="BB42" s="78" t="str">
        <f>REPLACE(INDEX(GroupVertices[Group],MATCH(Edges25[[#This Row],[Vertex 1]],GroupVertices[Vertex],0)),1,1,"")</f>
        <v>8</v>
      </c>
      <c r="BC42" s="78" t="str">
        <f>REPLACE(INDEX(GroupVertices[Group],MATCH(Edges25[[#This Row],[Vertex 2]],GroupVertices[Vertex],0)),1,1,"")</f>
        <v>8</v>
      </c>
      <c r="BD42" s="48">
        <v>0</v>
      </c>
      <c r="BE42" s="49">
        <v>0</v>
      </c>
      <c r="BF42" s="48">
        <v>0</v>
      </c>
      <c r="BG42" s="49">
        <v>0</v>
      </c>
      <c r="BH42" s="48">
        <v>0</v>
      </c>
      <c r="BI42" s="49">
        <v>0</v>
      </c>
      <c r="BJ42" s="48">
        <v>13</v>
      </c>
      <c r="BK42" s="49">
        <v>100</v>
      </c>
      <c r="BL42" s="48">
        <v>13</v>
      </c>
    </row>
    <row r="43" spans="1:64" ht="15">
      <c r="A43" s="64" t="s">
        <v>246</v>
      </c>
      <c r="B43" s="64" t="s">
        <v>245</v>
      </c>
      <c r="C43" s="65"/>
      <c r="D43" s="66"/>
      <c r="E43" s="67"/>
      <c r="F43" s="68"/>
      <c r="G43" s="65"/>
      <c r="H43" s="69"/>
      <c r="I43" s="70"/>
      <c r="J43" s="70"/>
      <c r="K43" s="34" t="s">
        <v>65</v>
      </c>
      <c r="L43" s="77">
        <v>95</v>
      </c>
      <c r="M43" s="77"/>
      <c r="N43" s="72"/>
      <c r="O43" s="79" t="s">
        <v>339</v>
      </c>
      <c r="P43" s="81">
        <v>43656.87443287037</v>
      </c>
      <c r="Q43" s="79" t="s">
        <v>362</v>
      </c>
      <c r="R43" s="79"/>
      <c r="S43" s="79"/>
      <c r="T43" s="79" t="s">
        <v>618</v>
      </c>
      <c r="U43" s="79"/>
      <c r="V43" s="82" t="s">
        <v>782</v>
      </c>
      <c r="W43" s="81">
        <v>43656.87443287037</v>
      </c>
      <c r="X43" s="82" t="s">
        <v>851</v>
      </c>
      <c r="Y43" s="79"/>
      <c r="Z43" s="79"/>
      <c r="AA43" s="85" t="s">
        <v>1060</v>
      </c>
      <c r="AB43" s="79"/>
      <c r="AC43" s="79" t="b">
        <v>0</v>
      </c>
      <c r="AD43" s="79">
        <v>0</v>
      </c>
      <c r="AE43" s="85" t="s">
        <v>1231</v>
      </c>
      <c r="AF43" s="79" t="b">
        <v>0</v>
      </c>
      <c r="AG43" s="79" t="s">
        <v>1237</v>
      </c>
      <c r="AH43" s="79"/>
      <c r="AI43" s="85" t="s">
        <v>1231</v>
      </c>
      <c r="AJ43" s="79" t="b">
        <v>0</v>
      </c>
      <c r="AK43" s="79">
        <v>4</v>
      </c>
      <c r="AL43" s="85" t="s">
        <v>1059</v>
      </c>
      <c r="AM43" s="79" t="s">
        <v>1248</v>
      </c>
      <c r="AN43" s="79" t="b">
        <v>0</v>
      </c>
      <c r="AO43" s="85" t="s">
        <v>1059</v>
      </c>
      <c r="AP43" s="79" t="s">
        <v>176</v>
      </c>
      <c r="AQ43" s="79">
        <v>0</v>
      </c>
      <c r="AR43" s="79">
        <v>0</v>
      </c>
      <c r="AS43" s="79"/>
      <c r="AT43" s="79"/>
      <c r="AU43" s="79"/>
      <c r="AV43" s="79"/>
      <c r="AW43" s="79"/>
      <c r="AX43" s="79"/>
      <c r="AY43" s="79"/>
      <c r="AZ43" s="79"/>
      <c r="BA43">
        <v>1</v>
      </c>
      <c r="BB43" s="78" t="str">
        <f>REPLACE(INDEX(GroupVertices[Group],MATCH(Edges25[[#This Row],[Vertex 1]],GroupVertices[Vertex],0)),1,1,"")</f>
        <v>8</v>
      </c>
      <c r="BC43" s="78" t="str">
        <f>REPLACE(INDEX(GroupVertices[Group],MATCH(Edges25[[#This Row],[Vertex 2]],GroupVertices[Vertex],0)),1,1,"")</f>
        <v>8</v>
      </c>
      <c r="BD43" s="48">
        <v>0</v>
      </c>
      <c r="BE43" s="49">
        <v>0</v>
      </c>
      <c r="BF43" s="48">
        <v>0</v>
      </c>
      <c r="BG43" s="49">
        <v>0</v>
      </c>
      <c r="BH43" s="48">
        <v>0</v>
      </c>
      <c r="BI43" s="49">
        <v>0</v>
      </c>
      <c r="BJ43" s="48">
        <v>15</v>
      </c>
      <c r="BK43" s="49">
        <v>100</v>
      </c>
      <c r="BL43" s="48">
        <v>15</v>
      </c>
    </row>
    <row r="44" spans="1:64" ht="15">
      <c r="A44" s="64" t="s">
        <v>247</v>
      </c>
      <c r="B44" s="64" t="s">
        <v>301</v>
      </c>
      <c r="C44" s="65"/>
      <c r="D44" s="66"/>
      <c r="E44" s="67"/>
      <c r="F44" s="68"/>
      <c r="G44" s="65"/>
      <c r="H44" s="69"/>
      <c r="I44" s="70"/>
      <c r="J44" s="70"/>
      <c r="K44" s="34" t="s">
        <v>65</v>
      </c>
      <c r="L44" s="77">
        <v>96</v>
      </c>
      <c r="M44" s="77"/>
      <c r="N44" s="72"/>
      <c r="O44" s="79" t="s">
        <v>339</v>
      </c>
      <c r="P44" s="81">
        <v>43658.96445601852</v>
      </c>
      <c r="Q44" s="79" t="s">
        <v>376</v>
      </c>
      <c r="R44" s="82" t="s">
        <v>532</v>
      </c>
      <c r="S44" s="79" t="s">
        <v>591</v>
      </c>
      <c r="T44" s="79"/>
      <c r="U44" s="79"/>
      <c r="V44" s="82" t="s">
        <v>783</v>
      </c>
      <c r="W44" s="81">
        <v>43658.96445601852</v>
      </c>
      <c r="X44" s="82" t="s">
        <v>852</v>
      </c>
      <c r="Y44" s="79"/>
      <c r="Z44" s="79"/>
      <c r="AA44" s="85" t="s">
        <v>1061</v>
      </c>
      <c r="AB44" s="79"/>
      <c r="AC44" s="79" t="b">
        <v>0</v>
      </c>
      <c r="AD44" s="79">
        <v>1</v>
      </c>
      <c r="AE44" s="85" t="s">
        <v>1231</v>
      </c>
      <c r="AF44" s="79" t="b">
        <v>0</v>
      </c>
      <c r="AG44" s="79" t="s">
        <v>1237</v>
      </c>
      <c r="AH44" s="79"/>
      <c r="AI44" s="85" t="s">
        <v>1231</v>
      </c>
      <c r="AJ44" s="79" t="b">
        <v>0</v>
      </c>
      <c r="AK44" s="79">
        <v>0</v>
      </c>
      <c r="AL44" s="85" t="s">
        <v>1231</v>
      </c>
      <c r="AM44" s="79" t="s">
        <v>1248</v>
      </c>
      <c r="AN44" s="79" t="b">
        <v>0</v>
      </c>
      <c r="AO44" s="85" t="s">
        <v>1061</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2</v>
      </c>
      <c r="BE44" s="49">
        <v>8.333333333333334</v>
      </c>
      <c r="BF44" s="48">
        <v>1</v>
      </c>
      <c r="BG44" s="49">
        <v>4.166666666666667</v>
      </c>
      <c r="BH44" s="48">
        <v>0</v>
      </c>
      <c r="BI44" s="49">
        <v>0</v>
      </c>
      <c r="BJ44" s="48">
        <v>21</v>
      </c>
      <c r="BK44" s="49">
        <v>87.5</v>
      </c>
      <c r="BL44" s="48">
        <v>24</v>
      </c>
    </row>
    <row r="45" spans="1:64" ht="15">
      <c r="A45" s="64" t="s">
        <v>247</v>
      </c>
      <c r="B45" s="64" t="s">
        <v>271</v>
      </c>
      <c r="C45" s="65"/>
      <c r="D45" s="66"/>
      <c r="E45" s="67"/>
      <c r="F45" s="68"/>
      <c r="G45" s="65"/>
      <c r="H45" s="69"/>
      <c r="I45" s="70"/>
      <c r="J45" s="70"/>
      <c r="K45" s="34" t="s">
        <v>65</v>
      </c>
      <c r="L45" s="77">
        <v>97</v>
      </c>
      <c r="M45" s="77"/>
      <c r="N45" s="72"/>
      <c r="O45" s="79" t="s">
        <v>339</v>
      </c>
      <c r="P45" s="81">
        <v>43646.62857638889</v>
      </c>
      <c r="Q45" s="79" t="s">
        <v>377</v>
      </c>
      <c r="R45" s="79"/>
      <c r="S45" s="79"/>
      <c r="T45" s="79" t="s">
        <v>623</v>
      </c>
      <c r="U45" s="82" t="s">
        <v>699</v>
      </c>
      <c r="V45" s="82" t="s">
        <v>699</v>
      </c>
      <c r="W45" s="81">
        <v>43646.62857638889</v>
      </c>
      <c r="X45" s="82" t="s">
        <v>853</v>
      </c>
      <c r="Y45" s="79"/>
      <c r="Z45" s="79"/>
      <c r="AA45" s="85" t="s">
        <v>1062</v>
      </c>
      <c r="AB45" s="79"/>
      <c r="AC45" s="79" t="b">
        <v>0</v>
      </c>
      <c r="AD45" s="79">
        <v>5</v>
      </c>
      <c r="AE45" s="85" t="s">
        <v>1231</v>
      </c>
      <c r="AF45" s="79" t="b">
        <v>0</v>
      </c>
      <c r="AG45" s="79" t="s">
        <v>1237</v>
      </c>
      <c r="AH45" s="79"/>
      <c r="AI45" s="85" t="s">
        <v>1231</v>
      </c>
      <c r="AJ45" s="79" t="b">
        <v>0</v>
      </c>
      <c r="AK45" s="79">
        <v>1</v>
      </c>
      <c r="AL45" s="85" t="s">
        <v>1231</v>
      </c>
      <c r="AM45" s="79" t="s">
        <v>1248</v>
      </c>
      <c r="AN45" s="79" t="b">
        <v>0</v>
      </c>
      <c r="AO45" s="85" t="s">
        <v>1062</v>
      </c>
      <c r="AP45" s="79" t="s">
        <v>176</v>
      </c>
      <c r="AQ45" s="79">
        <v>0</v>
      </c>
      <c r="AR45" s="79">
        <v>0</v>
      </c>
      <c r="AS45" s="79"/>
      <c r="AT45" s="79"/>
      <c r="AU45" s="79"/>
      <c r="AV45" s="79"/>
      <c r="AW45" s="79"/>
      <c r="AX45" s="79"/>
      <c r="AY45" s="79"/>
      <c r="AZ45" s="79"/>
      <c r="BA45">
        <v>3</v>
      </c>
      <c r="BB45" s="78" t="str">
        <f>REPLACE(INDEX(GroupVertices[Group],MATCH(Edges25[[#This Row],[Vertex 1]],GroupVertices[Vertex],0)),1,1,"")</f>
        <v>1</v>
      </c>
      <c r="BC45" s="78" t="str">
        <f>REPLACE(INDEX(GroupVertices[Group],MATCH(Edges25[[#This Row],[Vertex 2]],GroupVertices[Vertex],0)),1,1,"")</f>
        <v>1</v>
      </c>
      <c r="BD45" s="48">
        <v>1</v>
      </c>
      <c r="BE45" s="49">
        <v>5.555555555555555</v>
      </c>
      <c r="BF45" s="48">
        <v>0</v>
      </c>
      <c r="BG45" s="49">
        <v>0</v>
      </c>
      <c r="BH45" s="48">
        <v>0</v>
      </c>
      <c r="BI45" s="49">
        <v>0</v>
      </c>
      <c r="BJ45" s="48">
        <v>17</v>
      </c>
      <c r="BK45" s="49">
        <v>94.44444444444444</v>
      </c>
      <c r="BL45" s="48">
        <v>18</v>
      </c>
    </row>
    <row r="46" spans="1:64" ht="15">
      <c r="A46" s="64" t="s">
        <v>247</v>
      </c>
      <c r="B46" s="64" t="s">
        <v>247</v>
      </c>
      <c r="C46" s="65"/>
      <c r="D46" s="66"/>
      <c r="E46" s="67"/>
      <c r="F46" s="68"/>
      <c r="G46" s="65"/>
      <c r="H46" s="69"/>
      <c r="I46" s="70"/>
      <c r="J46" s="70"/>
      <c r="K46" s="34" t="s">
        <v>65</v>
      </c>
      <c r="L46" s="77">
        <v>98</v>
      </c>
      <c r="M46" s="77"/>
      <c r="N46" s="72"/>
      <c r="O46" s="79" t="s">
        <v>176</v>
      </c>
      <c r="P46" s="81">
        <v>43654.70790509259</v>
      </c>
      <c r="Q46" s="79" t="s">
        <v>378</v>
      </c>
      <c r="R46" s="82" t="s">
        <v>533</v>
      </c>
      <c r="S46" s="79" t="s">
        <v>590</v>
      </c>
      <c r="T46" s="79" t="s">
        <v>624</v>
      </c>
      <c r="U46" s="79"/>
      <c r="V46" s="82" t="s">
        <v>783</v>
      </c>
      <c r="W46" s="81">
        <v>43654.70790509259</v>
      </c>
      <c r="X46" s="82" t="s">
        <v>854</v>
      </c>
      <c r="Y46" s="79"/>
      <c r="Z46" s="79"/>
      <c r="AA46" s="85" t="s">
        <v>1063</v>
      </c>
      <c r="AB46" s="79"/>
      <c r="AC46" s="79" t="b">
        <v>0</v>
      </c>
      <c r="AD46" s="79">
        <v>0</v>
      </c>
      <c r="AE46" s="85" t="s">
        <v>1231</v>
      </c>
      <c r="AF46" s="79" t="b">
        <v>1</v>
      </c>
      <c r="AG46" s="79" t="s">
        <v>1237</v>
      </c>
      <c r="AH46" s="79"/>
      <c r="AI46" s="85" t="s">
        <v>1202</v>
      </c>
      <c r="AJ46" s="79" t="b">
        <v>0</v>
      </c>
      <c r="AK46" s="79">
        <v>1</v>
      </c>
      <c r="AL46" s="85" t="s">
        <v>1231</v>
      </c>
      <c r="AM46" s="79" t="s">
        <v>1248</v>
      </c>
      <c r="AN46" s="79" t="b">
        <v>0</v>
      </c>
      <c r="AO46" s="85" t="s">
        <v>1063</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5</v>
      </c>
      <c r="BF46" s="48">
        <v>0</v>
      </c>
      <c r="BG46" s="49">
        <v>0</v>
      </c>
      <c r="BH46" s="48">
        <v>0</v>
      </c>
      <c r="BI46" s="49">
        <v>0</v>
      </c>
      <c r="BJ46" s="48">
        <v>19</v>
      </c>
      <c r="BK46" s="49">
        <v>95</v>
      </c>
      <c r="BL46" s="48">
        <v>20</v>
      </c>
    </row>
    <row r="47" spans="1:64" ht="15">
      <c r="A47" s="64" t="s">
        <v>247</v>
      </c>
      <c r="B47" s="64" t="s">
        <v>271</v>
      </c>
      <c r="C47" s="65"/>
      <c r="D47" s="66"/>
      <c r="E47" s="67"/>
      <c r="F47" s="68"/>
      <c r="G47" s="65"/>
      <c r="H47" s="69"/>
      <c r="I47" s="70"/>
      <c r="J47" s="70"/>
      <c r="K47" s="34" t="s">
        <v>65</v>
      </c>
      <c r="L47" s="77">
        <v>100</v>
      </c>
      <c r="M47" s="77"/>
      <c r="N47" s="72"/>
      <c r="O47" s="79" t="s">
        <v>339</v>
      </c>
      <c r="P47" s="81">
        <v>43663.65309027778</v>
      </c>
      <c r="Q47" s="79" t="s">
        <v>379</v>
      </c>
      <c r="R47" s="79"/>
      <c r="S47" s="79"/>
      <c r="T47" s="79" t="s">
        <v>625</v>
      </c>
      <c r="U47" s="82" t="s">
        <v>700</v>
      </c>
      <c r="V47" s="82" t="s">
        <v>700</v>
      </c>
      <c r="W47" s="81">
        <v>43663.65309027778</v>
      </c>
      <c r="X47" s="82" t="s">
        <v>855</v>
      </c>
      <c r="Y47" s="79"/>
      <c r="Z47" s="79"/>
      <c r="AA47" s="85" t="s">
        <v>1064</v>
      </c>
      <c r="AB47" s="79"/>
      <c r="AC47" s="79" t="b">
        <v>0</v>
      </c>
      <c r="AD47" s="79">
        <v>0</v>
      </c>
      <c r="AE47" s="85" t="s">
        <v>1231</v>
      </c>
      <c r="AF47" s="79" t="b">
        <v>0</v>
      </c>
      <c r="AG47" s="79" t="s">
        <v>1237</v>
      </c>
      <c r="AH47" s="79"/>
      <c r="AI47" s="85" t="s">
        <v>1231</v>
      </c>
      <c r="AJ47" s="79" t="b">
        <v>0</v>
      </c>
      <c r="AK47" s="79">
        <v>1</v>
      </c>
      <c r="AL47" s="85" t="s">
        <v>1205</v>
      </c>
      <c r="AM47" s="79" t="s">
        <v>1248</v>
      </c>
      <c r="AN47" s="79" t="b">
        <v>0</v>
      </c>
      <c r="AO47" s="85" t="s">
        <v>1205</v>
      </c>
      <c r="AP47" s="79" t="s">
        <v>176</v>
      </c>
      <c r="AQ47" s="79">
        <v>0</v>
      </c>
      <c r="AR47" s="79">
        <v>0</v>
      </c>
      <c r="AS47" s="79"/>
      <c r="AT47" s="79"/>
      <c r="AU47" s="79"/>
      <c r="AV47" s="79"/>
      <c r="AW47" s="79"/>
      <c r="AX47" s="79"/>
      <c r="AY47" s="79"/>
      <c r="AZ47" s="79"/>
      <c r="BA47">
        <v>3</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14</v>
      </c>
      <c r="BK47" s="49">
        <v>100</v>
      </c>
      <c r="BL47" s="48">
        <v>14</v>
      </c>
    </row>
    <row r="48" spans="1:64" ht="15">
      <c r="A48" s="64" t="s">
        <v>248</v>
      </c>
      <c r="B48" s="64" t="s">
        <v>302</v>
      </c>
      <c r="C48" s="65"/>
      <c r="D48" s="66"/>
      <c r="E48" s="67"/>
      <c r="F48" s="68"/>
      <c r="G48" s="65"/>
      <c r="H48" s="69"/>
      <c r="I48" s="70"/>
      <c r="J48" s="70"/>
      <c r="K48" s="34" t="s">
        <v>65</v>
      </c>
      <c r="L48" s="77">
        <v>101</v>
      </c>
      <c r="M48" s="77"/>
      <c r="N48" s="72"/>
      <c r="O48" s="79" t="s">
        <v>339</v>
      </c>
      <c r="P48" s="81">
        <v>43666.4868287037</v>
      </c>
      <c r="Q48" s="79" t="s">
        <v>380</v>
      </c>
      <c r="R48" s="79"/>
      <c r="S48" s="79"/>
      <c r="T48" s="79"/>
      <c r="U48" s="79"/>
      <c r="V48" s="82" t="s">
        <v>784</v>
      </c>
      <c r="W48" s="81">
        <v>43666.4868287037</v>
      </c>
      <c r="X48" s="82" t="s">
        <v>856</v>
      </c>
      <c r="Y48" s="79"/>
      <c r="Z48" s="79"/>
      <c r="AA48" s="85" t="s">
        <v>1065</v>
      </c>
      <c r="AB48" s="85" t="s">
        <v>1211</v>
      </c>
      <c r="AC48" s="79" t="b">
        <v>0</v>
      </c>
      <c r="AD48" s="79">
        <v>0</v>
      </c>
      <c r="AE48" s="85" t="s">
        <v>1232</v>
      </c>
      <c r="AF48" s="79" t="b">
        <v>0</v>
      </c>
      <c r="AG48" s="79" t="s">
        <v>1237</v>
      </c>
      <c r="AH48" s="79"/>
      <c r="AI48" s="85" t="s">
        <v>1231</v>
      </c>
      <c r="AJ48" s="79" t="b">
        <v>0</v>
      </c>
      <c r="AK48" s="79">
        <v>0</v>
      </c>
      <c r="AL48" s="85" t="s">
        <v>1231</v>
      </c>
      <c r="AM48" s="79" t="s">
        <v>1239</v>
      </c>
      <c r="AN48" s="79" t="b">
        <v>0</v>
      </c>
      <c r="AO48" s="85" t="s">
        <v>1211</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33.333333333333336</v>
      </c>
      <c r="BF48" s="48">
        <v>0</v>
      </c>
      <c r="BG48" s="49">
        <v>0</v>
      </c>
      <c r="BH48" s="48">
        <v>0</v>
      </c>
      <c r="BI48" s="49">
        <v>0</v>
      </c>
      <c r="BJ48" s="48">
        <v>2</v>
      </c>
      <c r="BK48" s="49">
        <v>66.66666666666667</v>
      </c>
      <c r="BL48" s="48">
        <v>3</v>
      </c>
    </row>
    <row r="49" spans="1:64" ht="15">
      <c r="A49" s="64" t="s">
        <v>249</v>
      </c>
      <c r="B49" s="64" t="s">
        <v>271</v>
      </c>
      <c r="C49" s="65"/>
      <c r="D49" s="66"/>
      <c r="E49" s="67"/>
      <c r="F49" s="68"/>
      <c r="G49" s="65"/>
      <c r="H49" s="69"/>
      <c r="I49" s="70"/>
      <c r="J49" s="70"/>
      <c r="K49" s="34" t="s">
        <v>65</v>
      </c>
      <c r="L49" s="77">
        <v>103</v>
      </c>
      <c r="M49" s="77"/>
      <c r="N49" s="72"/>
      <c r="O49" s="79" t="s">
        <v>339</v>
      </c>
      <c r="P49" s="81">
        <v>43622.081099537034</v>
      </c>
      <c r="Q49" s="79" t="s">
        <v>381</v>
      </c>
      <c r="R49" s="79"/>
      <c r="S49" s="79"/>
      <c r="T49" s="79"/>
      <c r="U49" s="79"/>
      <c r="V49" s="82" t="s">
        <v>785</v>
      </c>
      <c r="W49" s="81">
        <v>43622.081099537034</v>
      </c>
      <c r="X49" s="82" t="s">
        <v>857</v>
      </c>
      <c r="Y49" s="79"/>
      <c r="Z49" s="79"/>
      <c r="AA49" s="85" t="s">
        <v>1066</v>
      </c>
      <c r="AB49" s="79"/>
      <c r="AC49" s="79" t="b">
        <v>0</v>
      </c>
      <c r="AD49" s="79">
        <v>0</v>
      </c>
      <c r="AE49" s="85" t="s">
        <v>1231</v>
      </c>
      <c r="AF49" s="79" t="b">
        <v>0</v>
      </c>
      <c r="AG49" s="79" t="s">
        <v>1237</v>
      </c>
      <c r="AH49" s="79"/>
      <c r="AI49" s="85" t="s">
        <v>1231</v>
      </c>
      <c r="AJ49" s="79" t="b">
        <v>0</v>
      </c>
      <c r="AK49" s="79">
        <v>1</v>
      </c>
      <c r="AL49" s="85" t="s">
        <v>1174</v>
      </c>
      <c r="AM49" s="79" t="s">
        <v>1240</v>
      </c>
      <c r="AN49" s="79" t="b">
        <v>0</v>
      </c>
      <c r="AO49" s="85" t="s">
        <v>1174</v>
      </c>
      <c r="AP49" s="79" t="s">
        <v>176</v>
      </c>
      <c r="AQ49" s="79">
        <v>0</v>
      </c>
      <c r="AR49" s="79">
        <v>0</v>
      </c>
      <c r="AS49" s="79"/>
      <c r="AT49" s="79"/>
      <c r="AU49" s="79"/>
      <c r="AV49" s="79"/>
      <c r="AW49" s="79"/>
      <c r="AX49" s="79"/>
      <c r="AY49" s="79"/>
      <c r="AZ49" s="79"/>
      <c r="BA49">
        <v>3</v>
      </c>
      <c r="BB49" s="78" t="str">
        <f>REPLACE(INDEX(GroupVertices[Group],MATCH(Edges25[[#This Row],[Vertex 1]],GroupVertices[Vertex],0)),1,1,"")</f>
        <v>1</v>
      </c>
      <c r="BC49" s="78" t="str">
        <f>REPLACE(INDEX(GroupVertices[Group],MATCH(Edges25[[#This Row],[Vertex 2]],GroupVertices[Vertex],0)),1,1,"")</f>
        <v>1</v>
      </c>
      <c r="BD49" s="48">
        <v>1</v>
      </c>
      <c r="BE49" s="49">
        <v>4.545454545454546</v>
      </c>
      <c r="BF49" s="48">
        <v>1</v>
      </c>
      <c r="BG49" s="49">
        <v>4.545454545454546</v>
      </c>
      <c r="BH49" s="48">
        <v>0</v>
      </c>
      <c r="BI49" s="49">
        <v>0</v>
      </c>
      <c r="BJ49" s="48">
        <v>20</v>
      </c>
      <c r="BK49" s="49">
        <v>90.9090909090909</v>
      </c>
      <c r="BL49" s="48">
        <v>22</v>
      </c>
    </row>
    <row r="50" spans="1:64" ht="15">
      <c r="A50" s="64" t="s">
        <v>249</v>
      </c>
      <c r="B50" s="64" t="s">
        <v>271</v>
      </c>
      <c r="C50" s="65"/>
      <c r="D50" s="66"/>
      <c r="E50" s="67"/>
      <c r="F50" s="68"/>
      <c r="G50" s="65"/>
      <c r="H50" s="69"/>
      <c r="I50" s="70"/>
      <c r="J50" s="70"/>
      <c r="K50" s="34" t="s">
        <v>65</v>
      </c>
      <c r="L50" s="77">
        <v>104</v>
      </c>
      <c r="M50" s="77"/>
      <c r="N50" s="72"/>
      <c r="O50" s="79" t="s">
        <v>339</v>
      </c>
      <c r="P50" s="81">
        <v>43666.68615740741</v>
      </c>
      <c r="Q50" s="79" t="s">
        <v>382</v>
      </c>
      <c r="R50" s="79"/>
      <c r="S50" s="79"/>
      <c r="T50" s="79" t="s">
        <v>626</v>
      </c>
      <c r="U50" s="79"/>
      <c r="V50" s="82" t="s">
        <v>785</v>
      </c>
      <c r="W50" s="81">
        <v>43666.68615740741</v>
      </c>
      <c r="X50" s="82" t="s">
        <v>858</v>
      </c>
      <c r="Y50" s="79"/>
      <c r="Z50" s="79"/>
      <c r="AA50" s="85" t="s">
        <v>1067</v>
      </c>
      <c r="AB50" s="79"/>
      <c r="AC50" s="79" t="b">
        <v>0</v>
      </c>
      <c r="AD50" s="79">
        <v>0</v>
      </c>
      <c r="AE50" s="85" t="s">
        <v>1231</v>
      </c>
      <c r="AF50" s="79" t="b">
        <v>0</v>
      </c>
      <c r="AG50" s="79" t="s">
        <v>1237</v>
      </c>
      <c r="AH50" s="79"/>
      <c r="AI50" s="85" t="s">
        <v>1231</v>
      </c>
      <c r="AJ50" s="79" t="b">
        <v>0</v>
      </c>
      <c r="AK50" s="79">
        <v>2</v>
      </c>
      <c r="AL50" s="85" t="s">
        <v>1218</v>
      </c>
      <c r="AM50" s="79" t="s">
        <v>1240</v>
      </c>
      <c r="AN50" s="79" t="b">
        <v>0</v>
      </c>
      <c r="AO50" s="85" t="s">
        <v>1218</v>
      </c>
      <c r="AP50" s="79" t="s">
        <v>176</v>
      </c>
      <c r="AQ50" s="79">
        <v>0</v>
      </c>
      <c r="AR50" s="79">
        <v>0</v>
      </c>
      <c r="AS50" s="79"/>
      <c r="AT50" s="79"/>
      <c r="AU50" s="79"/>
      <c r="AV50" s="79"/>
      <c r="AW50" s="79"/>
      <c r="AX50" s="79"/>
      <c r="AY50" s="79"/>
      <c r="AZ50" s="79"/>
      <c r="BA50">
        <v>3</v>
      </c>
      <c r="BB50" s="78" t="str">
        <f>REPLACE(INDEX(GroupVertices[Group],MATCH(Edges25[[#This Row],[Vertex 1]],GroupVertices[Vertex],0)),1,1,"")</f>
        <v>1</v>
      </c>
      <c r="BC50" s="78" t="str">
        <f>REPLACE(INDEX(GroupVertices[Group],MATCH(Edges25[[#This Row],[Vertex 2]],GroupVertices[Vertex],0)),1,1,"")</f>
        <v>1</v>
      </c>
      <c r="BD50" s="48">
        <v>2</v>
      </c>
      <c r="BE50" s="49">
        <v>10</v>
      </c>
      <c r="BF50" s="48">
        <v>0</v>
      </c>
      <c r="BG50" s="49">
        <v>0</v>
      </c>
      <c r="BH50" s="48">
        <v>0</v>
      </c>
      <c r="BI50" s="49">
        <v>0</v>
      </c>
      <c r="BJ50" s="48">
        <v>18</v>
      </c>
      <c r="BK50" s="49">
        <v>90</v>
      </c>
      <c r="BL50" s="48">
        <v>20</v>
      </c>
    </row>
    <row r="51" spans="1:64" ht="15">
      <c r="A51" s="64" t="s">
        <v>249</v>
      </c>
      <c r="B51" s="64" t="s">
        <v>271</v>
      </c>
      <c r="C51" s="65"/>
      <c r="D51" s="66"/>
      <c r="E51" s="67"/>
      <c r="F51" s="68"/>
      <c r="G51" s="65"/>
      <c r="H51" s="69"/>
      <c r="I51" s="70"/>
      <c r="J51" s="70"/>
      <c r="K51" s="34" t="s">
        <v>65</v>
      </c>
      <c r="L51" s="77">
        <v>105</v>
      </c>
      <c r="M51" s="77"/>
      <c r="N51" s="72"/>
      <c r="O51" s="79" t="s">
        <v>339</v>
      </c>
      <c r="P51" s="81">
        <v>43666.686574074076</v>
      </c>
      <c r="Q51" s="79" t="s">
        <v>383</v>
      </c>
      <c r="R51" s="79"/>
      <c r="S51" s="79"/>
      <c r="T51" s="79" t="s">
        <v>627</v>
      </c>
      <c r="U51" s="79"/>
      <c r="V51" s="82" t="s">
        <v>785</v>
      </c>
      <c r="W51" s="81">
        <v>43666.686574074076</v>
      </c>
      <c r="X51" s="82" t="s">
        <v>859</v>
      </c>
      <c r="Y51" s="79"/>
      <c r="Z51" s="79"/>
      <c r="AA51" s="85" t="s">
        <v>1068</v>
      </c>
      <c r="AB51" s="79"/>
      <c r="AC51" s="79" t="b">
        <v>0</v>
      </c>
      <c r="AD51" s="79">
        <v>0</v>
      </c>
      <c r="AE51" s="85" t="s">
        <v>1231</v>
      </c>
      <c r="AF51" s="79" t="b">
        <v>0</v>
      </c>
      <c r="AG51" s="79" t="s">
        <v>1237</v>
      </c>
      <c r="AH51" s="79"/>
      <c r="AI51" s="85" t="s">
        <v>1231</v>
      </c>
      <c r="AJ51" s="79" t="b">
        <v>0</v>
      </c>
      <c r="AK51" s="79">
        <v>1</v>
      </c>
      <c r="AL51" s="85" t="s">
        <v>1219</v>
      </c>
      <c r="AM51" s="79" t="s">
        <v>1240</v>
      </c>
      <c r="AN51" s="79" t="b">
        <v>0</v>
      </c>
      <c r="AO51" s="85" t="s">
        <v>1219</v>
      </c>
      <c r="AP51" s="79" t="s">
        <v>176</v>
      </c>
      <c r="AQ51" s="79">
        <v>0</v>
      </c>
      <c r="AR51" s="79">
        <v>0</v>
      </c>
      <c r="AS51" s="79"/>
      <c r="AT51" s="79"/>
      <c r="AU51" s="79"/>
      <c r="AV51" s="79"/>
      <c r="AW51" s="79"/>
      <c r="AX51" s="79"/>
      <c r="AY51" s="79"/>
      <c r="AZ51" s="79"/>
      <c r="BA51">
        <v>3</v>
      </c>
      <c r="BB51" s="78" t="str">
        <f>REPLACE(INDEX(GroupVertices[Group],MATCH(Edges25[[#This Row],[Vertex 1]],GroupVertices[Vertex],0)),1,1,"")</f>
        <v>1</v>
      </c>
      <c r="BC51" s="78" t="str">
        <f>REPLACE(INDEX(GroupVertices[Group],MATCH(Edges25[[#This Row],[Vertex 2]],GroupVertices[Vertex],0)),1,1,"")</f>
        <v>1</v>
      </c>
      <c r="BD51" s="48">
        <v>2</v>
      </c>
      <c r="BE51" s="49">
        <v>9.523809523809524</v>
      </c>
      <c r="BF51" s="48">
        <v>0</v>
      </c>
      <c r="BG51" s="49">
        <v>0</v>
      </c>
      <c r="BH51" s="48">
        <v>0</v>
      </c>
      <c r="BI51" s="49">
        <v>0</v>
      </c>
      <c r="BJ51" s="48">
        <v>19</v>
      </c>
      <c r="BK51" s="49">
        <v>90.47619047619048</v>
      </c>
      <c r="BL51" s="48">
        <v>21</v>
      </c>
    </row>
    <row r="52" spans="1:64" ht="15">
      <c r="A52" s="64" t="s">
        <v>250</v>
      </c>
      <c r="B52" s="64" t="s">
        <v>250</v>
      </c>
      <c r="C52" s="65"/>
      <c r="D52" s="66"/>
      <c r="E52" s="67"/>
      <c r="F52" s="68"/>
      <c r="G52" s="65"/>
      <c r="H52" s="69"/>
      <c r="I52" s="70"/>
      <c r="J52" s="70"/>
      <c r="K52" s="34" t="s">
        <v>65</v>
      </c>
      <c r="L52" s="77">
        <v>106</v>
      </c>
      <c r="M52" s="77"/>
      <c r="N52" s="72"/>
      <c r="O52" s="79" t="s">
        <v>176</v>
      </c>
      <c r="P52" s="81">
        <v>43667.060162037036</v>
      </c>
      <c r="Q52" s="79" t="s">
        <v>384</v>
      </c>
      <c r="R52" s="82" t="s">
        <v>534</v>
      </c>
      <c r="S52" s="79" t="s">
        <v>590</v>
      </c>
      <c r="T52" s="79"/>
      <c r="U52" s="79"/>
      <c r="V52" s="82" t="s">
        <v>786</v>
      </c>
      <c r="W52" s="81">
        <v>43667.060162037036</v>
      </c>
      <c r="X52" s="82" t="s">
        <v>860</v>
      </c>
      <c r="Y52" s="79"/>
      <c r="Z52" s="79"/>
      <c r="AA52" s="85" t="s">
        <v>1069</v>
      </c>
      <c r="AB52" s="79"/>
      <c r="AC52" s="79" t="b">
        <v>0</v>
      </c>
      <c r="AD52" s="79">
        <v>0</v>
      </c>
      <c r="AE52" s="85" t="s">
        <v>1231</v>
      </c>
      <c r="AF52" s="79" t="b">
        <v>1</v>
      </c>
      <c r="AG52" s="79" t="s">
        <v>1237</v>
      </c>
      <c r="AH52" s="79"/>
      <c r="AI52" s="85" t="s">
        <v>1219</v>
      </c>
      <c r="AJ52" s="79" t="b">
        <v>0</v>
      </c>
      <c r="AK52" s="79">
        <v>0</v>
      </c>
      <c r="AL52" s="85" t="s">
        <v>1231</v>
      </c>
      <c r="AM52" s="79" t="s">
        <v>1239</v>
      </c>
      <c r="AN52" s="79" t="b">
        <v>0</v>
      </c>
      <c r="AO52" s="85" t="s">
        <v>1069</v>
      </c>
      <c r="AP52" s="79" t="s">
        <v>176</v>
      </c>
      <c r="AQ52" s="79">
        <v>0</v>
      </c>
      <c r="AR52" s="79">
        <v>0</v>
      </c>
      <c r="AS52" s="79"/>
      <c r="AT52" s="79"/>
      <c r="AU52" s="79"/>
      <c r="AV52" s="79"/>
      <c r="AW52" s="79"/>
      <c r="AX52" s="79"/>
      <c r="AY52" s="79"/>
      <c r="AZ52" s="79"/>
      <c r="BA52">
        <v>1</v>
      </c>
      <c r="BB52" s="78" t="str">
        <f>REPLACE(INDEX(GroupVertices[Group],MATCH(Edges25[[#This Row],[Vertex 1]],GroupVertices[Vertex],0)),1,1,"")</f>
        <v>10</v>
      </c>
      <c r="BC52" s="78" t="str">
        <f>REPLACE(INDEX(GroupVertices[Group],MATCH(Edges25[[#This Row],[Vertex 2]],GroupVertices[Vertex],0)),1,1,"")</f>
        <v>10</v>
      </c>
      <c r="BD52" s="48">
        <v>1</v>
      </c>
      <c r="BE52" s="49">
        <v>25</v>
      </c>
      <c r="BF52" s="48">
        <v>0</v>
      </c>
      <c r="BG52" s="49">
        <v>0</v>
      </c>
      <c r="BH52" s="48">
        <v>0</v>
      </c>
      <c r="BI52" s="49">
        <v>0</v>
      </c>
      <c r="BJ52" s="48">
        <v>3</v>
      </c>
      <c r="BK52" s="49">
        <v>75</v>
      </c>
      <c r="BL52" s="48">
        <v>4</v>
      </c>
    </row>
    <row r="53" spans="1:64" ht="15">
      <c r="A53" s="64" t="s">
        <v>251</v>
      </c>
      <c r="B53" s="64" t="s">
        <v>271</v>
      </c>
      <c r="C53" s="65"/>
      <c r="D53" s="66"/>
      <c r="E53" s="67"/>
      <c r="F53" s="68"/>
      <c r="G53" s="65"/>
      <c r="H53" s="69"/>
      <c r="I53" s="70"/>
      <c r="J53" s="70"/>
      <c r="K53" s="34" t="s">
        <v>65</v>
      </c>
      <c r="L53" s="77">
        <v>107</v>
      </c>
      <c r="M53" s="77"/>
      <c r="N53" s="72"/>
      <c r="O53" s="79" t="s">
        <v>339</v>
      </c>
      <c r="P53" s="81">
        <v>43667.175787037035</v>
      </c>
      <c r="Q53" s="79" t="s">
        <v>385</v>
      </c>
      <c r="R53" s="79"/>
      <c r="S53" s="79"/>
      <c r="T53" s="79"/>
      <c r="U53" s="79"/>
      <c r="V53" s="82" t="s">
        <v>787</v>
      </c>
      <c r="W53" s="81">
        <v>43667.175787037035</v>
      </c>
      <c r="X53" s="82" t="s">
        <v>861</v>
      </c>
      <c r="Y53" s="79"/>
      <c r="Z53" s="79"/>
      <c r="AA53" s="85" t="s">
        <v>1070</v>
      </c>
      <c r="AB53" s="79"/>
      <c r="AC53" s="79" t="b">
        <v>0</v>
      </c>
      <c r="AD53" s="79">
        <v>0</v>
      </c>
      <c r="AE53" s="85" t="s">
        <v>1231</v>
      </c>
      <c r="AF53" s="79" t="b">
        <v>0</v>
      </c>
      <c r="AG53" s="79" t="s">
        <v>1237</v>
      </c>
      <c r="AH53" s="79"/>
      <c r="AI53" s="85" t="s">
        <v>1231</v>
      </c>
      <c r="AJ53" s="79" t="b">
        <v>0</v>
      </c>
      <c r="AK53" s="79">
        <v>2</v>
      </c>
      <c r="AL53" s="85" t="s">
        <v>1222</v>
      </c>
      <c r="AM53" s="79" t="s">
        <v>1240</v>
      </c>
      <c r="AN53" s="79" t="b">
        <v>0</v>
      </c>
      <c r="AO53" s="85" t="s">
        <v>1222</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4.3478260869565215</v>
      </c>
      <c r="BF53" s="48">
        <v>0</v>
      </c>
      <c r="BG53" s="49">
        <v>0</v>
      </c>
      <c r="BH53" s="48">
        <v>0</v>
      </c>
      <c r="BI53" s="49">
        <v>0</v>
      </c>
      <c r="BJ53" s="48">
        <v>22</v>
      </c>
      <c r="BK53" s="49">
        <v>95.65217391304348</v>
      </c>
      <c r="BL53" s="48">
        <v>23</v>
      </c>
    </row>
    <row r="54" spans="1:64" ht="15">
      <c r="A54" s="64" t="s">
        <v>252</v>
      </c>
      <c r="B54" s="64" t="s">
        <v>303</v>
      </c>
      <c r="C54" s="65"/>
      <c r="D54" s="66"/>
      <c r="E54" s="67"/>
      <c r="F54" s="68"/>
      <c r="G54" s="65"/>
      <c r="H54" s="69"/>
      <c r="I54" s="70"/>
      <c r="J54" s="70"/>
      <c r="K54" s="34" t="s">
        <v>65</v>
      </c>
      <c r="L54" s="77">
        <v>108</v>
      </c>
      <c r="M54" s="77"/>
      <c r="N54" s="72"/>
      <c r="O54" s="79" t="s">
        <v>339</v>
      </c>
      <c r="P54" s="81">
        <v>43637.02028935185</v>
      </c>
      <c r="Q54" s="79" t="s">
        <v>386</v>
      </c>
      <c r="R54" s="79"/>
      <c r="S54" s="79"/>
      <c r="T54" s="79" t="s">
        <v>628</v>
      </c>
      <c r="U54" s="79"/>
      <c r="V54" s="82" t="s">
        <v>788</v>
      </c>
      <c r="W54" s="81">
        <v>43637.02028935185</v>
      </c>
      <c r="X54" s="82" t="s">
        <v>862</v>
      </c>
      <c r="Y54" s="79"/>
      <c r="Z54" s="79"/>
      <c r="AA54" s="85" t="s">
        <v>1071</v>
      </c>
      <c r="AB54" s="85" t="s">
        <v>1230</v>
      </c>
      <c r="AC54" s="79" t="b">
        <v>0</v>
      </c>
      <c r="AD54" s="79">
        <v>1</v>
      </c>
      <c r="AE54" s="85" t="s">
        <v>1234</v>
      </c>
      <c r="AF54" s="79" t="b">
        <v>0</v>
      </c>
      <c r="AG54" s="79" t="s">
        <v>1237</v>
      </c>
      <c r="AH54" s="79"/>
      <c r="AI54" s="85" t="s">
        <v>1231</v>
      </c>
      <c r="AJ54" s="79" t="b">
        <v>0</v>
      </c>
      <c r="AK54" s="79">
        <v>0</v>
      </c>
      <c r="AL54" s="85" t="s">
        <v>1231</v>
      </c>
      <c r="AM54" s="79" t="s">
        <v>1239</v>
      </c>
      <c r="AN54" s="79" t="b">
        <v>0</v>
      </c>
      <c r="AO54" s="85" t="s">
        <v>1230</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253</v>
      </c>
      <c r="B55" s="64" t="s">
        <v>281</v>
      </c>
      <c r="C55" s="65"/>
      <c r="D55" s="66"/>
      <c r="E55" s="67"/>
      <c r="F55" s="68"/>
      <c r="G55" s="65"/>
      <c r="H55" s="69"/>
      <c r="I55" s="70"/>
      <c r="J55" s="70"/>
      <c r="K55" s="34" t="s">
        <v>65</v>
      </c>
      <c r="L55" s="77">
        <v>110</v>
      </c>
      <c r="M55" s="77"/>
      <c r="N55" s="72"/>
      <c r="O55" s="79" t="s">
        <v>339</v>
      </c>
      <c r="P55" s="81">
        <v>43668.42938657408</v>
      </c>
      <c r="Q55" s="79" t="s">
        <v>387</v>
      </c>
      <c r="R55" s="82" t="s">
        <v>535</v>
      </c>
      <c r="S55" s="79" t="s">
        <v>586</v>
      </c>
      <c r="T55" s="79"/>
      <c r="U55" s="79"/>
      <c r="V55" s="82" t="s">
        <v>789</v>
      </c>
      <c r="W55" s="81">
        <v>43668.42938657408</v>
      </c>
      <c r="X55" s="82" t="s">
        <v>863</v>
      </c>
      <c r="Y55" s="79"/>
      <c r="Z55" s="79"/>
      <c r="AA55" s="85" t="s">
        <v>1072</v>
      </c>
      <c r="AB55" s="79"/>
      <c r="AC55" s="79" t="b">
        <v>0</v>
      </c>
      <c r="AD55" s="79">
        <v>0</v>
      </c>
      <c r="AE55" s="85" t="s">
        <v>1231</v>
      </c>
      <c r="AF55" s="79" t="b">
        <v>0</v>
      </c>
      <c r="AG55" s="79" t="s">
        <v>1237</v>
      </c>
      <c r="AH55" s="79"/>
      <c r="AI55" s="85" t="s">
        <v>1231</v>
      </c>
      <c r="AJ55" s="79" t="b">
        <v>0</v>
      </c>
      <c r="AK55" s="79">
        <v>2</v>
      </c>
      <c r="AL55" s="85" t="s">
        <v>1153</v>
      </c>
      <c r="AM55" s="79" t="s">
        <v>1248</v>
      </c>
      <c r="AN55" s="79" t="b">
        <v>0</v>
      </c>
      <c r="AO55" s="85" t="s">
        <v>1153</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254</v>
      </c>
      <c r="B56" s="64" t="s">
        <v>271</v>
      </c>
      <c r="C56" s="65"/>
      <c r="D56" s="66"/>
      <c r="E56" s="67"/>
      <c r="F56" s="68"/>
      <c r="G56" s="65"/>
      <c r="H56" s="69"/>
      <c r="I56" s="70"/>
      <c r="J56" s="70"/>
      <c r="K56" s="34" t="s">
        <v>65</v>
      </c>
      <c r="L56" s="77">
        <v>117</v>
      </c>
      <c r="M56" s="77"/>
      <c r="N56" s="72"/>
      <c r="O56" s="79" t="s">
        <v>339</v>
      </c>
      <c r="P56" s="81">
        <v>43668.70862268518</v>
      </c>
      <c r="Q56" s="79" t="s">
        <v>385</v>
      </c>
      <c r="R56" s="79"/>
      <c r="S56" s="79"/>
      <c r="T56" s="79"/>
      <c r="U56" s="79"/>
      <c r="V56" s="82" t="s">
        <v>790</v>
      </c>
      <c r="W56" s="81">
        <v>43668.70862268518</v>
      </c>
      <c r="X56" s="82" t="s">
        <v>864</v>
      </c>
      <c r="Y56" s="79"/>
      <c r="Z56" s="79"/>
      <c r="AA56" s="85" t="s">
        <v>1073</v>
      </c>
      <c r="AB56" s="79"/>
      <c r="AC56" s="79" t="b">
        <v>0</v>
      </c>
      <c r="AD56" s="79">
        <v>0</v>
      </c>
      <c r="AE56" s="85" t="s">
        <v>1231</v>
      </c>
      <c r="AF56" s="79" t="b">
        <v>0</v>
      </c>
      <c r="AG56" s="79" t="s">
        <v>1237</v>
      </c>
      <c r="AH56" s="79"/>
      <c r="AI56" s="85" t="s">
        <v>1231</v>
      </c>
      <c r="AJ56" s="79" t="b">
        <v>0</v>
      </c>
      <c r="AK56" s="79">
        <v>5</v>
      </c>
      <c r="AL56" s="85" t="s">
        <v>1222</v>
      </c>
      <c r="AM56" s="79" t="s">
        <v>1248</v>
      </c>
      <c r="AN56" s="79" t="b">
        <v>0</v>
      </c>
      <c r="AO56" s="85" t="s">
        <v>1222</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4.3478260869565215</v>
      </c>
      <c r="BF56" s="48">
        <v>0</v>
      </c>
      <c r="BG56" s="49">
        <v>0</v>
      </c>
      <c r="BH56" s="48">
        <v>0</v>
      </c>
      <c r="BI56" s="49">
        <v>0</v>
      </c>
      <c r="BJ56" s="48">
        <v>22</v>
      </c>
      <c r="BK56" s="49">
        <v>95.65217391304348</v>
      </c>
      <c r="BL56" s="48">
        <v>23</v>
      </c>
    </row>
    <row r="57" spans="1:64" ht="15">
      <c r="A57" s="64" t="s">
        <v>255</v>
      </c>
      <c r="B57" s="64" t="s">
        <v>261</v>
      </c>
      <c r="C57" s="65"/>
      <c r="D57" s="66"/>
      <c r="E57" s="67"/>
      <c r="F57" s="68"/>
      <c r="G57" s="65"/>
      <c r="H57" s="69"/>
      <c r="I57" s="70"/>
      <c r="J57" s="70"/>
      <c r="K57" s="34" t="s">
        <v>65</v>
      </c>
      <c r="L57" s="77">
        <v>118</v>
      </c>
      <c r="M57" s="77"/>
      <c r="N57" s="72"/>
      <c r="O57" s="79" t="s">
        <v>339</v>
      </c>
      <c r="P57" s="81">
        <v>43668.86971064815</v>
      </c>
      <c r="Q57" s="79" t="s">
        <v>388</v>
      </c>
      <c r="R57" s="82" t="s">
        <v>536</v>
      </c>
      <c r="S57" s="79" t="s">
        <v>592</v>
      </c>
      <c r="T57" s="79" t="s">
        <v>629</v>
      </c>
      <c r="U57" s="79"/>
      <c r="V57" s="82" t="s">
        <v>791</v>
      </c>
      <c r="W57" s="81">
        <v>43668.86971064815</v>
      </c>
      <c r="X57" s="82" t="s">
        <v>865</v>
      </c>
      <c r="Y57" s="79"/>
      <c r="Z57" s="79"/>
      <c r="AA57" s="85" t="s">
        <v>1074</v>
      </c>
      <c r="AB57" s="79"/>
      <c r="AC57" s="79" t="b">
        <v>0</v>
      </c>
      <c r="AD57" s="79">
        <v>0</v>
      </c>
      <c r="AE57" s="85" t="s">
        <v>1231</v>
      </c>
      <c r="AF57" s="79" t="b">
        <v>0</v>
      </c>
      <c r="AG57" s="79" t="s">
        <v>1237</v>
      </c>
      <c r="AH57" s="79"/>
      <c r="AI57" s="85" t="s">
        <v>1231</v>
      </c>
      <c r="AJ57" s="79" t="b">
        <v>0</v>
      </c>
      <c r="AK57" s="79">
        <v>0</v>
      </c>
      <c r="AL57" s="85" t="s">
        <v>1231</v>
      </c>
      <c r="AM57" s="79" t="s">
        <v>1245</v>
      </c>
      <c r="AN57" s="79" t="b">
        <v>0</v>
      </c>
      <c r="AO57" s="85" t="s">
        <v>1074</v>
      </c>
      <c r="AP57" s="79" t="s">
        <v>176</v>
      </c>
      <c r="AQ57" s="79">
        <v>0</v>
      </c>
      <c r="AR57" s="79">
        <v>0</v>
      </c>
      <c r="AS57" s="79"/>
      <c r="AT57" s="79"/>
      <c r="AU57" s="79"/>
      <c r="AV57" s="79"/>
      <c r="AW57" s="79"/>
      <c r="AX57" s="79"/>
      <c r="AY57" s="79"/>
      <c r="AZ57" s="79"/>
      <c r="BA57">
        <v>1</v>
      </c>
      <c r="BB57" s="78" t="str">
        <f>REPLACE(INDEX(GroupVertices[Group],MATCH(Edges25[[#This Row],[Vertex 1]],GroupVertices[Vertex],0)),1,1,"")</f>
        <v>6</v>
      </c>
      <c r="BC57" s="78" t="str">
        <f>REPLACE(INDEX(GroupVertices[Group],MATCH(Edges25[[#This Row],[Vertex 2]],GroupVertices[Vertex],0)),1,1,"")</f>
        <v>6</v>
      </c>
      <c r="BD57" s="48">
        <v>2</v>
      </c>
      <c r="BE57" s="49">
        <v>5.714285714285714</v>
      </c>
      <c r="BF57" s="48">
        <v>0</v>
      </c>
      <c r="BG57" s="49">
        <v>0</v>
      </c>
      <c r="BH57" s="48">
        <v>0</v>
      </c>
      <c r="BI57" s="49">
        <v>0</v>
      </c>
      <c r="BJ57" s="48">
        <v>33</v>
      </c>
      <c r="BK57" s="49">
        <v>94.28571428571429</v>
      </c>
      <c r="BL57" s="48">
        <v>35</v>
      </c>
    </row>
    <row r="58" spans="1:64" ht="15">
      <c r="A58" s="64" t="s">
        <v>256</v>
      </c>
      <c r="B58" s="64" t="s">
        <v>271</v>
      </c>
      <c r="C58" s="65"/>
      <c r="D58" s="66"/>
      <c r="E58" s="67"/>
      <c r="F58" s="68"/>
      <c r="G58" s="65"/>
      <c r="H58" s="69"/>
      <c r="I58" s="70"/>
      <c r="J58" s="70"/>
      <c r="K58" s="34" t="s">
        <v>65</v>
      </c>
      <c r="L58" s="77">
        <v>119</v>
      </c>
      <c r="M58" s="77"/>
      <c r="N58" s="72"/>
      <c r="O58" s="79" t="s">
        <v>339</v>
      </c>
      <c r="P58" s="81">
        <v>43669.01693287037</v>
      </c>
      <c r="Q58" s="79" t="s">
        <v>385</v>
      </c>
      <c r="R58" s="79"/>
      <c r="S58" s="79"/>
      <c r="T58" s="79"/>
      <c r="U58" s="79"/>
      <c r="V58" s="82" t="s">
        <v>792</v>
      </c>
      <c r="W58" s="81">
        <v>43669.01693287037</v>
      </c>
      <c r="X58" s="82" t="s">
        <v>866</v>
      </c>
      <c r="Y58" s="79"/>
      <c r="Z58" s="79"/>
      <c r="AA58" s="85" t="s">
        <v>1075</v>
      </c>
      <c r="AB58" s="79"/>
      <c r="AC58" s="79" t="b">
        <v>0</v>
      </c>
      <c r="AD58" s="79">
        <v>0</v>
      </c>
      <c r="AE58" s="85" t="s">
        <v>1231</v>
      </c>
      <c r="AF58" s="79" t="b">
        <v>0</v>
      </c>
      <c r="AG58" s="79" t="s">
        <v>1237</v>
      </c>
      <c r="AH58" s="79"/>
      <c r="AI58" s="85" t="s">
        <v>1231</v>
      </c>
      <c r="AJ58" s="79" t="b">
        <v>0</v>
      </c>
      <c r="AK58" s="79">
        <v>5</v>
      </c>
      <c r="AL58" s="85" t="s">
        <v>1222</v>
      </c>
      <c r="AM58" s="79" t="s">
        <v>1239</v>
      </c>
      <c r="AN58" s="79" t="b">
        <v>0</v>
      </c>
      <c r="AO58" s="85" t="s">
        <v>1222</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4.3478260869565215</v>
      </c>
      <c r="BF58" s="48">
        <v>0</v>
      </c>
      <c r="BG58" s="49">
        <v>0</v>
      </c>
      <c r="BH58" s="48">
        <v>0</v>
      </c>
      <c r="BI58" s="49">
        <v>0</v>
      </c>
      <c r="BJ58" s="48">
        <v>22</v>
      </c>
      <c r="BK58" s="49">
        <v>95.65217391304348</v>
      </c>
      <c r="BL58" s="48">
        <v>23</v>
      </c>
    </row>
    <row r="59" spans="1:64" ht="15">
      <c r="A59" s="64" t="s">
        <v>257</v>
      </c>
      <c r="B59" s="64" t="s">
        <v>305</v>
      </c>
      <c r="C59" s="65"/>
      <c r="D59" s="66"/>
      <c r="E59" s="67"/>
      <c r="F59" s="68"/>
      <c r="G59" s="65"/>
      <c r="H59" s="69"/>
      <c r="I59" s="70"/>
      <c r="J59" s="70"/>
      <c r="K59" s="34" t="s">
        <v>65</v>
      </c>
      <c r="L59" s="77">
        <v>120</v>
      </c>
      <c r="M59" s="77"/>
      <c r="N59" s="72"/>
      <c r="O59" s="79" t="s">
        <v>339</v>
      </c>
      <c r="P59" s="81">
        <v>43635.9909837963</v>
      </c>
      <c r="Q59" s="79" t="s">
        <v>389</v>
      </c>
      <c r="R59" s="82" t="s">
        <v>537</v>
      </c>
      <c r="S59" s="79" t="s">
        <v>593</v>
      </c>
      <c r="T59" s="79"/>
      <c r="U59" s="82" t="s">
        <v>701</v>
      </c>
      <c r="V59" s="82" t="s">
        <v>701</v>
      </c>
      <c r="W59" s="81">
        <v>43635.9909837963</v>
      </c>
      <c r="X59" s="82" t="s">
        <v>867</v>
      </c>
      <c r="Y59" s="79"/>
      <c r="Z59" s="79"/>
      <c r="AA59" s="85" t="s">
        <v>1076</v>
      </c>
      <c r="AB59" s="79"/>
      <c r="AC59" s="79" t="b">
        <v>0</v>
      </c>
      <c r="AD59" s="79">
        <v>4</v>
      </c>
      <c r="AE59" s="85" t="s">
        <v>1231</v>
      </c>
      <c r="AF59" s="79" t="b">
        <v>0</v>
      </c>
      <c r="AG59" s="79" t="s">
        <v>1237</v>
      </c>
      <c r="AH59" s="79"/>
      <c r="AI59" s="85" t="s">
        <v>1231</v>
      </c>
      <c r="AJ59" s="79" t="b">
        <v>0</v>
      </c>
      <c r="AK59" s="79">
        <v>2</v>
      </c>
      <c r="AL59" s="85" t="s">
        <v>1231</v>
      </c>
      <c r="AM59" s="79" t="s">
        <v>1246</v>
      </c>
      <c r="AN59" s="79" t="b">
        <v>0</v>
      </c>
      <c r="AO59" s="85" t="s">
        <v>1076</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c r="BE59" s="49"/>
      <c r="BF59" s="48"/>
      <c r="BG59" s="49"/>
      <c r="BH59" s="48"/>
      <c r="BI59" s="49"/>
      <c r="BJ59" s="48"/>
      <c r="BK59" s="49"/>
      <c r="BL59" s="48"/>
    </row>
    <row r="60" spans="1:64" ht="15">
      <c r="A60" s="64" t="s">
        <v>257</v>
      </c>
      <c r="B60" s="64" t="s">
        <v>306</v>
      </c>
      <c r="C60" s="65"/>
      <c r="D60" s="66"/>
      <c r="E60" s="67"/>
      <c r="F60" s="68"/>
      <c r="G60" s="65"/>
      <c r="H60" s="69"/>
      <c r="I60" s="70"/>
      <c r="J60" s="70"/>
      <c r="K60" s="34" t="s">
        <v>65</v>
      </c>
      <c r="L60" s="77">
        <v>121</v>
      </c>
      <c r="M60" s="77"/>
      <c r="N60" s="72"/>
      <c r="O60" s="79" t="s">
        <v>339</v>
      </c>
      <c r="P60" s="81">
        <v>43669.69190972222</v>
      </c>
      <c r="Q60" s="79" t="s">
        <v>390</v>
      </c>
      <c r="R60" s="79"/>
      <c r="S60" s="79"/>
      <c r="T60" s="79"/>
      <c r="U60" s="82" t="s">
        <v>702</v>
      </c>
      <c r="V60" s="82" t="s">
        <v>702</v>
      </c>
      <c r="W60" s="81">
        <v>43669.69190972222</v>
      </c>
      <c r="X60" s="82" t="s">
        <v>868</v>
      </c>
      <c r="Y60" s="79"/>
      <c r="Z60" s="79"/>
      <c r="AA60" s="85" t="s">
        <v>1077</v>
      </c>
      <c r="AB60" s="79"/>
      <c r="AC60" s="79" t="b">
        <v>0</v>
      </c>
      <c r="AD60" s="79">
        <v>4</v>
      </c>
      <c r="AE60" s="85" t="s">
        <v>1235</v>
      </c>
      <c r="AF60" s="79" t="b">
        <v>0</v>
      </c>
      <c r="AG60" s="79" t="s">
        <v>1237</v>
      </c>
      <c r="AH60" s="79"/>
      <c r="AI60" s="85" t="s">
        <v>1231</v>
      </c>
      <c r="AJ60" s="79" t="b">
        <v>0</v>
      </c>
      <c r="AK60" s="79">
        <v>2</v>
      </c>
      <c r="AL60" s="85" t="s">
        <v>1231</v>
      </c>
      <c r="AM60" s="79" t="s">
        <v>1239</v>
      </c>
      <c r="AN60" s="79" t="b">
        <v>0</v>
      </c>
      <c r="AO60" s="85" t="s">
        <v>1077</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c r="BE60" s="49"/>
      <c r="BF60" s="48"/>
      <c r="BG60" s="49"/>
      <c r="BH60" s="48"/>
      <c r="BI60" s="49"/>
      <c r="BJ60" s="48"/>
      <c r="BK60" s="49"/>
      <c r="BL60" s="48"/>
    </row>
    <row r="61" spans="1:64" ht="15">
      <c r="A61" s="64" t="s">
        <v>257</v>
      </c>
      <c r="B61" s="64" t="s">
        <v>307</v>
      </c>
      <c r="C61" s="65"/>
      <c r="D61" s="66"/>
      <c r="E61" s="67"/>
      <c r="F61" s="68"/>
      <c r="G61" s="65"/>
      <c r="H61" s="69"/>
      <c r="I61" s="70"/>
      <c r="J61" s="70"/>
      <c r="K61" s="34" t="s">
        <v>65</v>
      </c>
      <c r="L61" s="77">
        <v>123</v>
      </c>
      <c r="M61" s="77"/>
      <c r="N61" s="72"/>
      <c r="O61" s="79" t="s">
        <v>339</v>
      </c>
      <c r="P61" s="81">
        <v>43669.70612268519</v>
      </c>
      <c r="Q61" s="79" t="s">
        <v>391</v>
      </c>
      <c r="R61" s="79"/>
      <c r="S61" s="79"/>
      <c r="T61" s="79"/>
      <c r="U61" s="82" t="s">
        <v>703</v>
      </c>
      <c r="V61" s="82" t="s">
        <v>703</v>
      </c>
      <c r="W61" s="81">
        <v>43669.70612268519</v>
      </c>
      <c r="X61" s="82" t="s">
        <v>869</v>
      </c>
      <c r="Y61" s="79"/>
      <c r="Z61" s="79"/>
      <c r="AA61" s="85" t="s">
        <v>1078</v>
      </c>
      <c r="AB61" s="79"/>
      <c r="AC61" s="79" t="b">
        <v>0</v>
      </c>
      <c r="AD61" s="79">
        <v>2</v>
      </c>
      <c r="AE61" s="85" t="s">
        <v>1235</v>
      </c>
      <c r="AF61" s="79" t="b">
        <v>0</v>
      </c>
      <c r="AG61" s="79" t="s">
        <v>1237</v>
      </c>
      <c r="AH61" s="79"/>
      <c r="AI61" s="85" t="s">
        <v>1231</v>
      </c>
      <c r="AJ61" s="79" t="b">
        <v>0</v>
      </c>
      <c r="AK61" s="79">
        <v>2</v>
      </c>
      <c r="AL61" s="85" t="s">
        <v>1231</v>
      </c>
      <c r="AM61" s="79" t="s">
        <v>1239</v>
      </c>
      <c r="AN61" s="79" t="b">
        <v>0</v>
      </c>
      <c r="AO61" s="85" t="s">
        <v>1078</v>
      </c>
      <c r="AP61" s="79" t="s">
        <v>176</v>
      </c>
      <c r="AQ61" s="79">
        <v>0</v>
      </c>
      <c r="AR61" s="79">
        <v>0</v>
      </c>
      <c r="AS61" s="79"/>
      <c r="AT61" s="79"/>
      <c r="AU61" s="79"/>
      <c r="AV61" s="79"/>
      <c r="AW61" s="79"/>
      <c r="AX61" s="79"/>
      <c r="AY61" s="79"/>
      <c r="AZ61" s="79"/>
      <c r="BA61">
        <v>2</v>
      </c>
      <c r="BB61" s="78" t="str">
        <f>REPLACE(INDEX(GroupVertices[Group],MATCH(Edges25[[#This Row],[Vertex 1]],GroupVertices[Vertex],0)),1,1,"")</f>
        <v>3</v>
      </c>
      <c r="BC61" s="78" t="str">
        <f>REPLACE(INDEX(GroupVertices[Group],MATCH(Edges25[[#This Row],[Vertex 2]],GroupVertices[Vertex],0)),1,1,"")</f>
        <v>3</v>
      </c>
      <c r="BD61" s="48"/>
      <c r="BE61" s="49"/>
      <c r="BF61" s="48"/>
      <c r="BG61" s="49"/>
      <c r="BH61" s="48"/>
      <c r="BI61" s="49"/>
      <c r="BJ61" s="48"/>
      <c r="BK61" s="49"/>
      <c r="BL61" s="48"/>
    </row>
    <row r="62" spans="1:64" ht="15">
      <c r="A62" s="64" t="s">
        <v>258</v>
      </c>
      <c r="B62" s="64" t="s">
        <v>271</v>
      </c>
      <c r="C62" s="65"/>
      <c r="D62" s="66"/>
      <c r="E62" s="67"/>
      <c r="F62" s="68"/>
      <c r="G62" s="65"/>
      <c r="H62" s="69"/>
      <c r="I62" s="70"/>
      <c r="J62" s="70"/>
      <c r="K62" s="34" t="s">
        <v>65</v>
      </c>
      <c r="L62" s="77">
        <v>139</v>
      </c>
      <c r="M62" s="77"/>
      <c r="N62" s="72"/>
      <c r="O62" s="79" t="s">
        <v>339</v>
      </c>
      <c r="P62" s="81">
        <v>43670.05645833333</v>
      </c>
      <c r="Q62" s="79" t="s">
        <v>392</v>
      </c>
      <c r="R62" s="79"/>
      <c r="S62" s="79"/>
      <c r="T62" s="79"/>
      <c r="U62" s="79"/>
      <c r="V62" s="82" t="s">
        <v>793</v>
      </c>
      <c r="W62" s="81">
        <v>43670.05645833333</v>
      </c>
      <c r="X62" s="82" t="s">
        <v>870</v>
      </c>
      <c r="Y62" s="79"/>
      <c r="Z62" s="79"/>
      <c r="AA62" s="85" t="s">
        <v>1079</v>
      </c>
      <c r="AB62" s="79"/>
      <c r="AC62" s="79" t="b">
        <v>0</v>
      </c>
      <c r="AD62" s="79">
        <v>0</v>
      </c>
      <c r="AE62" s="85" t="s">
        <v>1231</v>
      </c>
      <c r="AF62" s="79" t="b">
        <v>0</v>
      </c>
      <c r="AG62" s="79" t="s">
        <v>1237</v>
      </c>
      <c r="AH62" s="79"/>
      <c r="AI62" s="85" t="s">
        <v>1231</v>
      </c>
      <c r="AJ62" s="79" t="b">
        <v>0</v>
      </c>
      <c r="AK62" s="79">
        <v>2</v>
      </c>
      <c r="AL62" s="85" t="s">
        <v>1077</v>
      </c>
      <c r="AM62" s="79" t="s">
        <v>1240</v>
      </c>
      <c r="AN62" s="79" t="b">
        <v>0</v>
      </c>
      <c r="AO62" s="85" t="s">
        <v>1077</v>
      </c>
      <c r="AP62" s="79" t="s">
        <v>176</v>
      </c>
      <c r="AQ62" s="79">
        <v>0</v>
      </c>
      <c r="AR62" s="79">
        <v>0</v>
      </c>
      <c r="AS62" s="79"/>
      <c r="AT62" s="79"/>
      <c r="AU62" s="79"/>
      <c r="AV62" s="79"/>
      <c r="AW62" s="79"/>
      <c r="AX62" s="79"/>
      <c r="AY62" s="79"/>
      <c r="AZ62" s="79"/>
      <c r="BA62">
        <v>2</v>
      </c>
      <c r="BB62" s="78" t="str">
        <f>REPLACE(INDEX(GroupVertices[Group],MATCH(Edges25[[#This Row],[Vertex 1]],GroupVertices[Vertex],0)),1,1,"")</f>
        <v>3</v>
      </c>
      <c r="BC62" s="78" t="str">
        <f>REPLACE(INDEX(GroupVertices[Group],MATCH(Edges25[[#This Row],[Vertex 2]],GroupVertices[Vertex],0)),1,1,"")</f>
        <v>1</v>
      </c>
      <c r="BD62" s="48"/>
      <c r="BE62" s="49"/>
      <c r="BF62" s="48"/>
      <c r="BG62" s="49"/>
      <c r="BH62" s="48"/>
      <c r="BI62" s="49"/>
      <c r="BJ62" s="48"/>
      <c r="BK62" s="49"/>
      <c r="BL62" s="48"/>
    </row>
    <row r="63" spans="1:64" ht="15">
      <c r="A63" s="64" t="s">
        <v>258</v>
      </c>
      <c r="B63" s="64" t="s">
        <v>271</v>
      </c>
      <c r="C63" s="65"/>
      <c r="D63" s="66"/>
      <c r="E63" s="67"/>
      <c r="F63" s="68"/>
      <c r="G63" s="65"/>
      <c r="H63" s="69"/>
      <c r="I63" s="70"/>
      <c r="J63" s="70"/>
      <c r="K63" s="34" t="s">
        <v>65</v>
      </c>
      <c r="L63" s="77">
        <v>143</v>
      </c>
      <c r="M63" s="77"/>
      <c r="N63" s="72"/>
      <c r="O63" s="79" t="s">
        <v>339</v>
      </c>
      <c r="P63" s="81">
        <v>43670.05667824074</v>
      </c>
      <c r="Q63" s="79" t="s">
        <v>393</v>
      </c>
      <c r="R63" s="79"/>
      <c r="S63" s="79"/>
      <c r="T63" s="79"/>
      <c r="U63" s="79"/>
      <c r="V63" s="82" t="s">
        <v>793</v>
      </c>
      <c r="W63" s="81">
        <v>43670.05667824074</v>
      </c>
      <c r="X63" s="82" t="s">
        <v>871</v>
      </c>
      <c r="Y63" s="79"/>
      <c r="Z63" s="79"/>
      <c r="AA63" s="85" t="s">
        <v>1080</v>
      </c>
      <c r="AB63" s="79"/>
      <c r="AC63" s="79" t="b">
        <v>0</v>
      </c>
      <c r="AD63" s="79">
        <v>0</v>
      </c>
      <c r="AE63" s="85" t="s">
        <v>1231</v>
      </c>
      <c r="AF63" s="79" t="b">
        <v>0</v>
      </c>
      <c r="AG63" s="79" t="s">
        <v>1237</v>
      </c>
      <c r="AH63" s="79"/>
      <c r="AI63" s="85" t="s">
        <v>1231</v>
      </c>
      <c r="AJ63" s="79" t="b">
        <v>0</v>
      </c>
      <c r="AK63" s="79">
        <v>2</v>
      </c>
      <c r="AL63" s="85" t="s">
        <v>1078</v>
      </c>
      <c r="AM63" s="79" t="s">
        <v>1240</v>
      </c>
      <c r="AN63" s="79" t="b">
        <v>0</v>
      </c>
      <c r="AO63" s="85" t="s">
        <v>1078</v>
      </c>
      <c r="AP63" s="79" t="s">
        <v>176</v>
      </c>
      <c r="AQ63" s="79">
        <v>0</v>
      </c>
      <c r="AR63" s="79">
        <v>0</v>
      </c>
      <c r="AS63" s="79"/>
      <c r="AT63" s="79"/>
      <c r="AU63" s="79"/>
      <c r="AV63" s="79"/>
      <c r="AW63" s="79"/>
      <c r="AX63" s="79"/>
      <c r="AY63" s="79"/>
      <c r="AZ63" s="79"/>
      <c r="BA63">
        <v>2</v>
      </c>
      <c r="BB63" s="78" t="str">
        <f>REPLACE(INDEX(GroupVertices[Group],MATCH(Edges25[[#This Row],[Vertex 1]],GroupVertices[Vertex],0)),1,1,"")</f>
        <v>3</v>
      </c>
      <c r="BC63" s="78" t="str">
        <f>REPLACE(INDEX(GroupVertices[Group],MATCH(Edges25[[#This Row],[Vertex 2]],GroupVertices[Vertex],0)),1,1,"")</f>
        <v>1</v>
      </c>
      <c r="BD63" s="48"/>
      <c r="BE63" s="49"/>
      <c r="BF63" s="48"/>
      <c r="BG63" s="49"/>
      <c r="BH63" s="48"/>
      <c r="BI63" s="49"/>
      <c r="BJ63" s="48"/>
      <c r="BK63" s="49"/>
      <c r="BL63" s="48"/>
    </row>
    <row r="64" spans="1:64" ht="15">
      <c r="A64" s="64" t="s">
        <v>259</v>
      </c>
      <c r="B64" s="64" t="s">
        <v>290</v>
      </c>
      <c r="C64" s="65"/>
      <c r="D64" s="66"/>
      <c r="E64" s="67"/>
      <c r="F64" s="68"/>
      <c r="G64" s="65"/>
      <c r="H64" s="69"/>
      <c r="I64" s="70"/>
      <c r="J64" s="70"/>
      <c r="K64" s="34" t="s">
        <v>65</v>
      </c>
      <c r="L64" s="77">
        <v>148</v>
      </c>
      <c r="M64" s="77"/>
      <c r="N64" s="72"/>
      <c r="O64" s="79" t="s">
        <v>339</v>
      </c>
      <c r="P64" s="81">
        <v>43635.99275462963</v>
      </c>
      <c r="Q64" s="79" t="s">
        <v>355</v>
      </c>
      <c r="R64" s="79"/>
      <c r="S64" s="79"/>
      <c r="T64" s="79"/>
      <c r="U64" s="79"/>
      <c r="V64" s="82" t="s">
        <v>794</v>
      </c>
      <c r="W64" s="81">
        <v>43635.99275462963</v>
      </c>
      <c r="X64" s="82" t="s">
        <v>872</v>
      </c>
      <c r="Y64" s="79"/>
      <c r="Z64" s="79"/>
      <c r="AA64" s="85" t="s">
        <v>1081</v>
      </c>
      <c r="AB64" s="79"/>
      <c r="AC64" s="79" t="b">
        <v>0</v>
      </c>
      <c r="AD64" s="79">
        <v>0</v>
      </c>
      <c r="AE64" s="85" t="s">
        <v>1231</v>
      </c>
      <c r="AF64" s="79" t="b">
        <v>0</v>
      </c>
      <c r="AG64" s="79" t="s">
        <v>1237</v>
      </c>
      <c r="AH64" s="79"/>
      <c r="AI64" s="85" t="s">
        <v>1231</v>
      </c>
      <c r="AJ64" s="79" t="b">
        <v>0</v>
      </c>
      <c r="AK64" s="79">
        <v>2</v>
      </c>
      <c r="AL64" s="85" t="s">
        <v>1076</v>
      </c>
      <c r="AM64" s="79" t="s">
        <v>1239</v>
      </c>
      <c r="AN64" s="79" t="b">
        <v>0</v>
      </c>
      <c r="AO64" s="85" t="s">
        <v>1076</v>
      </c>
      <c r="AP64" s="79" t="s">
        <v>176</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c r="BE64" s="49"/>
      <c r="BF64" s="48"/>
      <c r="BG64" s="49"/>
      <c r="BH64" s="48"/>
      <c r="BI64" s="49"/>
      <c r="BJ64" s="48"/>
      <c r="BK64" s="49"/>
      <c r="BL64" s="48"/>
    </row>
    <row r="65" spans="1:64" ht="15">
      <c r="A65" s="64" t="s">
        <v>259</v>
      </c>
      <c r="B65" s="64" t="s">
        <v>314</v>
      </c>
      <c r="C65" s="65"/>
      <c r="D65" s="66"/>
      <c r="E65" s="67"/>
      <c r="F65" s="68"/>
      <c r="G65" s="65"/>
      <c r="H65" s="69"/>
      <c r="I65" s="70"/>
      <c r="J65" s="70"/>
      <c r="K65" s="34" t="s">
        <v>65</v>
      </c>
      <c r="L65" s="77">
        <v>155</v>
      </c>
      <c r="M65" s="77"/>
      <c r="N65" s="72"/>
      <c r="O65" s="79" t="s">
        <v>339</v>
      </c>
      <c r="P65" s="81">
        <v>43670.08677083333</v>
      </c>
      <c r="Q65" s="79" t="s">
        <v>393</v>
      </c>
      <c r="R65" s="79"/>
      <c r="S65" s="79"/>
      <c r="T65" s="79"/>
      <c r="U65" s="79"/>
      <c r="V65" s="82" t="s">
        <v>794</v>
      </c>
      <c r="W65" s="81">
        <v>43670.08677083333</v>
      </c>
      <c r="X65" s="82" t="s">
        <v>873</v>
      </c>
      <c r="Y65" s="79"/>
      <c r="Z65" s="79"/>
      <c r="AA65" s="85" t="s">
        <v>1082</v>
      </c>
      <c r="AB65" s="79"/>
      <c r="AC65" s="79" t="b">
        <v>0</v>
      </c>
      <c r="AD65" s="79">
        <v>0</v>
      </c>
      <c r="AE65" s="85" t="s">
        <v>1231</v>
      </c>
      <c r="AF65" s="79" t="b">
        <v>0</v>
      </c>
      <c r="AG65" s="79" t="s">
        <v>1237</v>
      </c>
      <c r="AH65" s="79"/>
      <c r="AI65" s="85" t="s">
        <v>1231</v>
      </c>
      <c r="AJ65" s="79" t="b">
        <v>0</v>
      </c>
      <c r="AK65" s="79">
        <v>2</v>
      </c>
      <c r="AL65" s="85" t="s">
        <v>1078</v>
      </c>
      <c r="AM65" s="79" t="s">
        <v>1239</v>
      </c>
      <c r="AN65" s="79" t="b">
        <v>0</v>
      </c>
      <c r="AO65" s="85" t="s">
        <v>1078</v>
      </c>
      <c r="AP65" s="79" t="s">
        <v>176</v>
      </c>
      <c r="AQ65" s="79">
        <v>0</v>
      </c>
      <c r="AR65" s="79">
        <v>0</v>
      </c>
      <c r="AS65" s="79"/>
      <c r="AT65" s="79"/>
      <c r="AU65" s="79"/>
      <c r="AV65" s="79"/>
      <c r="AW65" s="79"/>
      <c r="AX65" s="79"/>
      <c r="AY65" s="79"/>
      <c r="AZ65" s="79"/>
      <c r="BA65">
        <v>2</v>
      </c>
      <c r="BB65" s="78" t="str">
        <f>REPLACE(INDEX(GroupVertices[Group],MATCH(Edges25[[#This Row],[Vertex 1]],GroupVertices[Vertex],0)),1,1,"")</f>
        <v>3</v>
      </c>
      <c r="BC65" s="78" t="str">
        <f>REPLACE(INDEX(GroupVertices[Group],MATCH(Edges25[[#This Row],[Vertex 2]],GroupVertices[Vertex],0)),1,1,"")</f>
        <v>3</v>
      </c>
      <c r="BD65" s="48"/>
      <c r="BE65" s="49"/>
      <c r="BF65" s="48"/>
      <c r="BG65" s="49"/>
      <c r="BH65" s="48"/>
      <c r="BI65" s="49"/>
      <c r="BJ65" s="48"/>
      <c r="BK65" s="49"/>
      <c r="BL65" s="48"/>
    </row>
    <row r="66" spans="1:64" ht="15">
      <c r="A66" s="64" t="s">
        <v>259</v>
      </c>
      <c r="B66" s="64" t="s">
        <v>314</v>
      </c>
      <c r="C66" s="65"/>
      <c r="D66" s="66"/>
      <c r="E66" s="67"/>
      <c r="F66" s="68"/>
      <c r="G66" s="65"/>
      <c r="H66" s="69"/>
      <c r="I66" s="70"/>
      <c r="J66" s="70"/>
      <c r="K66" s="34" t="s">
        <v>65</v>
      </c>
      <c r="L66" s="77">
        <v>156</v>
      </c>
      <c r="M66" s="77"/>
      <c r="N66" s="72"/>
      <c r="O66" s="79" t="s">
        <v>339</v>
      </c>
      <c r="P66" s="81">
        <v>43670.08736111111</v>
      </c>
      <c r="Q66" s="79" t="s">
        <v>392</v>
      </c>
      <c r="R66" s="79"/>
      <c r="S66" s="79"/>
      <c r="T66" s="79"/>
      <c r="U66" s="79"/>
      <c r="V66" s="82" t="s">
        <v>794</v>
      </c>
      <c r="W66" s="81">
        <v>43670.08736111111</v>
      </c>
      <c r="X66" s="82" t="s">
        <v>874</v>
      </c>
      <c r="Y66" s="79"/>
      <c r="Z66" s="79"/>
      <c r="AA66" s="85" t="s">
        <v>1083</v>
      </c>
      <c r="AB66" s="79"/>
      <c r="AC66" s="79" t="b">
        <v>0</v>
      </c>
      <c r="AD66" s="79">
        <v>0</v>
      </c>
      <c r="AE66" s="85" t="s">
        <v>1231</v>
      </c>
      <c r="AF66" s="79" t="b">
        <v>0</v>
      </c>
      <c r="AG66" s="79" t="s">
        <v>1237</v>
      </c>
      <c r="AH66" s="79"/>
      <c r="AI66" s="85" t="s">
        <v>1231</v>
      </c>
      <c r="AJ66" s="79" t="b">
        <v>0</v>
      </c>
      <c r="AK66" s="79">
        <v>2</v>
      </c>
      <c r="AL66" s="85" t="s">
        <v>1077</v>
      </c>
      <c r="AM66" s="79" t="s">
        <v>1239</v>
      </c>
      <c r="AN66" s="79" t="b">
        <v>0</v>
      </c>
      <c r="AO66" s="85" t="s">
        <v>1077</v>
      </c>
      <c r="AP66" s="79" t="s">
        <v>176</v>
      </c>
      <c r="AQ66" s="79">
        <v>0</v>
      </c>
      <c r="AR66" s="79">
        <v>0</v>
      </c>
      <c r="AS66" s="79"/>
      <c r="AT66" s="79"/>
      <c r="AU66" s="79"/>
      <c r="AV66" s="79"/>
      <c r="AW66" s="79"/>
      <c r="AX66" s="79"/>
      <c r="AY66" s="79"/>
      <c r="AZ66" s="79"/>
      <c r="BA66">
        <v>2</v>
      </c>
      <c r="BB66" s="78" t="str">
        <f>REPLACE(INDEX(GroupVertices[Group],MATCH(Edges25[[#This Row],[Vertex 1]],GroupVertices[Vertex],0)),1,1,"")</f>
        <v>3</v>
      </c>
      <c r="BC66" s="78" t="str">
        <f>REPLACE(INDEX(GroupVertices[Group],MATCH(Edges25[[#This Row],[Vertex 2]],GroupVertices[Vertex],0)),1,1,"")</f>
        <v>3</v>
      </c>
      <c r="BD66" s="48"/>
      <c r="BE66" s="49"/>
      <c r="BF66" s="48"/>
      <c r="BG66" s="49"/>
      <c r="BH66" s="48"/>
      <c r="BI66" s="49"/>
      <c r="BJ66" s="48"/>
      <c r="BK66" s="49"/>
      <c r="BL66" s="48"/>
    </row>
    <row r="67" spans="1:64" ht="15">
      <c r="A67" s="64" t="s">
        <v>260</v>
      </c>
      <c r="B67" s="64" t="s">
        <v>316</v>
      </c>
      <c r="C67" s="65"/>
      <c r="D67" s="66"/>
      <c r="E67" s="67"/>
      <c r="F67" s="68"/>
      <c r="G67" s="65"/>
      <c r="H67" s="69"/>
      <c r="I67" s="70"/>
      <c r="J67" s="70"/>
      <c r="K67" s="34" t="s">
        <v>65</v>
      </c>
      <c r="L67" s="77">
        <v>171</v>
      </c>
      <c r="M67" s="77"/>
      <c r="N67" s="72"/>
      <c r="O67" s="79" t="s">
        <v>339</v>
      </c>
      <c r="P67" s="81">
        <v>43670.46634259259</v>
      </c>
      <c r="Q67" s="79" t="s">
        <v>394</v>
      </c>
      <c r="R67" s="79"/>
      <c r="S67" s="79"/>
      <c r="T67" s="79"/>
      <c r="U67" s="82" t="s">
        <v>704</v>
      </c>
      <c r="V67" s="82" t="s">
        <v>704</v>
      </c>
      <c r="W67" s="81">
        <v>43670.46634259259</v>
      </c>
      <c r="X67" s="82" t="s">
        <v>875</v>
      </c>
      <c r="Y67" s="79"/>
      <c r="Z67" s="79"/>
      <c r="AA67" s="85" t="s">
        <v>1084</v>
      </c>
      <c r="AB67" s="79"/>
      <c r="AC67" s="79" t="b">
        <v>0</v>
      </c>
      <c r="AD67" s="79">
        <v>21</v>
      </c>
      <c r="AE67" s="85" t="s">
        <v>1231</v>
      </c>
      <c r="AF67" s="79" t="b">
        <v>0</v>
      </c>
      <c r="AG67" s="79" t="s">
        <v>1237</v>
      </c>
      <c r="AH67" s="79"/>
      <c r="AI67" s="85" t="s">
        <v>1231</v>
      </c>
      <c r="AJ67" s="79" t="b">
        <v>0</v>
      </c>
      <c r="AK67" s="79">
        <v>3</v>
      </c>
      <c r="AL67" s="85" t="s">
        <v>1231</v>
      </c>
      <c r="AM67" s="79" t="s">
        <v>1239</v>
      </c>
      <c r="AN67" s="79" t="b">
        <v>0</v>
      </c>
      <c r="AO67" s="85" t="s">
        <v>1084</v>
      </c>
      <c r="AP67" s="79" t="s">
        <v>176</v>
      </c>
      <c r="AQ67" s="79">
        <v>0</v>
      </c>
      <c r="AR67" s="79">
        <v>0</v>
      </c>
      <c r="AS67" s="79" t="s">
        <v>1253</v>
      </c>
      <c r="AT67" s="79" t="s">
        <v>1255</v>
      </c>
      <c r="AU67" s="79" t="s">
        <v>1256</v>
      </c>
      <c r="AV67" s="79" t="s">
        <v>1258</v>
      </c>
      <c r="AW67" s="79" t="s">
        <v>1261</v>
      </c>
      <c r="AX67" s="79" t="s">
        <v>1263</v>
      </c>
      <c r="AY67" s="79" t="s">
        <v>1266</v>
      </c>
      <c r="AZ67" s="82" t="s">
        <v>1269</v>
      </c>
      <c r="BA67">
        <v>1</v>
      </c>
      <c r="BB67" s="78" t="str">
        <f>REPLACE(INDEX(GroupVertices[Group],MATCH(Edges25[[#This Row],[Vertex 1]],GroupVertices[Vertex],0)),1,1,"")</f>
        <v>6</v>
      </c>
      <c r="BC67" s="78" t="str">
        <f>REPLACE(INDEX(GroupVertices[Group],MATCH(Edges25[[#This Row],[Vertex 2]],GroupVertices[Vertex],0)),1,1,"")</f>
        <v>6</v>
      </c>
      <c r="BD67" s="48">
        <v>1</v>
      </c>
      <c r="BE67" s="49">
        <v>4.3478260869565215</v>
      </c>
      <c r="BF67" s="48">
        <v>0</v>
      </c>
      <c r="BG67" s="49">
        <v>0</v>
      </c>
      <c r="BH67" s="48">
        <v>0</v>
      </c>
      <c r="BI67" s="49">
        <v>0</v>
      </c>
      <c r="BJ67" s="48">
        <v>22</v>
      </c>
      <c r="BK67" s="49">
        <v>95.65217391304348</v>
      </c>
      <c r="BL67" s="48">
        <v>23</v>
      </c>
    </row>
    <row r="68" spans="1:64" ht="15">
      <c r="A68" s="64" t="s">
        <v>261</v>
      </c>
      <c r="B68" s="64" t="s">
        <v>317</v>
      </c>
      <c r="C68" s="65"/>
      <c r="D68" s="66"/>
      <c r="E68" s="67"/>
      <c r="F68" s="68"/>
      <c r="G68" s="65"/>
      <c r="H68" s="69"/>
      <c r="I68" s="70"/>
      <c r="J68" s="70"/>
      <c r="K68" s="34" t="s">
        <v>65</v>
      </c>
      <c r="L68" s="77">
        <v>173</v>
      </c>
      <c r="M68" s="77"/>
      <c r="N68" s="72"/>
      <c r="O68" s="79" t="s">
        <v>339</v>
      </c>
      <c r="P68" s="81">
        <v>43670.48258101852</v>
      </c>
      <c r="Q68" s="79" t="s">
        <v>395</v>
      </c>
      <c r="R68" s="79"/>
      <c r="S68" s="79"/>
      <c r="T68" s="79"/>
      <c r="U68" s="79"/>
      <c r="V68" s="82" t="s">
        <v>795</v>
      </c>
      <c r="W68" s="81">
        <v>43670.48258101852</v>
      </c>
      <c r="X68" s="82" t="s">
        <v>876</v>
      </c>
      <c r="Y68" s="79"/>
      <c r="Z68" s="79"/>
      <c r="AA68" s="85" t="s">
        <v>1085</v>
      </c>
      <c r="AB68" s="79"/>
      <c r="AC68" s="79" t="b">
        <v>0</v>
      </c>
      <c r="AD68" s="79">
        <v>0</v>
      </c>
      <c r="AE68" s="85" t="s">
        <v>1231</v>
      </c>
      <c r="AF68" s="79" t="b">
        <v>0</v>
      </c>
      <c r="AG68" s="79" t="s">
        <v>1237</v>
      </c>
      <c r="AH68" s="79"/>
      <c r="AI68" s="85" t="s">
        <v>1231</v>
      </c>
      <c r="AJ68" s="79" t="b">
        <v>0</v>
      </c>
      <c r="AK68" s="79">
        <v>3</v>
      </c>
      <c r="AL68" s="85" t="s">
        <v>1084</v>
      </c>
      <c r="AM68" s="79" t="s">
        <v>1239</v>
      </c>
      <c r="AN68" s="79" t="b">
        <v>0</v>
      </c>
      <c r="AO68" s="85" t="s">
        <v>1084</v>
      </c>
      <c r="AP68" s="79" t="s">
        <v>176</v>
      </c>
      <c r="AQ68" s="79">
        <v>0</v>
      </c>
      <c r="AR68" s="79">
        <v>0</v>
      </c>
      <c r="AS68" s="79"/>
      <c r="AT68" s="79"/>
      <c r="AU68" s="79"/>
      <c r="AV68" s="79"/>
      <c r="AW68" s="79"/>
      <c r="AX68" s="79"/>
      <c r="AY68" s="79"/>
      <c r="AZ68" s="79"/>
      <c r="BA68">
        <v>1</v>
      </c>
      <c r="BB68" s="78" t="str">
        <f>REPLACE(INDEX(GroupVertices[Group],MATCH(Edges25[[#This Row],[Vertex 1]],GroupVertices[Vertex],0)),1,1,"")</f>
        <v>6</v>
      </c>
      <c r="BC68" s="78" t="str">
        <f>REPLACE(INDEX(GroupVertices[Group],MATCH(Edges25[[#This Row],[Vertex 2]],GroupVertices[Vertex],0)),1,1,"")</f>
        <v>6</v>
      </c>
      <c r="BD68" s="48">
        <v>1</v>
      </c>
      <c r="BE68" s="49">
        <v>4.3478260869565215</v>
      </c>
      <c r="BF68" s="48">
        <v>0</v>
      </c>
      <c r="BG68" s="49">
        <v>0</v>
      </c>
      <c r="BH68" s="48">
        <v>0</v>
      </c>
      <c r="BI68" s="49">
        <v>0</v>
      </c>
      <c r="BJ68" s="48">
        <v>22</v>
      </c>
      <c r="BK68" s="49">
        <v>95.65217391304348</v>
      </c>
      <c r="BL68" s="48">
        <v>23</v>
      </c>
    </row>
    <row r="69" spans="1:64" ht="15">
      <c r="A69" s="64" t="s">
        <v>262</v>
      </c>
      <c r="B69" s="64" t="s">
        <v>317</v>
      </c>
      <c r="C69" s="65"/>
      <c r="D69" s="66"/>
      <c r="E69" s="67"/>
      <c r="F69" s="68"/>
      <c r="G69" s="65"/>
      <c r="H69" s="69"/>
      <c r="I69" s="70"/>
      <c r="J69" s="70"/>
      <c r="K69" s="34" t="s">
        <v>65</v>
      </c>
      <c r="L69" s="77">
        <v>175</v>
      </c>
      <c r="M69" s="77"/>
      <c r="N69" s="72"/>
      <c r="O69" s="79" t="s">
        <v>339</v>
      </c>
      <c r="P69" s="81">
        <v>43670.51326388889</v>
      </c>
      <c r="Q69" s="79" t="s">
        <v>395</v>
      </c>
      <c r="R69" s="79"/>
      <c r="S69" s="79"/>
      <c r="T69" s="79"/>
      <c r="U69" s="79"/>
      <c r="V69" s="82" t="s">
        <v>796</v>
      </c>
      <c r="W69" s="81">
        <v>43670.51326388889</v>
      </c>
      <c r="X69" s="82" t="s">
        <v>877</v>
      </c>
      <c r="Y69" s="79"/>
      <c r="Z69" s="79"/>
      <c r="AA69" s="85" t="s">
        <v>1086</v>
      </c>
      <c r="AB69" s="79"/>
      <c r="AC69" s="79" t="b">
        <v>0</v>
      </c>
      <c r="AD69" s="79">
        <v>0</v>
      </c>
      <c r="AE69" s="85" t="s">
        <v>1231</v>
      </c>
      <c r="AF69" s="79" t="b">
        <v>0</v>
      </c>
      <c r="AG69" s="79" t="s">
        <v>1237</v>
      </c>
      <c r="AH69" s="79"/>
      <c r="AI69" s="85" t="s">
        <v>1231</v>
      </c>
      <c r="AJ69" s="79" t="b">
        <v>0</v>
      </c>
      <c r="AK69" s="79">
        <v>3</v>
      </c>
      <c r="AL69" s="85" t="s">
        <v>1084</v>
      </c>
      <c r="AM69" s="79" t="s">
        <v>1240</v>
      </c>
      <c r="AN69" s="79" t="b">
        <v>0</v>
      </c>
      <c r="AO69" s="85" t="s">
        <v>1084</v>
      </c>
      <c r="AP69" s="79" t="s">
        <v>176</v>
      </c>
      <c r="AQ69" s="79">
        <v>0</v>
      </c>
      <c r="AR69" s="79">
        <v>0</v>
      </c>
      <c r="AS69" s="79"/>
      <c r="AT69" s="79"/>
      <c r="AU69" s="79"/>
      <c r="AV69" s="79"/>
      <c r="AW69" s="79"/>
      <c r="AX69" s="79"/>
      <c r="AY69" s="79"/>
      <c r="AZ69" s="79"/>
      <c r="BA69">
        <v>1</v>
      </c>
      <c r="BB69" s="78" t="str">
        <f>REPLACE(INDEX(GroupVertices[Group],MATCH(Edges25[[#This Row],[Vertex 1]],GroupVertices[Vertex],0)),1,1,"")</f>
        <v>6</v>
      </c>
      <c r="BC69" s="78" t="str">
        <f>REPLACE(INDEX(GroupVertices[Group],MATCH(Edges25[[#This Row],[Vertex 2]],GroupVertices[Vertex],0)),1,1,"")</f>
        <v>6</v>
      </c>
      <c r="BD69" s="48"/>
      <c r="BE69" s="49"/>
      <c r="BF69" s="48"/>
      <c r="BG69" s="49"/>
      <c r="BH69" s="48"/>
      <c r="BI69" s="49"/>
      <c r="BJ69" s="48"/>
      <c r="BK69" s="49"/>
      <c r="BL69" s="48"/>
    </row>
    <row r="70" spans="1:64" ht="15">
      <c r="A70" s="64" t="s">
        <v>263</v>
      </c>
      <c r="B70" s="64" t="s">
        <v>264</v>
      </c>
      <c r="C70" s="65"/>
      <c r="D70" s="66"/>
      <c r="E70" s="67"/>
      <c r="F70" s="68"/>
      <c r="G70" s="65"/>
      <c r="H70" s="69"/>
      <c r="I70" s="70"/>
      <c r="J70" s="70"/>
      <c r="K70" s="34" t="s">
        <v>65</v>
      </c>
      <c r="L70" s="77">
        <v>177</v>
      </c>
      <c r="M70" s="77"/>
      <c r="N70" s="72"/>
      <c r="O70" s="79" t="s">
        <v>339</v>
      </c>
      <c r="P70" s="81">
        <v>43670.75665509259</v>
      </c>
      <c r="Q70" s="79" t="s">
        <v>396</v>
      </c>
      <c r="R70" s="79"/>
      <c r="S70" s="79"/>
      <c r="T70" s="79"/>
      <c r="U70" s="79"/>
      <c r="V70" s="82" t="s">
        <v>797</v>
      </c>
      <c r="W70" s="81">
        <v>43670.75665509259</v>
      </c>
      <c r="X70" s="82" t="s">
        <v>878</v>
      </c>
      <c r="Y70" s="79"/>
      <c r="Z70" s="79"/>
      <c r="AA70" s="85" t="s">
        <v>1087</v>
      </c>
      <c r="AB70" s="79"/>
      <c r="AC70" s="79" t="b">
        <v>0</v>
      </c>
      <c r="AD70" s="79">
        <v>0</v>
      </c>
      <c r="AE70" s="85" t="s">
        <v>1231</v>
      </c>
      <c r="AF70" s="79" t="b">
        <v>0</v>
      </c>
      <c r="AG70" s="79" t="s">
        <v>1237</v>
      </c>
      <c r="AH70" s="79"/>
      <c r="AI70" s="85" t="s">
        <v>1231</v>
      </c>
      <c r="AJ70" s="79" t="b">
        <v>0</v>
      </c>
      <c r="AK70" s="79">
        <v>3</v>
      </c>
      <c r="AL70" s="85" t="s">
        <v>1088</v>
      </c>
      <c r="AM70" s="79" t="s">
        <v>1239</v>
      </c>
      <c r="AN70" s="79" t="b">
        <v>0</v>
      </c>
      <c r="AO70" s="85" t="s">
        <v>1088</v>
      </c>
      <c r="AP70" s="79" t="s">
        <v>176</v>
      </c>
      <c r="AQ70" s="79">
        <v>0</v>
      </c>
      <c r="AR70" s="79">
        <v>0</v>
      </c>
      <c r="AS70" s="79"/>
      <c r="AT70" s="79"/>
      <c r="AU70" s="79"/>
      <c r="AV70" s="79"/>
      <c r="AW70" s="79"/>
      <c r="AX70" s="79"/>
      <c r="AY70" s="79"/>
      <c r="AZ70" s="79"/>
      <c r="BA70">
        <v>1</v>
      </c>
      <c r="BB70" s="78" t="str">
        <f>REPLACE(INDEX(GroupVertices[Group],MATCH(Edges25[[#This Row],[Vertex 1]],GroupVertices[Vertex],0)),1,1,"")</f>
        <v>11</v>
      </c>
      <c r="BC70" s="78" t="str">
        <f>REPLACE(INDEX(GroupVertices[Group],MATCH(Edges25[[#This Row],[Vertex 2]],GroupVertices[Vertex],0)),1,1,"")</f>
        <v>11</v>
      </c>
      <c r="BD70" s="48">
        <v>0</v>
      </c>
      <c r="BE70" s="49">
        <v>0</v>
      </c>
      <c r="BF70" s="48">
        <v>0</v>
      </c>
      <c r="BG70" s="49">
        <v>0</v>
      </c>
      <c r="BH70" s="48">
        <v>0</v>
      </c>
      <c r="BI70" s="49">
        <v>0</v>
      </c>
      <c r="BJ70" s="48">
        <v>22</v>
      </c>
      <c r="BK70" s="49">
        <v>100</v>
      </c>
      <c r="BL70" s="48">
        <v>22</v>
      </c>
    </row>
    <row r="71" spans="1:64" ht="15">
      <c r="A71" s="64" t="s">
        <v>264</v>
      </c>
      <c r="B71" s="64" t="s">
        <v>271</v>
      </c>
      <c r="C71" s="65"/>
      <c r="D71" s="66"/>
      <c r="E71" s="67"/>
      <c r="F71" s="68"/>
      <c r="G71" s="65"/>
      <c r="H71" s="69"/>
      <c r="I71" s="70"/>
      <c r="J71" s="70"/>
      <c r="K71" s="34" t="s">
        <v>65</v>
      </c>
      <c r="L71" s="77">
        <v>178</v>
      </c>
      <c r="M71" s="77"/>
      <c r="N71" s="72"/>
      <c r="O71" s="79" t="s">
        <v>339</v>
      </c>
      <c r="P71" s="81">
        <v>43670.63232638889</v>
      </c>
      <c r="Q71" s="79" t="s">
        <v>397</v>
      </c>
      <c r="R71" s="79"/>
      <c r="S71" s="79"/>
      <c r="T71" s="79" t="s">
        <v>630</v>
      </c>
      <c r="U71" s="82" t="s">
        <v>705</v>
      </c>
      <c r="V71" s="82" t="s">
        <v>705</v>
      </c>
      <c r="W71" s="81">
        <v>43670.63232638889</v>
      </c>
      <c r="X71" s="82" t="s">
        <v>879</v>
      </c>
      <c r="Y71" s="79"/>
      <c r="Z71" s="79"/>
      <c r="AA71" s="85" t="s">
        <v>1088</v>
      </c>
      <c r="AB71" s="79"/>
      <c r="AC71" s="79" t="b">
        <v>0</v>
      </c>
      <c r="AD71" s="79">
        <v>10</v>
      </c>
      <c r="AE71" s="85" t="s">
        <v>1231</v>
      </c>
      <c r="AF71" s="79" t="b">
        <v>0</v>
      </c>
      <c r="AG71" s="79" t="s">
        <v>1237</v>
      </c>
      <c r="AH71" s="79"/>
      <c r="AI71" s="85" t="s">
        <v>1231</v>
      </c>
      <c r="AJ71" s="79" t="b">
        <v>0</v>
      </c>
      <c r="AK71" s="79">
        <v>3</v>
      </c>
      <c r="AL71" s="85" t="s">
        <v>1231</v>
      </c>
      <c r="AM71" s="79" t="s">
        <v>1239</v>
      </c>
      <c r="AN71" s="79" t="b">
        <v>0</v>
      </c>
      <c r="AO71" s="85" t="s">
        <v>1088</v>
      </c>
      <c r="AP71" s="79" t="s">
        <v>176</v>
      </c>
      <c r="AQ71" s="79">
        <v>0</v>
      </c>
      <c r="AR71" s="79">
        <v>0</v>
      </c>
      <c r="AS71" s="79"/>
      <c r="AT71" s="79"/>
      <c r="AU71" s="79"/>
      <c r="AV71" s="79"/>
      <c r="AW71" s="79"/>
      <c r="AX71" s="79"/>
      <c r="AY71" s="79"/>
      <c r="AZ71" s="79"/>
      <c r="BA71">
        <v>1</v>
      </c>
      <c r="BB71" s="78" t="str">
        <f>REPLACE(INDEX(GroupVertices[Group],MATCH(Edges25[[#This Row],[Vertex 1]],GroupVertices[Vertex],0)),1,1,"")</f>
        <v>11</v>
      </c>
      <c r="BC71" s="78" t="str">
        <f>REPLACE(INDEX(GroupVertices[Group],MATCH(Edges25[[#This Row],[Vertex 2]],GroupVertices[Vertex],0)),1,1,"")</f>
        <v>1</v>
      </c>
      <c r="BD71" s="48">
        <v>0</v>
      </c>
      <c r="BE71" s="49">
        <v>0</v>
      </c>
      <c r="BF71" s="48">
        <v>1</v>
      </c>
      <c r="BG71" s="49">
        <v>3.4482758620689653</v>
      </c>
      <c r="BH71" s="48">
        <v>0</v>
      </c>
      <c r="BI71" s="49">
        <v>0</v>
      </c>
      <c r="BJ71" s="48">
        <v>28</v>
      </c>
      <c r="BK71" s="49">
        <v>96.55172413793103</v>
      </c>
      <c r="BL71" s="48">
        <v>29</v>
      </c>
    </row>
    <row r="72" spans="1:64" ht="15">
      <c r="A72" s="64" t="s">
        <v>265</v>
      </c>
      <c r="B72" s="64" t="s">
        <v>264</v>
      </c>
      <c r="C72" s="65"/>
      <c r="D72" s="66"/>
      <c r="E72" s="67"/>
      <c r="F72" s="68"/>
      <c r="G72" s="65"/>
      <c r="H72" s="69"/>
      <c r="I72" s="70"/>
      <c r="J72" s="70"/>
      <c r="K72" s="34" t="s">
        <v>65</v>
      </c>
      <c r="L72" s="77">
        <v>179</v>
      </c>
      <c r="M72" s="77"/>
      <c r="N72" s="72"/>
      <c r="O72" s="79" t="s">
        <v>339</v>
      </c>
      <c r="P72" s="81">
        <v>43670.75681712963</v>
      </c>
      <c r="Q72" s="79" t="s">
        <v>396</v>
      </c>
      <c r="R72" s="79"/>
      <c r="S72" s="79"/>
      <c r="T72" s="79"/>
      <c r="U72" s="79"/>
      <c r="V72" s="82" t="s">
        <v>798</v>
      </c>
      <c r="W72" s="81">
        <v>43670.75681712963</v>
      </c>
      <c r="X72" s="82" t="s">
        <v>880</v>
      </c>
      <c r="Y72" s="79"/>
      <c r="Z72" s="79"/>
      <c r="AA72" s="85" t="s">
        <v>1089</v>
      </c>
      <c r="AB72" s="79"/>
      <c r="AC72" s="79" t="b">
        <v>0</v>
      </c>
      <c r="AD72" s="79">
        <v>0</v>
      </c>
      <c r="AE72" s="85" t="s">
        <v>1231</v>
      </c>
      <c r="AF72" s="79" t="b">
        <v>0</v>
      </c>
      <c r="AG72" s="79" t="s">
        <v>1237</v>
      </c>
      <c r="AH72" s="79"/>
      <c r="AI72" s="85" t="s">
        <v>1231</v>
      </c>
      <c r="AJ72" s="79" t="b">
        <v>0</v>
      </c>
      <c r="AK72" s="79">
        <v>3</v>
      </c>
      <c r="AL72" s="85" t="s">
        <v>1088</v>
      </c>
      <c r="AM72" s="79" t="s">
        <v>1244</v>
      </c>
      <c r="AN72" s="79" t="b">
        <v>0</v>
      </c>
      <c r="AO72" s="85" t="s">
        <v>1088</v>
      </c>
      <c r="AP72" s="79" t="s">
        <v>176</v>
      </c>
      <c r="AQ72" s="79">
        <v>0</v>
      </c>
      <c r="AR72" s="79">
        <v>0</v>
      </c>
      <c r="AS72" s="79"/>
      <c r="AT72" s="79"/>
      <c r="AU72" s="79"/>
      <c r="AV72" s="79"/>
      <c r="AW72" s="79"/>
      <c r="AX72" s="79"/>
      <c r="AY72" s="79"/>
      <c r="AZ72" s="79"/>
      <c r="BA72">
        <v>1</v>
      </c>
      <c r="BB72" s="78" t="str">
        <f>REPLACE(INDEX(GroupVertices[Group],MATCH(Edges25[[#This Row],[Vertex 1]],GroupVertices[Vertex],0)),1,1,"")</f>
        <v>11</v>
      </c>
      <c r="BC72" s="78" t="str">
        <f>REPLACE(INDEX(GroupVertices[Group],MATCH(Edges25[[#This Row],[Vertex 2]],GroupVertices[Vertex],0)),1,1,"")</f>
        <v>11</v>
      </c>
      <c r="BD72" s="48">
        <v>0</v>
      </c>
      <c r="BE72" s="49">
        <v>0</v>
      </c>
      <c r="BF72" s="48">
        <v>0</v>
      </c>
      <c r="BG72" s="49">
        <v>0</v>
      </c>
      <c r="BH72" s="48">
        <v>0</v>
      </c>
      <c r="BI72" s="49">
        <v>0</v>
      </c>
      <c r="BJ72" s="48">
        <v>22</v>
      </c>
      <c r="BK72" s="49">
        <v>100</v>
      </c>
      <c r="BL72" s="48">
        <v>22</v>
      </c>
    </row>
    <row r="73" spans="1:64" ht="15">
      <c r="A73" s="64" t="s">
        <v>266</v>
      </c>
      <c r="B73" s="64" t="s">
        <v>318</v>
      </c>
      <c r="C73" s="65"/>
      <c r="D73" s="66"/>
      <c r="E73" s="67"/>
      <c r="F73" s="68"/>
      <c r="G73" s="65"/>
      <c r="H73" s="69"/>
      <c r="I73" s="70"/>
      <c r="J73" s="70"/>
      <c r="K73" s="34" t="s">
        <v>65</v>
      </c>
      <c r="L73" s="77">
        <v>180</v>
      </c>
      <c r="M73" s="77"/>
      <c r="N73" s="72"/>
      <c r="O73" s="79" t="s">
        <v>339</v>
      </c>
      <c r="P73" s="81">
        <v>43644.911574074074</v>
      </c>
      <c r="Q73" s="79" t="s">
        <v>398</v>
      </c>
      <c r="R73" s="79"/>
      <c r="S73" s="79"/>
      <c r="T73" s="79" t="s">
        <v>619</v>
      </c>
      <c r="U73" s="82" t="s">
        <v>706</v>
      </c>
      <c r="V73" s="82" t="s">
        <v>706</v>
      </c>
      <c r="W73" s="81">
        <v>43644.911574074074</v>
      </c>
      <c r="X73" s="82" t="s">
        <v>881</v>
      </c>
      <c r="Y73" s="79"/>
      <c r="Z73" s="79"/>
      <c r="AA73" s="85" t="s">
        <v>1090</v>
      </c>
      <c r="AB73" s="79"/>
      <c r="AC73" s="79" t="b">
        <v>0</v>
      </c>
      <c r="AD73" s="79">
        <v>3</v>
      </c>
      <c r="AE73" s="85" t="s">
        <v>1231</v>
      </c>
      <c r="AF73" s="79" t="b">
        <v>0</v>
      </c>
      <c r="AG73" s="79" t="s">
        <v>1237</v>
      </c>
      <c r="AH73" s="79"/>
      <c r="AI73" s="85" t="s">
        <v>1231</v>
      </c>
      <c r="AJ73" s="79" t="b">
        <v>0</v>
      </c>
      <c r="AK73" s="79">
        <v>0</v>
      </c>
      <c r="AL73" s="85" t="s">
        <v>1231</v>
      </c>
      <c r="AM73" s="79" t="s">
        <v>1239</v>
      </c>
      <c r="AN73" s="79" t="b">
        <v>0</v>
      </c>
      <c r="AO73" s="85" t="s">
        <v>1090</v>
      </c>
      <c r="AP73" s="79" t="s">
        <v>176</v>
      </c>
      <c r="AQ73" s="79">
        <v>0</v>
      </c>
      <c r="AR73" s="79">
        <v>0</v>
      </c>
      <c r="AS73" s="79"/>
      <c r="AT73" s="79"/>
      <c r="AU73" s="79"/>
      <c r="AV73" s="79"/>
      <c r="AW73" s="79"/>
      <c r="AX73" s="79"/>
      <c r="AY73" s="79"/>
      <c r="AZ73" s="79"/>
      <c r="BA73">
        <v>1</v>
      </c>
      <c r="BB73" s="78" t="str">
        <f>REPLACE(INDEX(GroupVertices[Group],MATCH(Edges25[[#This Row],[Vertex 1]],GroupVertices[Vertex],0)),1,1,"")</f>
        <v>4</v>
      </c>
      <c r="BC73" s="78" t="str">
        <f>REPLACE(INDEX(GroupVertices[Group],MATCH(Edges25[[#This Row],[Vertex 2]],GroupVertices[Vertex],0)),1,1,"")</f>
        <v>4</v>
      </c>
      <c r="BD73" s="48"/>
      <c r="BE73" s="49"/>
      <c r="BF73" s="48"/>
      <c r="BG73" s="49"/>
      <c r="BH73" s="48"/>
      <c r="BI73" s="49"/>
      <c r="BJ73" s="48"/>
      <c r="BK73" s="49"/>
      <c r="BL73" s="48"/>
    </row>
    <row r="74" spans="1:64" ht="15">
      <c r="A74" s="64" t="s">
        <v>266</v>
      </c>
      <c r="B74" s="64" t="s">
        <v>326</v>
      </c>
      <c r="C74" s="65"/>
      <c r="D74" s="66"/>
      <c r="E74" s="67"/>
      <c r="F74" s="68"/>
      <c r="G74" s="65"/>
      <c r="H74" s="69"/>
      <c r="I74" s="70"/>
      <c r="J74" s="70"/>
      <c r="K74" s="34" t="s">
        <v>65</v>
      </c>
      <c r="L74" s="77">
        <v>188</v>
      </c>
      <c r="M74" s="77"/>
      <c r="N74" s="72"/>
      <c r="O74" s="79" t="s">
        <v>339</v>
      </c>
      <c r="P74" s="81">
        <v>43670.99105324074</v>
      </c>
      <c r="Q74" s="79" t="s">
        <v>399</v>
      </c>
      <c r="R74" s="82" t="s">
        <v>538</v>
      </c>
      <c r="S74" s="79" t="s">
        <v>594</v>
      </c>
      <c r="T74" s="79" t="s">
        <v>631</v>
      </c>
      <c r="U74" s="82" t="s">
        <v>707</v>
      </c>
      <c r="V74" s="82" t="s">
        <v>707</v>
      </c>
      <c r="W74" s="81">
        <v>43670.99105324074</v>
      </c>
      <c r="X74" s="82" t="s">
        <v>882</v>
      </c>
      <c r="Y74" s="79"/>
      <c r="Z74" s="79"/>
      <c r="AA74" s="85" t="s">
        <v>1091</v>
      </c>
      <c r="AB74" s="79"/>
      <c r="AC74" s="79" t="b">
        <v>0</v>
      </c>
      <c r="AD74" s="79">
        <v>2</v>
      </c>
      <c r="AE74" s="85" t="s">
        <v>1231</v>
      </c>
      <c r="AF74" s="79" t="b">
        <v>0</v>
      </c>
      <c r="AG74" s="79" t="s">
        <v>1237</v>
      </c>
      <c r="AH74" s="79"/>
      <c r="AI74" s="85" t="s">
        <v>1231</v>
      </c>
      <c r="AJ74" s="79" t="b">
        <v>0</v>
      </c>
      <c r="AK74" s="79">
        <v>1</v>
      </c>
      <c r="AL74" s="85" t="s">
        <v>1231</v>
      </c>
      <c r="AM74" s="79" t="s">
        <v>1248</v>
      </c>
      <c r="AN74" s="79" t="b">
        <v>0</v>
      </c>
      <c r="AO74" s="85" t="s">
        <v>1091</v>
      </c>
      <c r="AP74" s="79" t="s">
        <v>176</v>
      </c>
      <c r="AQ74" s="79">
        <v>0</v>
      </c>
      <c r="AR74" s="79">
        <v>0</v>
      </c>
      <c r="AS74" s="79"/>
      <c r="AT74" s="79"/>
      <c r="AU74" s="79"/>
      <c r="AV74" s="79"/>
      <c r="AW74" s="79"/>
      <c r="AX74" s="79"/>
      <c r="AY74" s="79"/>
      <c r="AZ74" s="79"/>
      <c r="BA74">
        <v>1</v>
      </c>
      <c r="BB74" s="78" t="str">
        <f>REPLACE(INDEX(GroupVertices[Group],MATCH(Edges25[[#This Row],[Vertex 1]],GroupVertices[Vertex],0)),1,1,"")</f>
        <v>4</v>
      </c>
      <c r="BC74" s="78" t="str">
        <f>REPLACE(INDEX(GroupVertices[Group],MATCH(Edges25[[#This Row],[Vertex 2]],GroupVertices[Vertex],0)),1,1,"")</f>
        <v>4</v>
      </c>
      <c r="BD74" s="48"/>
      <c r="BE74" s="49"/>
      <c r="BF74" s="48"/>
      <c r="BG74" s="49"/>
      <c r="BH74" s="48"/>
      <c r="BI74" s="49"/>
      <c r="BJ74" s="48"/>
      <c r="BK74" s="49"/>
      <c r="BL74" s="48"/>
    </row>
    <row r="75" spans="1:64" ht="15">
      <c r="A75" s="64" t="s">
        <v>267</v>
      </c>
      <c r="B75" s="64" t="s">
        <v>317</v>
      </c>
      <c r="C75" s="65"/>
      <c r="D75" s="66"/>
      <c r="E75" s="67"/>
      <c r="F75" s="68"/>
      <c r="G75" s="65"/>
      <c r="H75" s="69"/>
      <c r="I75" s="70"/>
      <c r="J75" s="70"/>
      <c r="K75" s="34" t="s">
        <v>65</v>
      </c>
      <c r="L75" s="77">
        <v>193</v>
      </c>
      <c r="M75" s="77"/>
      <c r="N75" s="72"/>
      <c r="O75" s="79" t="s">
        <v>339</v>
      </c>
      <c r="P75" s="81">
        <v>43671.04924768519</v>
      </c>
      <c r="Q75" s="79" t="s">
        <v>395</v>
      </c>
      <c r="R75" s="79"/>
      <c r="S75" s="79"/>
      <c r="T75" s="79"/>
      <c r="U75" s="79"/>
      <c r="V75" s="82" t="s">
        <v>799</v>
      </c>
      <c r="W75" s="81">
        <v>43671.04924768519</v>
      </c>
      <c r="X75" s="82" t="s">
        <v>883</v>
      </c>
      <c r="Y75" s="79"/>
      <c r="Z75" s="79"/>
      <c r="AA75" s="85" t="s">
        <v>1092</v>
      </c>
      <c r="AB75" s="79"/>
      <c r="AC75" s="79" t="b">
        <v>0</v>
      </c>
      <c r="AD75" s="79">
        <v>0</v>
      </c>
      <c r="AE75" s="85" t="s">
        <v>1231</v>
      </c>
      <c r="AF75" s="79" t="b">
        <v>0</v>
      </c>
      <c r="AG75" s="79" t="s">
        <v>1237</v>
      </c>
      <c r="AH75" s="79"/>
      <c r="AI75" s="85" t="s">
        <v>1231</v>
      </c>
      <c r="AJ75" s="79" t="b">
        <v>0</v>
      </c>
      <c r="AK75" s="79">
        <v>3</v>
      </c>
      <c r="AL75" s="85" t="s">
        <v>1084</v>
      </c>
      <c r="AM75" s="79" t="s">
        <v>1249</v>
      </c>
      <c r="AN75" s="79" t="b">
        <v>0</v>
      </c>
      <c r="AO75" s="85" t="s">
        <v>1084</v>
      </c>
      <c r="AP75" s="79" t="s">
        <v>176</v>
      </c>
      <c r="AQ75" s="79">
        <v>0</v>
      </c>
      <c r="AR75" s="79">
        <v>0</v>
      </c>
      <c r="AS75" s="79"/>
      <c r="AT75" s="79"/>
      <c r="AU75" s="79"/>
      <c r="AV75" s="79"/>
      <c r="AW75" s="79"/>
      <c r="AX75" s="79"/>
      <c r="AY75" s="79"/>
      <c r="AZ75" s="79"/>
      <c r="BA75">
        <v>1</v>
      </c>
      <c r="BB75" s="78" t="str">
        <f>REPLACE(INDEX(GroupVertices[Group],MATCH(Edges25[[#This Row],[Vertex 1]],GroupVertices[Vertex],0)),1,1,"")</f>
        <v>6</v>
      </c>
      <c r="BC75" s="78" t="str">
        <f>REPLACE(INDEX(GroupVertices[Group],MATCH(Edges25[[#This Row],[Vertex 2]],GroupVertices[Vertex],0)),1,1,"")</f>
        <v>6</v>
      </c>
      <c r="BD75" s="48"/>
      <c r="BE75" s="49"/>
      <c r="BF75" s="48"/>
      <c r="BG75" s="49"/>
      <c r="BH75" s="48"/>
      <c r="BI75" s="49"/>
      <c r="BJ75" s="48"/>
      <c r="BK75" s="49"/>
      <c r="BL75" s="48"/>
    </row>
    <row r="76" spans="1:64" ht="15">
      <c r="A76" s="64" t="s">
        <v>268</v>
      </c>
      <c r="B76" s="64" t="s">
        <v>271</v>
      </c>
      <c r="C76" s="65"/>
      <c r="D76" s="66"/>
      <c r="E76" s="67"/>
      <c r="F76" s="68"/>
      <c r="G76" s="65"/>
      <c r="H76" s="69"/>
      <c r="I76" s="70"/>
      <c r="J76" s="70"/>
      <c r="K76" s="34" t="s">
        <v>65</v>
      </c>
      <c r="L76" s="77">
        <v>195</v>
      </c>
      <c r="M76" s="77"/>
      <c r="N76" s="72"/>
      <c r="O76" s="79" t="s">
        <v>339</v>
      </c>
      <c r="P76" s="81">
        <v>43671.77630787037</v>
      </c>
      <c r="Q76" s="79" t="s">
        <v>400</v>
      </c>
      <c r="R76" s="79"/>
      <c r="S76" s="79"/>
      <c r="T76" s="79"/>
      <c r="U76" s="82" t="s">
        <v>708</v>
      </c>
      <c r="V76" s="82" t="s">
        <v>708</v>
      </c>
      <c r="W76" s="81">
        <v>43671.77630787037</v>
      </c>
      <c r="X76" s="82" t="s">
        <v>884</v>
      </c>
      <c r="Y76" s="79"/>
      <c r="Z76" s="79"/>
      <c r="AA76" s="85" t="s">
        <v>1093</v>
      </c>
      <c r="AB76" s="79"/>
      <c r="AC76" s="79" t="b">
        <v>0</v>
      </c>
      <c r="AD76" s="79">
        <v>2</v>
      </c>
      <c r="AE76" s="85" t="s">
        <v>1231</v>
      </c>
      <c r="AF76" s="79" t="b">
        <v>0</v>
      </c>
      <c r="AG76" s="79" t="s">
        <v>1237</v>
      </c>
      <c r="AH76" s="79"/>
      <c r="AI76" s="85" t="s">
        <v>1231</v>
      </c>
      <c r="AJ76" s="79" t="b">
        <v>0</v>
      </c>
      <c r="AK76" s="79">
        <v>0</v>
      </c>
      <c r="AL76" s="85" t="s">
        <v>1231</v>
      </c>
      <c r="AM76" s="79" t="s">
        <v>1239</v>
      </c>
      <c r="AN76" s="79" t="b">
        <v>0</v>
      </c>
      <c r="AO76" s="85" t="s">
        <v>1093</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3.5714285714285716</v>
      </c>
      <c r="BF76" s="48">
        <v>0</v>
      </c>
      <c r="BG76" s="49">
        <v>0</v>
      </c>
      <c r="BH76" s="48">
        <v>0</v>
      </c>
      <c r="BI76" s="49">
        <v>0</v>
      </c>
      <c r="BJ76" s="48">
        <v>27</v>
      </c>
      <c r="BK76" s="49">
        <v>96.42857142857143</v>
      </c>
      <c r="BL76" s="48">
        <v>28</v>
      </c>
    </row>
    <row r="77" spans="1:64" ht="15">
      <c r="A77" s="64" t="s">
        <v>269</v>
      </c>
      <c r="B77" s="64" t="s">
        <v>281</v>
      </c>
      <c r="C77" s="65"/>
      <c r="D77" s="66"/>
      <c r="E77" s="67"/>
      <c r="F77" s="68"/>
      <c r="G77" s="65"/>
      <c r="H77" s="69"/>
      <c r="I77" s="70"/>
      <c r="J77" s="70"/>
      <c r="K77" s="34" t="s">
        <v>65</v>
      </c>
      <c r="L77" s="77">
        <v>196</v>
      </c>
      <c r="M77" s="77"/>
      <c r="N77" s="72"/>
      <c r="O77" s="79" t="s">
        <v>339</v>
      </c>
      <c r="P77" s="81">
        <v>43656.626967592594</v>
      </c>
      <c r="Q77" s="79" t="s">
        <v>374</v>
      </c>
      <c r="R77" s="82" t="s">
        <v>531</v>
      </c>
      <c r="S77" s="79" t="s">
        <v>586</v>
      </c>
      <c r="T77" s="79"/>
      <c r="U77" s="79"/>
      <c r="V77" s="82" t="s">
        <v>800</v>
      </c>
      <c r="W77" s="81">
        <v>43656.626967592594</v>
      </c>
      <c r="X77" s="82" t="s">
        <v>885</v>
      </c>
      <c r="Y77" s="79"/>
      <c r="Z77" s="79"/>
      <c r="AA77" s="85" t="s">
        <v>1094</v>
      </c>
      <c r="AB77" s="79"/>
      <c r="AC77" s="79" t="b">
        <v>0</v>
      </c>
      <c r="AD77" s="79">
        <v>0</v>
      </c>
      <c r="AE77" s="85" t="s">
        <v>1231</v>
      </c>
      <c r="AF77" s="79" t="b">
        <v>0</v>
      </c>
      <c r="AG77" s="79" t="s">
        <v>1237</v>
      </c>
      <c r="AH77" s="79"/>
      <c r="AI77" s="85" t="s">
        <v>1231</v>
      </c>
      <c r="AJ77" s="79" t="b">
        <v>0</v>
      </c>
      <c r="AK77" s="79">
        <v>3</v>
      </c>
      <c r="AL77" s="85" t="s">
        <v>1151</v>
      </c>
      <c r="AM77" s="79" t="s">
        <v>1240</v>
      </c>
      <c r="AN77" s="79" t="b">
        <v>0</v>
      </c>
      <c r="AO77" s="85" t="s">
        <v>1151</v>
      </c>
      <c r="AP77" s="79" t="s">
        <v>176</v>
      </c>
      <c r="AQ77" s="79">
        <v>0</v>
      </c>
      <c r="AR77" s="79">
        <v>0</v>
      </c>
      <c r="AS77" s="79"/>
      <c r="AT77" s="79"/>
      <c r="AU77" s="79"/>
      <c r="AV77" s="79"/>
      <c r="AW77" s="79"/>
      <c r="AX77" s="79"/>
      <c r="AY77" s="79"/>
      <c r="AZ77" s="79"/>
      <c r="BA77">
        <v>5</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269</v>
      </c>
      <c r="B78" s="64" t="s">
        <v>281</v>
      </c>
      <c r="C78" s="65"/>
      <c r="D78" s="66"/>
      <c r="E78" s="67"/>
      <c r="F78" s="68"/>
      <c r="G78" s="65"/>
      <c r="H78" s="69"/>
      <c r="I78" s="70"/>
      <c r="J78" s="70"/>
      <c r="K78" s="34" t="s">
        <v>65</v>
      </c>
      <c r="L78" s="77">
        <v>203</v>
      </c>
      <c r="M78" s="77"/>
      <c r="N78" s="72"/>
      <c r="O78" s="79" t="s">
        <v>339</v>
      </c>
      <c r="P78" s="81">
        <v>43668.41510416667</v>
      </c>
      <c r="Q78" s="79" t="s">
        <v>387</v>
      </c>
      <c r="R78" s="82" t="s">
        <v>535</v>
      </c>
      <c r="S78" s="79" t="s">
        <v>586</v>
      </c>
      <c r="T78" s="79"/>
      <c r="U78" s="79"/>
      <c r="V78" s="82" t="s">
        <v>800</v>
      </c>
      <c r="W78" s="81">
        <v>43668.41510416667</v>
      </c>
      <c r="X78" s="82" t="s">
        <v>886</v>
      </c>
      <c r="Y78" s="79"/>
      <c r="Z78" s="79"/>
      <c r="AA78" s="85" t="s">
        <v>1095</v>
      </c>
      <c r="AB78" s="79"/>
      <c r="AC78" s="79" t="b">
        <v>0</v>
      </c>
      <c r="AD78" s="79">
        <v>0</v>
      </c>
      <c r="AE78" s="85" t="s">
        <v>1231</v>
      </c>
      <c r="AF78" s="79" t="b">
        <v>0</v>
      </c>
      <c r="AG78" s="79" t="s">
        <v>1237</v>
      </c>
      <c r="AH78" s="79"/>
      <c r="AI78" s="85" t="s">
        <v>1231</v>
      </c>
      <c r="AJ78" s="79" t="b">
        <v>0</v>
      </c>
      <c r="AK78" s="79">
        <v>2</v>
      </c>
      <c r="AL78" s="85" t="s">
        <v>1153</v>
      </c>
      <c r="AM78" s="79" t="s">
        <v>1240</v>
      </c>
      <c r="AN78" s="79" t="b">
        <v>0</v>
      </c>
      <c r="AO78" s="85" t="s">
        <v>1153</v>
      </c>
      <c r="AP78" s="79" t="s">
        <v>176</v>
      </c>
      <c r="AQ78" s="79">
        <v>0</v>
      </c>
      <c r="AR78" s="79">
        <v>0</v>
      </c>
      <c r="AS78" s="79"/>
      <c r="AT78" s="79"/>
      <c r="AU78" s="79"/>
      <c r="AV78" s="79"/>
      <c r="AW78" s="79"/>
      <c r="AX78" s="79"/>
      <c r="AY78" s="79"/>
      <c r="AZ78" s="79"/>
      <c r="BA78">
        <v>5</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269</v>
      </c>
      <c r="B79" s="64" t="s">
        <v>281</v>
      </c>
      <c r="C79" s="65"/>
      <c r="D79" s="66"/>
      <c r="E79" s="67"/>
      <c r="F79" s="68"/>
      <c r="G79" s="65"/>
      <c r="H79" s="69"/>
      <c r="I79" s="70"/>
      <c r="J79" s="70"/>
      <c r="K79" s="34" t="s">
        <v>65</v>
      </c>
      <c r="L79" s="77">
        <v>210</v>
      </c>
      <c r="M79" s="77"/>
      <c r="N79" s="72"/>
      <c r="O79" s="79" t="s">
        <v>339</v>
      </c>
      <c r="P79" s="81">
        <v>43669.96436342593</v>
      </c>
      <c r="Q79" s="79" t="s">
        <v>401</v>
      </c>
      <c r="R79" s="82" t="s">
        <v>539</v>
      </c>
      <c r="S79" s="79" t="s">
        <v>586</v>
      </c>
      <c r="T79" s="79"/>
      <c r="U79" s="79"/>
      <c r="V79" s="82" t="s">
        <v>800</v>
      </c>
      <c r="W79" s="81">
        <v>43669.96436342593</v>
      </c>
      <c r="X79" s="82" t="s">
        <v>887</v>
      </c>
      <c r="Y79" s="79"/>
      <c r="Z79" s="79"/>
      <c r="AA79" s="85" t="s">
        <v>1096</v>
      </c>
      <c r="AB79" s="79"/>
      <c r="AC79" s="79" t="b">
        <v>0</v>
      </c>
      <c r="AD79" s="79">
        <v>0</v>
      </c>
      <c r="AE79" s="85" t="s">
        <v>1231</v>
      </c>
      <c r="AF79" s="79" t="b">
        <v>0</v>
      </c>
      <c r="AG79" s="79" t="s">
        <v>1237</v>
      </c>
      <c r="AH79" s="79"/>
      <c r="AI79" s="85" t="s">
        <v>1231</v>
      </c>
      <c r="AJ79" s="79" t="b">
        <v>0</v>
      </c>
      <c r="AK79" s="79">
        <v>1</v>
      </c>
      <c r="AL79" s="85" t="s">
        <v>1154</v>
      </c>
      <c r="AM79" s="79" t="s">
        <v>1240</v>
      </c>
      <c r="AN79" s="79" t="b">
        <v>0</v>
      </c>
      <c r="AO79" s="85" t="s">
        <v>1154</v>
      </c>
      <c r="AP79" s="79" t="s">
        <v>176</v>
      </c>
      <c r="AQ79" s="79">
        <v>0</v>
      </c>
      <c r="AR79" s="79">
        <v>0</v>
      </c>
      <c r="AS79" s="79"/>
      <c r="AT79" s="79"/>
      <c r="AU79" s="79"/>
      <c r="AV79" s="79"/>
      <c r="AW79" s="79"/>
      <c r="AX79" s="79"/>
      <c r="AY79" s="79"/>
      <c r="AZ79" s="79"/>
      <c r="BA79">
        <v>5</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269</v>
      </c>
      <c r="B80" s="64" t="s">
        <v>281</v>
      </c>
      <c r="C80" s="65"/>
      <c r="D80" s="66"/>
      <c r="E80" s="67"/>
      <c r="F80" s="68"/>
      <c r="G80" s="65"/>
      <c r="H80" s="69"/>
      <c r="I80" s="70"/>
      <c r="J80" s="70"/>
      <c r="K80" s="34" t="s">
        <v>65</v>
      </c>
      <c r="L80" s="77">
        <v>217</v>
      </c>
      <c r="M80" s="77"/>
      <c r="N80" s="72"/>
      <c r="O80" s="79" t="s">
        <v>339</v>
      </c>
      <c r="P80" s="81">
        <v>43670.73689814815</v>
      </c>
      <c r="Q80" s="79" t="s">
        <v>402</v>
      </c>
      <c r="R80" s="82" t="s">
        <v>540</v>
      </c>
      <c r="S80" s="79" t="s">
        <v>586</v>
      </c>
      <c r="T80" s="79"/>
      <c r="U80" s="79"/>
      <c r="V80" s="82" t="s">
        <v>800</v>
      </c>
      <c r="W80" s="81">
        <v>43670.73689814815</v>
      </c>
      <c r="X80" s="82" t="s">
        <v>888</v>
      </c>
      <c r="Y80" s="79"/>
      <c r="Z80" s="79"/>
      <c r="AA80" s="85" t="s">
        <v>1097</v>
      </c>
      <c r="AB80" s="79"/>
      <c r="AC80" s="79" t="b">
        <v>0</v>
      </c>
      <c r="AD80" s="79">
        <v>0</v>
      </c>
      <c r="AE80" s="85" t="s">
        <v>1231</v>
      </c>
      <c r="AF80" s="79" t="b">
        <v>0</v>
      </c>
      <c r="AG80" s="79" t="s">
        <v>1237</v>
      </c>
      <c r="AH80" s="79"/>
      <c r="AI80" s="85" t="s">
        <v>1231</v>
      </c>
      <c r="AJ80" s="79" t="b">
        <v>0</v>
      </c>
      <c r="AK80" s="79">
        <v>2</v>
      </c>
      <c r="AL80" s="85" t="s">
        <v>1155</v>
      </c>
      <c r="AM80" s="79" t="s">
        <v>1240</v>
      </c>
      <c r="AN80" s="79" t="b">
        <v>0</v>
      </c>
      <c r="AO80" s="85" t="s">
        <v>1155</v>
      </c>
      <c r="AP80" s="79" t="s">
        <v>176</v>
      </c>
      <c r="AQ80" s="79">
        <v>0</v>
      </c>
      <c r="AR80" s="79">
        <v>0</v>
      </c>
      <c r="AS80" s="79"/>
      <c r="AT80" s="79"/>
      <c r="AU80" s="79"/>
      <c r="AV80" s="79"/>
      <c r="AW80" s="79"/>
      <c r="AX80" s="79"/>
      <c r="AY80" s="79"/>
      <c r="AZ80" s="79"/>
      <c r="BA80">
        <v>5</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269</v>
      </c>
      <c r="B81" s="64" t="s">
        <v>281</v>
      </c>
      <c r="C81" s="65"/>
      <c r="D81" s="66"/>
      <c r="E81" s="67"/>
      <c r="F81" s="68"/>
      <c r="G81" s="65"/>
      <c r="H81" s="69"/>
      <c r="I81" s="70"/>
      <c r="J81" s="70"/>
      <c r="K81" s="34" t="s">
        <v>65</v>
      </c>
      <c r="L81" s="77">
        <v>224</v>
      </c>
      <c r="M81" s="77"/>
      <c r="N81" s="72"/>
      <c r="O81" s="79" t="s">
        <v>339</v>
      </c>
      <c r="P81" s="81">
        <v>43671.81611111111</v>
      </c>
      <c r="Q81" s="79" t="s">
        <v>403</v>
      </c>
      <c r="R81" s="82" t="s">
        <v>541</v>
      </c>
      <c r="S81" s="79" t="s">
        <v>586</v>
      </c>
      <c r="T81" s="79"/>
      <c r="U81" s="79"/>
      <c r="V81" s="82" t="s">
        <v>800</v>
      </c>
      <c r="W81" s="81">
        <v>43671.81611111111</v>
      </c>
      <c r="X81" s="82" t="s">
        <v>889</v>
      </c>
      <c r="Y81" s="79"/>
      <c r="Z81" s="79"/>
      <c r="AA81" s="85" t="s">
        <v>1098</v>
      </c>
      <c r="AB81" s="79"/>
      <c r="AC81" s="79" t="b">
        <v>0</v>
      </c>
      <c r="AD81" s="79">
        <v>0</v>
      </c>
      <c r="AE81" s="85" t="s">
        <v>1231</v>
      </c>
      <c r="AF81" s="79" t="b">
        <v>0</v>
      </c>
      <c r="AG81" s="79" t="s">
        <v>1237</v>
      </c>
      <c r="AH81" s="79"/>
      <c r="AI81" s="85" t="s">
        <v>1231</v>
      </c>
      <c r="AJ81" s="79" t="b">
        <v>0</v>
      </c>
      <c r="AK81" s="79">
        <v>1</v>
      </c>
      <c r="AL81" s="85" t="s">
        <v>1156</v>
      </c>
      <c r="AM81" s="79" t="s">
        <v>1240</v>
      </c>
      <c r="AN81" s="79" t="b">
        <v>0</v>
      </c>
      <c r="AO81" s="85" t="s">
        <v>1156</v>
      </c>
      <c r="AP81" s="79" t="s">
        <v>176</v>
      </c>
      <c r="AQ81" s="79">
        <v>0</v>
      </c>
      <c r="AR81" s="79">
        <v>0</v>
      </c>
      <c r="AS81" s="79"/>
      <c r="AT81" s="79"/>
      <c r="AU81" s="79"/>
      <c r="AV81" s="79"/>
      <c r="AW81" s="79"/>
      <c r="AX81" s="79"/>
      <c r="AY81" s="79"/>
      <c r="AZ81" s="79"/>
      <c r="BA81">
        <v>5</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270</v>
      </c>
      <c r="B82" s="64" t="s">
        <v>271</v>
      </c>
      <c r="C82" s="65"/>
      <c r="D82" s="66"/>
      <c r="E82" s="67"/>
      <c r="F82" s="68"/>
      <c r="G82" s="65"/>
      <c r="H82" s="69"/>
      <c r="I82" s="70"/>
      <c r="J82" s="70"/>
      <c r="K82" s="34" t="s">
        <v>65</v>
      </c>
      <c r="L82" s="77">
        <v>231</v>
      </c>
      <c r="M82" s="77"/>
      <c r="N82" s="72"/>
      <c r="O82" s="79" t="s">
        <v>339</v>
      </c>
      <c r="P82" s="81">
        <v>43681.70664351852</v>
      </c>
      <c r="Q82" s="79" t="s">
        <v>404</v>
      </c>
      <c r="R82" s="82" t="s">
        <v>542</v>
      </c>
      <c r="S82" s="79" t="s">
        <v>595</v>
      </c>
      <c r="T82" s="79" t="s">
        <v>632</v>
      </c>
      <c r="U82" s="79"/>
      <c r="V82" s="82" t="s">
        <v>801</v>
      </c>
      <c r="W82" s="81">
        <v>43681.70664351852</v>
      </c>
      <c r="X82" s="82" t="s">
        <v>890</v>
      </c>
      <c r="Y82" s="79">
        <v>41.2528</v>
      </c>
      <c r="Z82" s="79">
        <v>-73.2978</v>
      </c>
      <c r="AA82" s="85" t="s">
        <v>1099</v>
      </c>
      <c r="AB82" s="79"/>
      <c r="AC82" s="79" t="b">
        <v>0</v>
      </c>
      <c r="AD82" s="79">
        <v>0</v>
      </c>
      <c r="AE82" s="85" t="s">
        <v>1231</v>
      </c>
      <c r="AF82" s="79" t="b">
        <v>0</v>
      </c>
      <c r="AG82" s="79" t="s">
        <v>1237</v>
      </c>
      <c r="AH82" s="79"/>
      <c r="AI82" s="85" t="s">
        <v>1231</v>
      </c>
      <c r="AJ82" s="79" t="b">
        <v>0</v>
      </c>
      <c r="AK82" s="79">
        <v>0</v>
      </c>
      <c r="AL82" s="85" t="s">
        <v>1231</v>
      </c>
      <c r="AM82" s="79" t="s">
        <v>1250</v>
      </c>
      <c r="AN82" s="79" t="b">
        <v>0</v>
      </c>
      <c r="AO82" s="85" t="s">
        <v>1099</v>
      </c>
      <c r="AP82" s="79" t="s">
        <v>176</v>
      </c>
      <c r="AQ82" s="79">
        <v>0</v>
      </c>
      <c r="AR82" s="79">
        <v>0</v>
      </c>
      <c r="AS82" s="79" t="s">
        <v>1254</v>
      </c>
      <c r="AT82" s="79" t="s">
        <v>1255</v>
      </c>
      <c r="AU82" s="79" t="s">
        <v>1256</v>
      </c>
      <c r="AV82" s="79" t="s">
        <v>1259</v>
      </c>
      <c r="AW82" s="79" t="s">
        <v>1262</v>
      </c>
      <c r="AX82" s="79" t="s">
        <v>1264</v>
      </c>
      <c r="AY82" s="79" t="s">
        <v>1267</v>
      </c>
      <c r="AZ82" s="82" t="s">
        <v>1270</v>
      </c>
      <c r="BA82">
        <v>1</v>
      </c>
      <c r="BB82" s="78" t="str">
        <f>REPLACE(INDEX(GroupVertices[Group],MATCH(Edges25[[#This Row],[Vertex 1]],GroupVertices[Vertex],0)),1,1,"")</f>
        <v>1</v>
      </c>
      <c r="BC82" s="78" t="str">
        <f>REPLACE(INDEX(GroupVertices[Group],MATCH(Edges25[[#This Row],[Vertex 2]],GroupVertices[Vertex],0)),1,1,"")</f>
        <v>1</v>
      </c>
      <c r="BD82" s="48">
        <v>1</v>
      </c>
      <c r="BE82" s="49">
        <v>3.8461538461538463</v>
      </c>
      <c r="BF82" s="48">
        <v>0</v>
      </c>
      <c r="BG82" s="49">
        <v>0</v>
      </c>
      <c r="BH82" s="48">
        <v>0</v>
      </c>
      <c r="BI82" s="49">
        <v>0</v>
      </c>
      <c r="BJ82" s="48">
        <v>25</v>
      </c>
      <c r="BK82" s="49">
        <v>96.15384615384616</v>
      </c>
      <c r="BL82" s="48">
        <v>26</v>
      </c>
    </row>
    <row r="83" spans="1:64" ht="15">
      <c r="A83" s="64" t="s">
        <v>252</v>
      </c>
      <c r="B83" s="64" t="s">
        <v>330</v>
      </c>
      <c r="C83" s="65"/>
      <c r="D83" s="66"/>
      <c r="E83" s="67"/>
      <c r="F83" s="68"/>
      <c r="G83" s="65"/>
      <c r="H83" s="69"/>
      <c r="I83" s="70"/>
      <c r="J83" s="70"/>
      <c r="K83" s="34" t="s">
        <v>65</v>
      </c>
      <c r="L83" s="77">
        <v>232</v>
      </c>
      <c r="M83" s="77"/>
      <c r="N83" s="72"/>
      <c r="O83" s="79" t="s">
        <v>339</v>
      </c>
      <c r="P83" s="81">
        <v>43641.50303240741</v>
      </c>
      <c r="Q83" s="79" t="s">
        <v>405</v>
      </c>
      <c r="R83" s="79"/>
      <c r="S83" s="79"/>
      <c r="T83" s="79" t="s">
        <v>633</v>
      </c>
      <c r="U83" s="79"/>
      <c r="V83" s="82" t="s">
        <v>788</v>
      </c>
      <c r="W83" s="81">
        <v>43641.50303240741</v>
      </c>
      <c r="X83" s="82" t="s">
        <v>891</v>
      </c>
      <c r="Y83" s="79"/>
      <c r="Z83" s="79"/>
      <c r="AA83" s="85" t="s">
        <v>1100</v>
      </c>
      <c r="AB83" s="85" t="s">
        <v>1101</v>
      </c>
      <c r="AC83" s="79" t="b">
        <v>0</v>
      </c>
      <c r="AD83" s="79">
        <v>0</v>
      </c>
      <c r="AE83" s="85" t="s">
        <v>1232</v>
      </c>
      <c r="AF83" s="79" t="b">
        <v>0</v>
      </c>
      <c r="AG83" s="79" t="s">
        <v>1237</v>
      </c>
      <c r="AH83" s="79"/>
      <c r="AI83" s="85" t="s">
        <v>1231</v>
      </c>
      <c r="AJ83" s="79" t="b">
        <v>0</v>
      </c>
      <c r="AK83" s="79">
        <v>0</v>
      </c>
      <c r="AL83" s="85" t="s">
        <v>1231</v>
      </c>
      <c r="AM83" s="79" t="s">
        <v>1239</v>
      </c>
      <c r="AN83" s="79" t="b">
        <v>0</v>
      </c>
      <c r="AO83" s="85" t="s">
        <v>1101</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1</v>
      </c>
      <c r="BD83" s="48">
        <v>1</v>
      </c>
      <c r="BE83" s="49">
        <v>8.333333333333334</v>
      </c>
      <c r="BF83" s="48">
        <v>0</v>
      </c>
      <c r="BG83" s="49">
        <v>0</v>
      </c>
      <c r="BH83" s="48">
        <v>0</v>
      </c>
      <c r="BI83" s="49">
        <v>0</v>
      </c>
      <c r="BJ83" s="48">
        <v>11</v>
      </c>
      <c r="BK83" s="49">
        <v>91.66666666666667</v>
      </c>
      <c r="BL83" s="48">
        <v>12</v>
      </c>
    </row>
    <row r="84" spans="1:64" ht="15">
      <c r="A84" s="64" t="s">
        <v>271</v>
      </c>
      <c r="B84" s="64" t="s">
        <v>330</v>
      </c>
      <c r="C84" s="65"/>
      <c r="D84" s="66"/>
      <c r="E84" s="67"/>
      <c r="F84" s="68"/>
      <c r="G84" s="65"/>
      <c r="H84" s="69"/>
      <c r="I84" s="70"/>
      <c r="J84" s="70"/>
      <c r="K84" s="34" t="s">
        <v>65</v>
      </c>
      <c r="L84" s="77">
        <v>233</v>
      </c>
      <c r="M84" s="77"/>
      <c r="N84" s="72"/>
      <c r="O84" s="79" t="s">
        <v>339</v>
      </c>
      <c r="P84" s="81">
        <v>43640.73546296296</v>
      </c>
      <c r="Q84" s="79" t="s">
        <v>406</v>
      </c>
      <c r="R84" s="82" t="s">
        <v>543</v>
      </c>
      <c r="S84" s="79" t="s">
        <v>596</v>
      </c>
      <c r="T84" s="79" t="s">
        <v>634</v>
      </c>
      <c r="U84" s="79"/>
      <c r="V84" s="82" t="s">
        <v>802</v>
      </c>
      <c r="W84" s="81">
        <v>43640.73546296296</v>
      </c>
      <c r="X84" s="82" t="s">
        <v>892</v>
      </c>
      <c r="Y84" s="79"/>
      <c r="Z84" s="79"/>
      <c r="AA84" s="85" t="s">
        <v>1101</v>
      </c>
      <c r="AB84" s="79"/>
      <c r="AC84" s="79" t="b">
        <v>0</v>
      </c>
      <c r="AD84" s="79">
        <v>4</v>
      </c>
      <c r="AE84" s="85" t="s">
        <v>1231</v>
      </c>
      <c r="AF84" s="79" t="b">
        <v>0</v>
      </c>
      <c r="AG84" s="79" t="s">
        <v>1237</v>
      </c>
      <c r="AH84" s="79"/>
      <c r="AI84" s="85" t="s">
        <v>1231</v>
      </c>
      <c r="AJ84" s="79" t="b">
        <v>0</v>
      </c>
      <c r="AK84" s="79">
        <v>0</v>
      </c>
      <c r="AL84" s="85" t="s">
        <v>1231</v>
      </c>
      <c r="AM84" s="79" t="s">
        <v>1244</v>
      </c>
      <c r="AN84" s="79" t="b">
        <v>0</v>
      </c>
      <c r="AO84" s="85" t="s">
        <v>1101</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24</v>
      </c>
      <c r="BK84" s="49">
        <v>100</v>
      </c>
      <c r="BL84" s="48">
        <v>24</v>
      </c>
    </row>
    <row r="85" spans="1:64" ht="15">
      <c r="A85" s="64" t="s">
        <v>271</v>
      </c>
      <c r="B85" s="64" t="s">
        <v>331</v>
      </c>
      <c r="C85" s="65"/>
      <c r="D85" s="66"/>
      <c r="E85" s="67"/>
      <c r="F85" s="68"/>
      <c r="G85" s="65"/>
      <c r="H85" s="69"/>
      <c r="I85" s="70"/>
      <c r="J85" s="70"/>
      <c r="K85" s="34" t="s">
        <v>65</v>
      </c>
      <c r="L85" s="77">
        <v>234</v>
      </c>
      <c r="M85" s="77"/>
      <c r="N85" s="72"/>
      <c r="O85" s="79" t="s">
        <v>339</v>
      </c>
      <c r="P85" s="81">
        <v>43640.74230324074</v>
      </c>
      <c r="Q85" s="79" t="s">
        <v>407</v>
      </c>
      <c r="R85" s="82" t="s">
        <v>544</v>
      </c>
      <c r="S85" s="79" t="s">
        <v>590</v>
      </c>
      <c r="T85" s="79" t="s">
        <v>635</v>
      </c>
      <c r="U85" s="79"/>
      <c r="V85" s="82" t="s">
        <v>802</v>
      </c>
      <c r="W85" s="81">
        <v>43640.74230324074</v>
      </c>
      <c r="X85" s="82" t="s">
        <v>893</v>
      </c>
      <c r="Y85" s="79"/>
      <c r="Z85" s="79"/>
      <c r="AA85" s="85" t="s">
        <v>1102</v>
      </c>
      <c r="AB85" s="79"/>
      <c r="AC85" s="79" t="b">
        <v>0</v>
      </c>
      <c r="AD85" s="79">
        <v>7</v>
      </c>
      <c r="AE85" s="85" t="s">
        <v>1231</v>
      </c>
      <c r="AF85" s="79" t="b">
        <v>1</v>
      </c>
      <c r="AG85" s="79" t="s">
        <v>1237</v>
      </c>
      <c r="AH85" s="79"/>
      <c r="AI85" s="85" t="s">
        <v>1043</v>
      </c>
      <c r="AJ85" s="79" t="b">
        <v>0</v>
      </c>
      <c r="AK85" s="79">
        <v>0</v>
      </c>
      <c r="AL85" s="85" t="s">
        <v>1231</v>
      </c>
      <c r="AM85" s="79" t="s">
        <v>1244</v>
      </c>
      <c r="AN85" s="79" t="b">
        <v>0</v>
      </c>
      <c r="AO85" s="85" t="s">
        <v>1102</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2</v>
      </c>
      <c r="BE85" s="49">
        <v>13.333333333333334</v>
      </c>
      <c r="BF85" s="48">
        <v>0</v>
      </c>
      <c r="BG85" s="49">
        <v>0</v>
      </c>
      <c r="BH85" s="48">
        <v>0</v>
      </c>
      <c r="BI85" s="49">
        <v>0</v>
      </c>
      <c r="BJ85" s="48">
        <v>13</v>
      </c>
      <c r="BK85" s="49">
        <v>86.66666666666667</v>
      </c>
      <c r="BL85" s="48">
        <v>15</v>
      </c>
    </row>
    <row r="86" spans="1:64" ht="15">
      <c r="A86" s="64" t="s">
        <v>271</v>
      </c>
      <c r="B86" s="64" t="s">
        <v>332</v>
      </c>
      <c r="C86" s="65"/>
      <c r="D86" s="66"/>
      <c r="E86" s="67"/>
      <c r="F86" s="68"/>
      <c r="G86" s="65"/>
      <c r="H86" s="69"/>
      <c r="I86" s="70"/>
      <c r="J86" s="70"/>
      <c r="K86" s="34" t="s">
        <v>65</v>
      </c>
      <c r="L86" s="77">
        <v>235</v>
      </c>
      <c r="M86" s="77"/>
      <c r="N86" s="72"/>
      <c r="O86" s="79" t="s">
        <v>339</v>
      </c>
      <c r="P86" s="81">
        <v>43680.61181712963</v>
      </c>
      <c r="Q86" s="79" t="s">
        <v>408</v>
      </c>
      <c r="R86" s="79"/>
      <c r="S86" s="79"/>
      <c r="T86" s="79" t="s">
        <v>636</v>
      </c>
      <c r="U86" s="82" t="s">
        <v>709</v>
      </c>
      <c r="V86" s="82" t="s">
        <v>709</v>
      </c>
      <c r="W86" s="81">
        <v>43680.61181712963</v>
      </c>
      <c r="X86" s="82" t="s">
        <v>894</v>
      </c>
      <c r="Y86" s="79"/>
      <c r="Z86" s="79"/>
      <c r="AA86" s="85" t="s">
        <v>1103</v>
      </c>
      <c r="AB86" s="79"/>
      <c r="AC86" s="79" t="b">
        <v>0</v>
      </c>
      <c r="AD86" s="79">
        <v>2</v>
      </c>
      <c r="AE86" s="85" t="s">
        <v>1231</v>
      </c>
      <c r="AF86" s="79" t="b">
        <v>0</v>
      </c>
      <c r="AG86" s="79" t="s">
        <v>1237</v>
      </c>
      <c r="AH86" s="79"/>
      <c r="AI86" s="85" t="s">
        <v>1231</v>
      </c>
      <c r="AJ86" s="79" t="b">
        <v>0</v>
      </c>
      <c r="AK86" s="79">
        <v>0</v>
      </c>
      <c r="AL86" s="85" t="s">
        <v>1231</v>
      </c>
      <c r="AM86" s="79" t="s">
        <v>1246</v>
      </c>
      <c r="AN86" s="79" t="b">
        <v>0</v>
      </c>
      <c r="AO86" s="85" t="s">
        <v>1103</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4</v>
      </c>
      <c r="BE86" s="49">
        <v>10.256410256410257</v>
      </c>
      <c r="BF86" s="48">
        <v>0</v>
      </c>
      <c r="BG86" s="49">
        <v>0</v>
      </c>
      <c r="BH86" s="48">
        <v>0</v>
      </c>
      <c r="BI86" s="49">
        <v>0</v>
      </c>
      <c r="BJ86" s="48">
        <v>35</v>
      </c>
      <c r="BK86" s="49">
        <v>89.74358974358974</v>
      </c>
      <c r="BL86" s="48">
        <v>39</v>
      </c>
    </row>
    <row r="87" spans="1:64" ht="15">
      <c r="A87" s="64" t="s">
        <v>252</v>
      </c>
      <c r="B87" s="64" t="s">
        <v>279</v>
      </c>
      <c r="C87" s="65"/>
      <c r="D87" s="66"/>
      <c r="E87" s="67"/>
      <c r="F87" s="68"/>
      <c r="G87" s="65"/>
      <c r="H87" s="69"/>
      <c r="I87" s="70"/>
      <c r="J87" s="70"/>
      <c r="K87" s="34" t="s">
        <v>65</v>
      </c>
      <c r="L87" s="77">
        <v>236</v>
      </c>
      <c r="M87" s="77"/>
      <c r="N87" s="72"/>
      <c r="O87" s="79" t="s">
        <v>339</v>
      </c>
      <c r="P87" s="81">
        <v>43651.76232638889</v>
      </c>
      <c r="Q87" s="79" t="s">
        <v>409</v>
      </c>
      <c r="R87" s="79"/>
      <c r="S87" s="79"/>
      <c r="T87" s="79" t="s">
        <v>637</v>
      </c>
      <c r="U87" s="82" t="s">
        <v>710</v>
      </c>
      <c r="V87" s="82" t="s">
        <v>710</v>
      </c>
      <c r="W87" s="81">
        <v>43651.76232638889</v>
      </c>
      <c r="X87" s="82" t="s">
        <v>895</v>
      </c>
      <c r="Y87" s="79"/>
      <c r="Z87" s="79"/>
      <c r="AA87" s="85" t="s">
        <v>1104</v>
      </c>
      <c r="AB87" s="79"/>
      <c r="AC87" s="79" t="b">
        <v>0</v>
      </c>
      <c r="AD87" s="79">
        <v>0</v>
      </c>
      <c r="AE87" s="85" t="s">
        <v>1231</v>
      </c>
      <c r="AF87" s="79" t="b">
        <v>0</v>
      </c>
      <c r="AG87" s="79" t="s">
        <v>1237</v>
      </c>
      <c r="AH87" s="79"/>
      <c r="AI87" s="85" t="s">
        <v>1231</v>
      </c>
      <c r="AJ87" s="79" t="b">
        <v>0</v>
      </c>
      <c r="AK87" s="79">
        <v>0</v>
      </c>
      <c r="AL87" s="85" t="s">
        <v>1231</v>
      </c>
      <c r="AM87" s="79" t="s">
        <v>1239</v>
      </c>
      <c r="AN87" s="79" t="b">
        <v>0</v>
      </c>
      <c r="AO87" s="85" t="s">
        <v>1104</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272</v>
      </c>
      <c r="B88" s="64" t="s">
        <v>279</v>
      </c>
      <c r="C88" s="65"/>
      <c r="D88" s="66"/>
      <c r="E88" s="67"/>
      <c r="F88" s="68"/>
      <c r="G88" s="65"/>
      <c r="H88" s="69"/>
      <c r="I88" s="70"/>
      <c r="J88" s="70"/>
      <c r="K88" s="34" t="s">
        <v>65</v>
      </c>
      <c r="L88" s="77">
        <v>237</v>
      </c>
      <c r="M88" s="77"/>
      <c r="N88" s="72"/>
      <c r="O88" s="79" t="s">
        <v>339</v>
      </c>
      <c r="P88" s="81">
        <v>43652.06423611111</v>
      </c>
      <c r="Q88" s="79" t="s">
        <v>410</v>
      </c>
      <c r="R88" s="79"/>
      <c r="S88" s="79"/>
      <c r="T88" s="79"/>
      <c r="U88" s="82" t="s">
        <v>711</v>
      </c>
      <c r="V88" s="82" t="s">
        <v>711</v>
      </c>
      <c r="W88" s="81">
        <v>43652.06423611111</v>
      </c>
      <c r="X88" s="82" t="s">
        <v>896</v>
      </c>
      <c r="Y88" s="79"/>
      <c r="Z88" s="79"/>
      <c r="AA88" s="85" t="s">
        <v>1105</v>
      </c>
      <c r="AB88" s="85" t="s">
        <v>1104</v>
      </c>
      <c r="AC88" s="79" t="b">
        <v>0</v>
      </c>
      <c r="AD88" s="79">
        <v>1</v>
      </c>
      <c r="AE88" s="85" t="s">
        <v>1236</v>
      </c>
      <c r="AF88" s="79" t="b">
        <v>0</v>
      </c>
      <c r="AG88" s="79" t="s">
        <v>1238</v>
      </c>
      <c r="AH88" s="79"/>
      <c r="AI88" s="85" t="s">
        <v>1231</v>
      </c>
      <c r="AJ88" s="79" t="b">
        <v>0</v>
      </c>
      <c r="AK88" s="79">
        <v>0</v>
      </c>
      <c r="AL88" s="85" t="s">
        <v>1231</v>
      </c>
      <c r="AM88" s="79" t="s">
        <v>1240</v>
      </c>
      <c r="AN88" s="79" t="b">
        <v>0</v>
      </c>
      <c r="AO88" s="85" t="s">
        <v>1104</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273</v>
      </c>
      <c r="B89" s="64" t="s">
        <v>271</v>
      </c>
      <c r="C89" s="65"/>
      <c r="D89" s="66"/>
      <c r="E89" s="67"/>
      <c r="F89" s="68"/>
      <c r="G89" s="65"/>
      <c r="H89" s="69"/>
      <c r="I89" s="70"/>
      <c r="J89" s="70"/>
      <c r="K89" s="34" t="s">
        <v>65</v>
      </c>
      <c r="L89" s="77">
        <v>241</v>
      </c>
      <c r="M89" s="77"/>
      <c r="N89" s="72"/>
      <c r="O89" s="79" t="s">
        <v>339</v>
      </c>
      <c r="P89" s="81">
        <v>43667.58253472222</v>
      </c>
      <c r="Q89" s="79" t="s">
        <v>383</v>
      </c>
      <c r="R89" s="79"/>
      <c r="S89" s="79"/>
      <c r="T89" s="79" t="s">
        <v>627</v>
      </c>
      <c r="U89" s="79"/>
      <c r="V89" s="82" t="s">
        <v>803</v>
      </c>
      <c r="W89" s="81">
        <v>43667.58253472222</v>
      </c>
      <c r="X89" s="82" t="s">
        <v>897</v>
      </c>
      <c r="Y89" s="79"/>
      <c r="Z89" s="79"/>
      <c r="AA89" s="85" t="s">
        <v>1106</v>
      </c>
      <c r="AB89" s="79"/>
      <c r="AC89" s="79" t="b">
        <v>0</v>
      </c>
      <c r="AD89" s="79">
        <v>0</v>
      </c>
      <c r="AE89" s="85" t="s">
        <v>1231</v>
      </c>
      <c r="AF89" s="79" t="b">
        <v>0</v>
      </c>
      <c r="AG89" s="79" t="s">
        <v>1237</v>
      </c>
      <c r="AH89" s="79"/>
      <c r="AI89" s="85" t="s">
        <v>1231</v>
      </c>
      <c r="AJ89" s="79" t="b">
        <v>0</v>
      </c>
      <c r="AK89" s="79">
        <v>2</v>
      </c>
      <c r="AL89" s="85" t="s">
        <v>1219</v>
      </c>
      <c r="AM89" s="79" t="s">
        <v>1240</v>
      </c>
      <c r="AN89" s="79" t="b">
        <v>0</v>
      </c>
      <c r="AO89" s="85" t="s">
        <v>1219</v>
      </c>
      <c r="AP89" s="79" t="s">
        <v>176</v>
      </c>
      <c r="AQ89" s="79">
        <v>0</v>
      </c>
      <c r="AR89" s="79">
        <v>0</v>
      </c>
      <c r="AS89" s="79"/>
      <c r="AT89" s="79"/>
      <c r="AU89" s="79"/>
      <c r="AV89" s="79"/>
      <c r="AW89" s="79"/>
      <c r="AX89" s="79"/>
      <c r="AY89" s="79"/>
      <c r="AZ89" s="79"/>
      <c r="BA89">
        <v>2</v>
      </c>
      <c r="BB89" s="78" t="str">
        <f>REPLACE(INDEX(GroupVertices[Group],MATCH(Edges25[[#This Row],[Vertex 1]],GroupVertices[Vertex],0)),1,1,"")</f>
        <v>2</v>
      </c>
      <c r="BC89" s="78" t="str">
        <f>REPLACE(INDEX(GroupVertices[Group],MATCH(Edges25[[#This Row],[Vertex 2]],GroupVertices[Vertex],0)),1,1,"")</f>
        <v>1</v>
      </c>
      <c r="BD89" s="48">
        <v>2</v>
      </c>
      <c r="BE89" s="49">
        <v>9.523809523809524</v>
      </c>
      <c r="BF89" s="48">
        <v>0</v>
      </c>
      <c r="BG89" s="49">
        <v>0</v>
      </c>
      <c r="BH89" s="48">
        <v>0</v>
      </c>
      <c r="BI89" s="49">
        <v>0</v>
      </c>
      <c r="BJ89" s="48">
        <v>19</v>
      </c>
      <c r="BK89" s="49">
        <v>90.47619047619048</v>
      </c>
      <c r="BL89" s="48">
        <v>21</v>
      </c>
    </row>
    <row r="90" spans="1:64" ht="15">
      <c r="A90" s="64" t="s">
        <v>273</v>
      </c>
      <c r="B90" s="64" t="s">
        <v>271</v>
      </c>
      <c r="C90" s="65"/>
      <c r="D90" s="66"/>
      <c r="E90" s="67"/>
      <c r="F90" s="68"/>
      <c r="G90" s="65"/>
      <c r="H90" s="69"/>
      <c r="I90" s="70"/>
      <c r="J90" s="70"/>
      <c r="K90" s="34" t="s">
        <v>65</v>
      </c>
      <c r="L90" s="77">
        <v>242</v>
      </c>
      <c r="M90" s="77"/>
      <c r="N90" s="72"/>
      <c r="O90" s="79" t="s">
        <v>339</v>
      </c>
      <c r="P90" s="81">
        <v>43677.71487268519</v>
      </c>
      <c r="Q90" s="79" t="s">
        <v>411</v>
      </c>
      <c r="R90" s="79"/>
      <c r="S90" s="79"/>
      <c r="T90" s="79"/>
      <c r="U90" s="79"/>
      <c r="V90" s="82" t="s">
        <v>803</v>
      </c>
      <c r="W90" s="81">
        <v>43677.71487268519</v>
      </c>
      <c r="X90" s="82" t="s">
        <v>898</v>
      </c>
      <c r="Y90" s="79"/>
      <c r="Z90" s="79"/>
      <c r="AA90" s="85" t="s">
        <v>1107</v>
      </c>
      <c r="AB90" s="79"/>
      <c r="AC90" s="79" t="b">
        <v>0</v>
      </c>
      <c r="AD90" s="79">
        <v>0</v>
      </c>
      <c r="AE90" s="85" t="s">
        <v>1231</v>
      </c>
      <c r="AF90" s="79" t="b">
        <v>0</v>
      </c>
      <c r="AG90" s="79" t="s">
        <v>1237</v>
      </c>
      <c r="AH90" s="79"/>
      <c r="AI90" s="85" t="s">
        <v>1231</v>
      </c>
      <c r="AJ90" s="79" t="b">
        <v>0</v>
      </c>
      <c r="AK90" s="79">
        <v>2</v>
      </c>
      <c r="AL90" s="85" t="s">
        <v>1225</v>
      </c>
      <c r="AM90" s="79" t="s">
        <v>1240</v>
      </c>
      <c r="AN90" s="79" t="b">
        <v>0</v>
      </c>
      <c r="AO90" s="85" t="s">
        <v>1225</v>
      </c>
      <c r="AP90" s="79" t="s">
        <v>176</v>
      </c>
      <c r="AQ90" s="79">
        <v>0</v>
      </c>
      <c r="AR90" s="79">
        <v>0</v>
      </c>
      <c r="AS90" s="79"/>
      <c r="AT90" s="79"/>
      <c r="AU90" s="79"/>
      <c r="AV90" s="79"/>
      <c r="AW90" s="79"/>
      <c r="AX90" s="79"/>
      <c r="AY90" s="79"/>
      <c r="AZ90" s="79"/>
      <c r="BA90">
        <v>2</v>
      </c>
      <c r="BB90" s="78" t="str">
        <f>REPLACE(INDEX(GroupVertices[Group],MATCH(Edges25[[#This Row],[Vertex 1]],GroupVertices[Vertex],0)),1,1,"")</f>
        <v>2</v>
      </c>
      <c r="BC90" s="78" t="str">
        <f>REPLACE(INDEX(GroupVertices[Group],MATCH(Edges25[[#This Row],[Vertex 2]],GroupVertices[Vertex],0)),1,1,"")</f>
        <v>1</v>
      </c>
      <c r="BD90" s="48">
        <v>0</v>
      </c>
      <c r="BE90" s="49">
        <v>0</v>
      </c>
      <c r="BF90" s="48">
        <v>0</v>
      </c>
      <c r="BG90" s="49">
        <v>0</v>
      </c>
      <c r="BH90" s="48">
        <v>0</v>
      </c>
      <c r="BI90" s="49">
        <v>0</v>
      </c>
      <c r="BJ90" s="48">
        <v>24</v>
      </c>
      <c r="BK90" s="49">
        <v>100</v>
      </c>
      <c r="BL90" s="48">
        <v>24</v>
      </c>
    </row>
    <row r="91" spans="1:64" ht="15">
      <c r="A91" s="64" t="s">
        <v>272</v>
      </c>
      <c r="B91" s="64" t="s">
        <v>271</v>
      </c>
      <c r="C91" s="65"/>
      <c r="D91" s="66"/>
      <c r="E91" s="67"/>
      <c r="F91" s="68"/>
      <c r="G91" s="65"/>
      <c r="H91" s="69"/>
      <c r="I91" s="70"/>
      <c r="J91" s="70"/>
      <c r="K91" s="34" t="s">
        <v>65</v>
      </c>
      <c r="L91" s="77">
        <v>254</v>
      </c>
      <c r="M91" s="77"/>
      <c r="N91" s="72"/>
      <c r="O91" s="79" t="s">
        <v>339</v>
      </c>
      <c r="P91" s="81">
        <v>43677.62097222222</v>
      </c>
      <c r="Q91" s="79" t="s">
        <v>411</v>
      </c>
      <c r="R91" s="79"/>
      <c r="S91" s="79"/>
      <c r="T91" s="79"/>
      <c r="U91" s="79"/>
      <c r="V91" s="82" t="s">
        <v>804</v>
      </c>
      <c r="W91" s="81">
        <v>43677.62097222222</v>
      </c>
      <c r="X91" s="82" t="s">
        <v>899</v>
      </c>
      <c r="Y91" s="79"/>
      <c r="Z91" s="79"/>
      <c r="AA91" s="85" t="s">
        <v>1108</v>
      </c>
      <c r="AB91" s="79"/>
      <c r="AC91" s="79" t="b">
        <v>0</v>
      </c>
      <c r="AD91" s="79">
        <v>0</v>
      </c>
      <c r="AE91" s="85" t="s">
        <v>1231</v>
      </c>
      <c r="AF91" s="79" t="b">
        <v>0</v>
      </c>
      <c r="AG91" s="79" t="s">
        <v>1237</v>
      </c>
      <c r="AH91" s="79"/>
      <c r="AI91" s="85" t="s">
        <v>1231</v>
      </c>
      <c r="AJ91" s="79" t="b">
        <v>0</v>
      </c>
      <c r="AK91" s="79">
        <v>2</v>
      </c>
      <c r="AL91" s="85" t="s">
        <v>1225</v>
      </c>
      <c r="AM91" s="79" t="s">
        <v>1251</v>
      </c>
      <c r="AN91" s="79" t="b">
        <v>0</v>
      </c>
      <c r="AO91" s="85" t="s">
        <v>1225</v>
      </c>
      <c r="AP91" s="79" t="s">
        <v>176</v>
      </c>
      <c r="AQ91" s="79">
        <v>0</v>
      </c>
      <c r="AR91" s="79">
        <v>0</v>
      </c>
      <c r="AS91" s="79"/>
      <c r="AT91" s="79"/>
      <c r="AU91" s="79"/>
      <c r="AV91" s="79"/>
      <c r="AW91" s="79"/>
      <c r="AX91" s="79"/>
      <c r="AY91" s="79"/>
      <c r="AZ91" s="79"/>
      <c r="BA91">
        <v>3</v>
      </c>
      <c r="BB91" s="78" t="str">
        <f>REPLACE(INDEX(GroupVertices[Group],MATCH(Edges25[[#This Row],[Vertex 1]],GroupVertices[Vertex],0)),1,1,"")</f>
        <v>2</v>
      </c>
      <c r="BC91" s="78" t="str">
        <f>REPLACE(INDEX(GroupVertices[Group],MATCH(Edges25[[#This Row],[Vertex 2]],GroupVertices[Vertex],0)),1,1,"")</f>
        <v>1</v>
      </c>
      <c r="BD91" s="48">
        <v>0</v>
      </c>
      <c r="BE91" s="49">
        <v>0</v>
      </c>
      <c r="BF91" s="48">
        <v>0</v>
      </c>
      <c r="BG91" s="49">
        <v>0</v>
      </c>
      <c r="BH91" s="48">
        <v>0</v>
      </c>
      <c r="BI91" s="49">
        <v>0</v>
      </c>
      <c r="BJ91" s="48">
        <v>24</v>
      </c>
      <c r="BK91" s="49">
        <v>100</v>
      </c>
      <c r="BL91" s="48">
        <v>24</v>
      </c>
    </row>
    <row r="92" spans="1:64" ht="15">
      <c r="A92" s="64" t="s">
        <v>272</v>
      </c>
      <c r="B92" s="64" t="s">
        <v>271</v>
      </c>
      <c r="C92" s="65"/>
      <c r="D92" s="66"/>
      <c r="E92" s="67"/>
      <c r="F92" s="68"/>
      <c r="G92" s="65"/>
      <c r="H92" s="69"/>
      <c r="I92" s="70"/>
      <c r="J92" s="70"/>
      <c r="K92" s="34" t="s">
        <v>65</v>
      </c>
      <c r="L92" s="77">
        <v>255</v>
      </c>
      <c r="M92" s="77"/>
      <c r="N92" s="72"/>
      <c r="O92" s="79" t="s">
        <v>339</v>
      </c>
      <c r="P92" s="81">
        <v>43682.60799768518</v>
      </c>
      <c r="Q92" s="79" t="s">
        <v>412</v>
      </c>
      <c r="R92" s="79"/>
      <c r="S92" s="79"/>
      <c r="T92" s="79"/>
      <c r="U92" s="79"/>
      <c r="V92" s="82" t="s">
        <v>804</v>
      </c>
      <c r="W92" s="81">
        <v>43682.60799768518</v>
      </c>
      <c r="X92" s="82" t="s">
        <v>900</v>
      </c>
      <c r="Y92" s="79"/>
      <c r="Z92" s="79"/>
      <c r="AA92" s="85" t="s">
        <v>1109</v>
      </c>
      <c r="AB92" s="79"/>
      <c r="AC92" s="79" t="b">
        <v>0</v>
      </c>
      <c r="AD92" s="79">
        <v>0</v>
      </c>
      <c r="AE92" s="85" t="s">
        <v>1231</v>
      </c>
      <c r="AF92" s="79" t="b">
        <v>0</v>
      </c>
      <c r="AG92" s="79" t="s">
        <v>1237</v>
      </c>
      <c r="AH92" s="79"/>
      <c r="AI92" s="85" t="s">
        <v>1231</v>
      </c>
      <c r="AJ92" s="79" t="b">
        <v>0</v>
      </c>
      <c r="AK92" s="79">
        <v>3</v>
      </c>
      <c r="AL92" s="85" t="s">
        <v>1228</v>
      </c>
      <c r="AM92" s="79" t="s">
        <v>1251</v>
      </c>
      <c r="AN92" s="79" t="b">
        <v>0</v>
      </c>
      <c r="AO92" s="85" t="s">
        <v>1228</v>
      </c>
      <c r="AP92" s="79" t="s">
        <v>176</v>
      </c>
      <c r="AQ92" s="79">
        <v>0</v>
      </c>
      <c r="AR92" s="79">
        <v>0</v>
      </c>
      <c r="AS92" s="79"/>
      <c r="AT92" s="79"/>
      <c r="AU92" s="79"/>
      <c r="AV92" s="79"/>
      <c r="AW92" s="79"/>
      <c r="AX92" s="79"/>
      <c r="AY92" s="79"/>
      <c r="AZ92" s="79"/>
      <c r="BA92">
        <v>3</v>
      </c>
      <c r="BB92" s="78" t="str">
        <f>REPLACE(INDEX(GroupVertices[Group],MATCH(Edges25[[#This Row],[Vertex 1]],GroupVertices[Vertex],0)),1,1,"")</f>
        <v>2</v>
      </c>
      <c r="BC92" s="78" t="str">
        <f>REPLACE(INDEX(GroupVertices[Group],MATCH(Edges25[[#This Row],[Vertex 2]],GroupVertices[Vertex],0)),1,1,"")</f>
        <v>1</v>
      </c>
      <c r="BD92" s="48">
        <v>2</v>
      </c>
      <c r="BE92" s="49">
        <v>8.333333333333334</v>
      </c>
      <c r="BF92" s="48">
        <v>0</v>
      </c>
      <c r="BG92" s="49">
        <v>0</v>
      </c>
      <c r="BH92" s="48">
        <v>0</v>
      </c>
      <c r="BI92" s="49">
        <v>0</v>
      </c>
      <c r="BJ92" s="48">
        <v>22</v>
      </c>
      <c r="BK92" s="49">
        <v>91.66666666666667</v>
      </c>
      <c r="BL92" s="48">
        <v>24</v>
      </c>
    </row>
    <row r="93" spans="1:64" ht="15">
      <c r="A93" s="64" t="s">
        <v>252</v>
      </c>
      <c r="B93" s="64" t="s">
        <v>274</v>
      </c>
      <c r="C93" s="65"/>
      <c r="D93" s="66"/>
      <c r="E93" s="67"/>
      <c r="F93" s="68"/>
      <c r="G93" s="65"/>
      <c r="H93" s="69"/>
      <c r="I93" s="70"/>
      <c r="J93" s="70"/>
      <c r="K93" s="34" t="s">
        <v>66</v>
      </c>
      <c r="L93" s="77">
        <v>256</v>
      </c>
      <c r="M93" s="77"/>
      <c r="N93" s="72"/>
      <c r="O93" s="79" t="s">
        <v>339</v>
      </c>
      <c r="P93" s="81">
        <v>43660.950011574074</v>
      </c>
      <c r="Q93" s="79" t="s">
        <v>413</v>
      </c>
      <c r="R93" s="82" t="s">
        <v>545</v>
      </c>
      <c r="S93" s="79" t="s">
        <v>590</v>
      </c>
      <c r="T93" s="79"/>
      <c r="U93" s="79"/>
      <c r="V93" s="82" t="s">
        <v>788</v>
      </c>
      <c r="W93" s="81">
        <v>43660.950011574074</v>
      </c>
      <c r="X93" s="82" t="s">
        <v>901</v>
      </c>
      <c r="Y93" s="79"/>
      <c r="Z93" s="79"/>
      <c r="AA93" s="85" t="s">
        <v>1110</v>
      </c>
      <c r="AB93" s="79"/>
      <c r="AC93" s="79" t="b">
        <v>0</v>
      </c>
      <c r="AD93" s="79">
        <v>0</v>
      </c>
      <c r="AE93" s="85" t="s">
        <v>1231</v>
      </c>
      <c r="AF93" s="79" t="b">
        <v>1</v>
      </c>
      <c r="AG93" s="79" t="s">
        <v>1237</v>
      </c>
      <c r="AH93" s="79"/>
      <c r="AI93" s="85" t="s">
        <v>1204</v>
      </c>
      <c r="AJ93" s="79" t="b">
        <v>0</v>
      </c>
      <c r="AK93" s="79">
        <v>1</v>
      </c>
      <c r="AL93" s="85" t="s">
        <v>1113</v>
      </c>
      <c r="AM93" s="79" t="s">
        <v>1239</v>
      </c>
      <c r="AN93" s="79" t="b">
        <v>0</v>
      </c>
      <c r="AO93" s="85" t="s">
        <v>1113</v>
      </c>
      <c r="AP93" s="79" t="s">
        <v>176</v>
      </c>
      <c r="AQ93" s="79">
        <v>0</v>
      </c>
      <c r="AR93" s="79">
        <v>0</v>
      </c>
      <c r="AS93" s="79"/>
      <c r="AT93" s="79"/>
      <c r="AU93" s="79"/>
      <c r="AV93" s="79"/>
      <c r="AW93" s="79"/>
      <c r="AX93" s="79"/>
      <c r="AY93" s="79"/>
      <c r="AZ93" s="79"/>
      <c r="BA93">
        <v>2</v>
      </c>
      <c r="BB93" s="78" t="str">
        <f>REPLACE(INDEX(GroupVertices[Group],MATCH(Edges25[[#This Row],[Vertex 1]],GroupVertices[Vertex],0)),1,1,"")</f>
        <v>2</v>
      </c>
      <c r="BC93" s="78" t="str">
        <f>REPLACE(INDEX(GroupVertices[Group],MATCH(Edges25[[#This Row],[Vertex 2]],GroupVertices[Vertex],0)),1,1,"")</f>
        <v>1</v>
      </c>
      <c r="BD93" s="48">
        <v>0</v>
      </c>
      <c r="BE93" s="49">
        <v>0</v>
      </c>
      <c r="BF93" s="48">
        <v>0</v>
      </c>
      <c r="BG93" s="49">
        <v>0</v>
      </c>
      <c r="BH93" s="48">
        <v>0</v>
      </c>
      <c r="BI93" s="49">
        <v>0</v>
      </c>
      <c r="BJ93" s="48">
        <v>7</v>
      </c>
      <c r="BK93" s="49">
        <v>100</v>
      </c>
      <c r="BL93" s="48">
        <v>7</v>
      </c>
    </row>
    <row r="94" spans="1:64" ht="15">
      <c r="A94" s="64" t="s">
        <v>252</v>
      </c>
      <c r="B94" s="64" t="s">
        <v>274</v>
      </c>
      <c r="C94" s="65"/>
      <c r="D94" s="66"/>
      <c r="E94" s="67"/>
      <c r="F94" s="68"/>
      <c r="G94" s="65"/>
      <c r="H94" s="69"/>
      <c r="I94" s="70"/>
      <c r="J94" s="70"/>
      <c r="K94" s="34" t="s">
        <v>66</v>
      </c>
      <c r="L94" s="77">
        <v>257</v>
      </c>
      <c r="M94" s="77"/>
      <c r="N94" s="72"/>
      <c r="O94" s="79" t="s">
        <v>339</v>
      </c>
      <c r="P94" s="81">
        <v>43664.61783564815</v>
      </c>
      <c r="Q94" s="79" t="s">
        <v>414</v>
      </c>
      <c r="R94" s="79"/>
      <c r="S94" s="79"/>
      <c r="T94" s="79" t="s">
        <v>638</v>
      </c>
      <c r="U94" s="82" t="s">
        <v>712</v>
      </c>
      <c r="V94" s="82" t="s">
        <v>712</v>
      </c>
      <c r="W94" s="81">
        <v>43664.61783564815</v>
      </c>
      <c r="X94" s="82" t="s">
        <v>902</v>
      </c>
      <c r="Y94" s="79"/>
      <c r="Z94" s="79"/>
      <c r="AA94" s="85" t="s">
        <v>1111</v>
      </c>
      <c r="AB94" s="79"/>
      <c r="AC94" s="79" t="b">
        <v>0</v>
      </c>
      <c r="AD94" s="79">
        <v>0</v>
      </c>
      <c r="AE94" s="85" t="s">
        <v>1231</v>
      </c>
      <c r="AF94" s="79" t="b">
        <v>0</v>
      </c>
      <c r="AG94" s="79" t="s">
        <v>1237</v>
      </c>
      <c r="AH94" s="79"/>
      <c r="AI94" s="85" t="s">
        <v>1231</v>
      </c>
      <c r="AJ94" s="79" t="b">
        <v>0</v>
      </c>
      <c r="AK94" s="79">
        <v>0</v>
      </c>
      <c r="AL94" s="85" t="s">
        <v>1231</v>
      </c>
      <c r="AM94" s="79" t="s">
        <v>1239</v>
      </c>
      <c r="AN94" s="79" t="b">
        <v>0</v>
      </c>
      <c r="AO94" s="85" t="s">
        <v>1111</v>
      </c>
      <c r="AP94" s="79" t="s">
        <v>176</v>
      </c>
      <c r="AQ94" s="79">
        <v>0</v>
      </c>
      <c r="AR94" s="79">
        <v>0</v>
      </c>
      <c r="AS94" s="79"/>
      <c r="AT94" s="79"/>
      <c r="AU94" s="79"/>
      <c r="AV94" s="79"/>
      <c r="AW94" s="79"/>
      <c r="AX94" s="79"/>
      <c r="AY94" s="79"/>
      <c r="AZ94" s="79"/>
      <c r="BA94">
        <v>2</v>
      </c>
      <c r="BB94" s="78" t="str">
        <f>REPLACE(INDEX(GroupVertices[Group],MATCH(Edges25[[#This Row],[Vertex 1]],GroupVertices[Vertex],0)),1,1,"")</f>
        <v>2</v>
      </c>
      <c r="BC94" s="78" t="str">
        <f>REPLACE(INDEX(GroupVertices[Group],MATCH(Edges25[[#This Row],[Vertex 2]],GroupVertices[Vertex],0)),1,1,"")</f>
        <v>1</v>
      </c>
      <c r="BD94" s="48">
        <v>2</v>
      </c>
      <c r="BE94" s="49">
        <v>10</v>
      </c>
      <c r="BF94" s="48">
        <v>0</v>
      </c>
      <c r="BG94" s="49">
        <v>0</v>
      </c>
      <c r="BH94" s="48">
        <v>0</v>
      </c>
      <c r="BI94" s="49">
        <v>0</v>
      </c>
      <c r="BJ94" s="48">
        <v>18</v>
      </c>
      <c r="BK94" s="49">
        <v>90</v>
      </c>
      <c r="BL94" s="48">
        <v>20</v>
      </c>
    </row>
    <row r="95" spans="1:64" ht="15">
      <c r="A95" s="64" t="s">
        <v>274</v>
      </c>
      <c r="B95" s="64" t="s">
        <v>271</v>
      </c>
      <c r="C95" s="65"/>
      <c r="D95" s="66"/>
      <c r="E95" s="67"/>
      <c r="F95" s="68"/>
      <c r="G95" s="65"/>
      <c r="H95" s="69"/>
      <c r="I95" s="70"/>
      <c r="J95" s="70"/>
      <c r="K95" s="34" t="s">
        <v>65</v>
      </c>
      <c r="L95" s="77">
        <v>258</v>
      </c>
      <c r="M95" s="77"/>
      <c r="N95" s="72"/>
      <c r="O95" s="79" t="s">
        <v>339</v>
      </c>
      <c r="P95" s="81">
        <v>43637.61914351852</v>
      </c>
      <c r="Q95" s="79" t="s">
        <v>415</v>
      </c>
      <c r="R95" s="79"/>
      <c r="S95" s="79"/>
      <c r="T95" s="79" t="s">
        <v>639</v>
      </c>
      <c r="U95" s="79"/>
      <c r="V95" s="82" t="s">
        <v>805</v>
      </c>
      <c r="W95" s="81">
        <v>43637.61914351852</v>
      </c>
      <c r="X95" s="82" t="s">
        <v>903</v>
      </c>
      <c r="Y95" s="79"/>
      <c r="Z95" s="79"/>
      <c r="AA95" s="85" t="s">
        <v>1112</v>
      </c>
      <c r="AB95" s="79"/>
      <c r="AC95" s="79" t="b">
        <v>0</v>
      </c>
      <c r="AD95" s="79">
        <v>0</v>
      </c>
      <c r="AE95" s="85" t="s">
        <v>1231</v>
      </c>
      <c r="AF95" s="79" t="b">
        <v>0</v>
      </c>
      <c r="AG95" s="79" t="s">
        <v>1237</v>
      </c>
      <c r="AH95" s="79"/>
      <c r="AI95" s="85" t="s">
        <v>1231</v>
      </c>
      <c r="AJ95" s="79" t="b">
        <v>0</v>
      </c>
      <c r="AK95" s="79">
        <v>2</v>
      </c>
      <c r="AL95" s="85" t="s">
        <v>1190</v>
      </c>
      <c r="AM95" s="79" t="s">
        <v>1239</v>
      </c>
      <c r="AN95" s="79" t="b">
        <v>0</v>
      </c>
      <c r="AO95" s="85" t="s">
        <v>1190</v>
      </c>
      <c r="AP95" s="79" t="s">
        <v>176</v>
      </c>
      <c r="AQ95" s="79">
        <v>0</v>
      </c>
      <c r="AR95" s="79">
        <v>0</v>
      </c>
      <c r="AS95" s="79"/>
      <c r="AT95" s="79"/>
      <c r="AU95" s="79"/>
      <c r="AV95" s="79"/>
      <c r="AW95" s="79"/>
      <c r="AX95" s="79"/>
      <c r="AY95" s="79"/>
      <c r="AZ95" s="79"/>
      <c r="BA95">
        <v>2</v>
      </c>
      <c r="BB95" s="78" t="str">
        <f>REPLACE(INDEX(GroupVertices[Group],MATCH(Edges25[[#This Row],[Vertex 1]],GroupVertices[Vertex],0)),1,1,"")</f>
        <v>1</v>
      </c>
      <c r="BC95" s="78" t="str">
        <f>REPLACE(INDEX(GroupVertices[Group],MATCH(Edges25[[#This Row],[Vertex 2]],GroupVertices[Vertex],0)),1,1,"")</f>
        <v>1</v>
      </c>
      <c r="BD95" s="48">
        <v>1</v>
      </c>
      <c r="BE95" s="49">
        <v>4.761904761904762</v>
      </c>
      <c r="BF95" s="48">
        <v>0</v>
      </c>
      <c r="BG95" s="49">
        <v>0</v>
      </c>
      <c r="BH95" s="48">
        <v>0</v>
      </c>
      <c r="BI95" s="49">
        <v>0</v>
      </c>
      <c r="BJ95" s="48">
        <v>20</v>
      </c>
      <c r="BK95" s="49">
        <v>95.23809523809524</v>
      </c>
      <c r="BL95" s="48">
        <v>21</v>
      </c>
    </row>
    <row r="96" spans="1:64" ht="15">
      <c r="A96" s="64" t="s">
        <v>274</v>
      </c>
      <c r="B96" s="64" t="s">
        <v>252</v>
      </c>
      <c r="C96" s="65"/>
      <c r="D96" s="66"/>
      <c r="E96" s="67"/>
      <c r="F96" s="68"/>
      <c r="G96" s="65"/>
      <c r="H96" s="69"/>
      <c r="I96" s="70"/>
      <c r="J96" s="70"/>
      <c r="K96" s="34" t="s">
        <v>66</v>
      </c>
      <c r="L96" s="77">
        <v>259</v>
      </c>
      <c r="M96" s="77"/>
      <c r="N96" s="72"/>
      <c r="O96" s="79" t="s">
        <v>339</v>
      </c>
      <c r="P96" s="81">
        <v>43660.94951388889</v>
      </c>
      <c r="Q96" s="79" t="s">
        <v>416</v>
      </c>
      <c r="R96" s="82" t="s">
        <v>545</v>
      </c>
      <c r="S96" s="79" t="s">
        <v>590</v>
      </c>
      <c r="T96" s="79"/>
      <c r="U96" s="79"/>
      <c r="V96" s="82" t="s">
        <v>805</v>
      </c>
      <c r="W96" s="81">
        <v>43660.94951388889</v>
      </c>
      <c r="X96" s="82" t="s">
        <v>904</v>
      </c>
      <c r="Y96" s="79"/>
      <c r="Z96" s="79"/>
      <c r="AA96" s="85" t="s">
        <v>1113</v>
      </c>
      <c r="AB96" s="79"/>
      <c r="AC96" s="79" t="b">
        <v>0</v>
      </c>
      <c r="AD96" s="79">
        <v>1</v>
      </c>
      <c r="AE96" s="85" t="s">
        <v>1231</v>
      </c>
      <c r="AF96" s="79" t="b">
        <v>1</v>
      </c>
      <c r="AG96" s="79" t="s">
        <v>1237</v>
      </c>
      <c r="AH96" s="79"/>
      <c r="AI96" s="85" t="s">
        <v>1204</v>
      </c>
      <c r="AJ96" s="79" t="b">
        <v>0</v>
      </c>
      <c r="AK96" s="79">
        <v>1</v>
      </c>
      <c r="AL96" s="85" t="s">
        <v>1231</v>
      </c>
      <c r="AM96" s="79" t="s">
        <v>1239</v>
      </c>
      <c r="AN96" s="79" t="b">
        <v>0</v>
      </c>
      <c r="AO96" s="85" t="s">
        <v>1113</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2</v>
      </c>
      <c r="BD96" s="48">
        <v>0</v>
      </c>
      <c r="BE96" s="49">
        <v>0</v>
      </c>
      <c r="BF96" s="48">
        <v>0</v>
      </c>
      <c r="BG96" s="49">
        <v>0</v>
      </c>
      <c r="BH96" s="48">
        <v>0</v>
      </c>
      <c r="BI96" s="49">
        <v>0</v>
      </c>
      <c r="BJ96" s="48">
        <v>5</v>
      </c>
      <c r="BK96" s="49">
        <v>100</v>
      </c>
      <c r="BL96" s="48">
        <v>5</v>
      </c>
    </row>
    <row r="97" spans="1:64" ht="15">
      <c r="A97" s="64" t="s">
        <v>274</v>
      </c>
      <c r="B97" s="64" t="s">
        <v>271</v>
      </c>
      <c r="C97" s="65"/>
      <c r="D97" s="66"/>
      <c r="E97" s="67"/>
      <c r="F97" s="68"/>
      <c r="G97" s="65"/>
      <c r="H97" s="69"/>
      <c r="I97" s="70"/>
      <c r="J97" s="70"/>
      <c r="K97" s="34" t="s">
        <v>65</v>
      </c>
      <c r="L97" s="77">
        <v>260</v>
      </c>
      <c r="M97" s="77"/>
      <c r="N97" s="72"/>
      <c r="O97" s="79" t="s">
        <v>339</v>
      </c>
      <c r="P97" s="81">
        <v>43682.80173611111</v>
      </c>
      <c r="Q97" s="79" t="s">
        <v>412</v>
      </c>
      <c r="R97" s="79"/>
      <c r="S97" s="79"/>
      <c r="T97" s="79"/>
      <c r="U97" s="79"/>
      <c r="V97" s="82" t="s">
        <v>805</v>
      </c>
      <c r="W97" s="81">
        <v>43682.80173611111</v>
      </c>
      <c r="X97" s="82" t="s">
        <v>905</v>
      </c>
      <c r="Y97" s="79"/>
      <c r="Z97" s="79"/>
      <c r="AA97" s="85" t="s">
        <v>1114</v>
      </c>
      <c r="AB97" s="79"/>
      <c r="AC97" s="79" t="b">
        <v>0</v>
      </c>
      <c r="AD97" s="79">
        <v>0</v>
      </c>
      <c r="AE97" s="85" t="s">
        <v>1231</v>
      </c>
      <c r="AF97" s="79" t="b">
        <v>0</v>
      </c>
      <c r="AG97" s="79" t="s">
        <v>1237</v>
      </c>
      <c r="AH97" s="79"/>
      <c r="AI97" s="85" t="s">
        <v>1231</v>
      </c>
      <c r="AJ97" s="79" t="b">
        <v>0</v>
      </c>
      <c r="AK97" s="79">
        <v>3</v>
      </c>
      <c r="AL97" s="85" t="s">
        <v>1228</v>
      </c>
      <c r="AM97" s="79" t="s">
        <v>1239</v>
      </c>
      <c r="AN97" s="79" t="b">
        <v>0</v>
      </c>
      <c r="AO97" s="85" t="s">
        <v>1228</v>
      </c>
      <c r="AP97" s="79" t="s">
        <v>176</v>
      </c>
      <c r="AQ97" s="79">
        <v>0</v>
      </c>
      <c r="AR97" s="79">
        <v>0</v>
      </c>
      <c r="AS97" s="79"/>
      <c r="AT97" s="79"/>
      <c r="AU97" s="79"/>
      <c r="AV97" s="79"/>
      <c r="AW97" s="79"/>
      <c r="AX97" s="79"/>
      <c r="AY97" s="79"/>
      <c r="AZ97" s="79"/>
      <c r="BA97">
        <v>2</v>
      </c>
      <c r="BB97" s="78" t="str">
        <f>REPLACE(INDEX(GroupVertices[Group],MATCH(Edges25[[#This Row],[Vertex 1]],GroupVertices[Vertex],0)),1,1,"")</f>
        <v>1</v>
      </c>
      <c r="BC97" s="78" t="str">
        <f>REPLACE(INDEX(GroupVertices[Group],MATCH(Edges25[[#This Row],[Vertex 2]],GroupVertices[Vertex],0)),1,1,"")</f>
        <v>1</v>
      </c>
      <c r="BD97" s="48">
        <v>2</v>
      </c>
      <c r="BE97" s="49">
        <v>8.333333333333334</v>
      </c>
      <c r="BF97" s="48">
        <v>0</v>
      </c>
      <c r="BG97" s="49">
        <v>0</v>
      </c>
      <c r="BH97" s="48">
        <v>0</v>
      </c>
      <c r="BI97" s="49">
        <v>0</v>
      </c>
      <c r="BJ97" s="48">
        <v>22</v>
      </c>
      <c r="BK97" s="49">
        <v>91.66666666666667</v>
      </c>
      <c r="BL97" s="48">
        <v>24</v>
      </c>
    </row>
    <row r="98" spans="1:64" ht="15">
      <c r="A98" s="64" t="s">
        <v>275</v>
      </c>
      <c r="B98" s="64" t="s">
        <v>271</v>
      </c>
      <c r="C98" s="65"/>
      <c r="D98" s="66"/>
      <c r="E98" s="67"/>
      <c r="F98" s="68"/>
      <c r="G98" s="65"/>
      <c r="H98" s="69"/>
      <c r="I98" s="70"/>
      <c r="J98" s="70"/>
      <c r="K98" s="34" t="s">
        <v>65</v>
      </c>
      <c r="L98" s="77">
        <v>262</v>
      </c>
      <c r="M98" s="77"/>
      <c r="N98" s="72"/>
      <c r="O98" s="79" t="s">
        <v>339</v>
      </c>
      <c r="P98" s="81">
        <v>43617.63905092593</v>
      </c>
      <c r="Q98" s="79" t="s">
        <v>417</v>
      </c>
      <c r="R98" s="79"/>
      <c r="S98" s="79"/>
      <c r="T98" s="79" t="s">
        <v>640</v>
      </c>
      <c r="U98" s="79"/>
      <c r="V98" s="82" t="s">
        <v>806</v>
      </c>
      <c r="W98" s="81">
        <v>43617.63905092593</v>
      </c>
      <c r="X98" s="82" t="s">
        <v>906</v>
      </c>
      <c r="Y98" s="79"/>
      <c r="Z98" s="79"/>
      <c r="AA98" s="85" t="s">
        <v>1115</v>
      </c>
      <c r="AB98" s="79"/>
      <c r="AC98" s="79" t="b">
        <v>0</v>
      </c>
      <c r="AD98" s="79">
        <v>0</v>
      </c>
      <c r="AE98" s="85" t="s">
        <v>1231</v>
      </c>
      <c r="AF98" s="79" t="b">
        <v>0</v>
      </c>
      <c r="AG98" s="79" t="s">
        <v>1237</v>
      </c>
      <c r="AH98" s="79"/>
      <c r="AI98" s="85" t="s">
        <v>1231</v>
      </c>
      <c r="AJ98" s="79" t="b">
        <v>0</v>
      </c>
      <c r="AK98" s="79">
        <v>2</v>
      </c>
      <c r="AL98" s="85" t="s">
        <v>1172</v>
      </c>
      <c r="AM98" s="79" t="s">
        <v>1239</v>
      </c>
      <c r="AN98" s="79" t="b">
        <v>0</v>
      </c>
      <c r="AO98" s="85" t="s">
        <v>1172</v>
      </c>
      <c r="AP98" s="79" t="s">
        <v>176</v>
      </c>
      <c r="AQ98" s="79">
        <v>0</v>
      </c>
      <c r="AR98" s="79">
        <v>0</v>
      </c>
      <c r="AS98" s="79"/>
      <c r="AT98" s="79"/>
      <c r="AU98" s="79"/>
      <c r="AV98" s="79"/>
      <c r="AW98" s="79"/>
      <c r="AX98" s="79"/>
      <c r="AY98" s="79"/>
      <c r="AZ98" s="79"/>
      <c r="BA98">
        <v>12</v>
      </c>
      <c r="BB98" s="78" t="str">
        <f>REPLACE(INDEX(GroupVertices[Group],MATCH(Edges25[[#This Row],[Vertex 1]],GroupVertices[Vertex],0)),1,1,"")</f>
        <v>2</v>
      </c>
      <c r="BC98" s="78" t="str">
        <f>REPLACE(INDEX(GroupVertices[Group],MATCH(Edges25[[#This Row],[Vertex 2]],GroupVertices[Vertex],0)),1,1,"")</f>
        <v>1</v>
      </c>
      <c r="BD98" s="48">
        <v>0</v>
      </c>
      <c r="BE98" s="49">
        <v>0</v>
      </c>
      <c r="BF98" s="48">
        <v>0</v>
      </c>
      <c r="BG98" s="49">
        <v>0</v>
      </c>
      <c r="BH98" s="48">
        <v>0</v>
      </c>
      <c r="BI98" s="49">
        <v>0</v>
      </c>
      <c r="BJ98" s="48">
        <v>21</v>
      </c>
      <c r="BK98" s="49">
        <v>100</v>
      </c>
      <c r="BL98" s="48">
        <v>21</v>
      </c>
    </row>
    <row r="99" spans="1:64" ht="15">
      <c r="A99" s="64" t="s">
        <v>275</v>
      </c>
      <c r="B99" s="64" t="s">
        <v>271</v>
      </c>
      <c r="C99" s="65"/>
      <c r="D99" s="66"/>
      <c r="E99" s="67"/>
      <c r="F99" s="68"/>
      <c r="G99" s="65"/>
      <c r="H99" s="69"/>
      <c r="I99" s="70"/>
      <c r="J99" s="70"/>
      <c r="K99" s="34" t="s">
        <v>65</v>
      </c>
      <c r="L99" s="77">
        <v>263</v>
      </c>
      <c r="M99" s="77"/>
      <c r="N99" s="72"/>
      <c r="O99" s="79" t="s">
        <v>339</v>
      </c>
      <c r="P99" s="81">
        <v>43622.577361111114</v>
      </c>
      <c r="Q99" s="79" t="s">
        <v>418</v>
      </c>
      <c r="R99" s="79"/>
      <c r="S99" s="79"/>
      <c r="T99" s="79"/>
      <c r="U99" s="79"/>
      <c r="V99" s="82" t="s">
        <v>806</v>
      </c>
      <c r="W99" s="81">
        <v>43622.577361111114</v>
      </c>
      <c r="X99" s="82" t="s">
        <v>907</v>
      </c>
      <c r="Y99" s="79"/>
      <c r="Z99" s="79"/>
      <c r="AA99" s="85" t="s">
        <v>1116</v>
      </c>
      <c r="AB99" s="79"/>
      <c r="AC99" s="79" t="b">
        <v>0</v>
      </c>
      <c r="AD99" s="79">
        <v>0</v>
      </c>
      <c r="AE99" s="85" t="s">
        <v>1231</v>
      </c>
      <c r="AF99" s="79" t="b">
        <v>0</v>
      </c>
      <c r="AG99" s="79" t="s">
        <v>1237</v>
      </c>
      <c r="AH99" s="79"/>
      <c r="AI99" s="85" t="s">
        <v>1231</v>
      </c>
      <c r="AJ99" s="79" t="b">
        <v>0</v>
      </c>
      <c r="AK99" s="79">
        <v>2</v>
      </c>
      <c r="AL99" s="85" t="s">
        <v>1174</v>
      </c>
      <c r="AM99" s="79" t="s">
        <v>1239</v>
      </c>
      <c r="AN99" s="79" t="b">
        <v>0</v>
      </c>
      <c r="AO99" s="85" t="s">
        <v>1174</v>
      </c>
      <c r="AP99" s="79" t="s">
        <v>176</v>
      </c>
      <c r="AQ99" s="79">
        <v>0</v>
      </c>
      <c r="AR99" s="79">
        <v>0</v>
      </c>
      <c r="AS99" s="79"/>
      <c r="AT99" s="79"/>
      <c r="AU99" s="79"/>
      <c r="AV99" s="79"/>
      <c r="AW99" s="79"/>
      <c r="AX99" s="79"/>
      <c r="AY99" s="79"/>
      <c r="AZ99" s="79"/>
      <c r="BA99">
        <v>12</v>
      </c>
      <c r="BB99" s="78" t="str">
        <f>REPLACE(INDEX(GroupVertices[Group],MATCH(Edges25[[#This Row],[Vertex 1]],GroupVertices[Vertex],0)),1,1,"")</f>
        <v>2</v>
      </c>
      <c r="BC99" s="78" t="str">
        <f>REPLACE(INDEX(GroupVertices[Group],MATCH(Edges25[[#This Row],[Vertex 2]],GroupVertices[Vertex],0)),1,1,"")</f>
        <v>1</v>
      </c>
      <c r="BD99" s="48">
        <v>1</v>
      </c>
      <c r="BE99" s="49">
        <v>4.545454545454546</v>
      </c>
      <c r="BF99" s="48">
        <v>1</v>
      </c>
      <c r="BG99" s="49">
        <v>4.545454545454546</v>
      </c>
      <c r="BH99" s="48">
        <v>0</v>
      </c>
      <c r="BI99" s="49">
        <v>0</v>
      </c>
      <c r="BJ99" s="48">
        <v>20</v>
      </c>
      <c r="BK99" s="49">
        <v>90.9090909090909</v>
      </c>
      <c r="BL99" s="48">
        <v>22</v>
      </c>
    </row>
    <row r="100" spans="1:64" ht="15">
      <c r="A100" s="64" t="s">
        <v>275</v>
      </c>
      <c r="B100" s="64" t="s">
        <v>271</v>
      </c>
      <c r="C100" s="65"/>
      <c r="D100" s="66"/>
      <c r="E100" s="67"/>
      <c r="F100" s="68"/>
      <c r="G100" s="65"/>
      <c r="H100" s="69"/>
      <c r="I100" s="70"/>
      <c r="J100" s="70"/>
      <c r="K100" s="34" t="s">
        <v>65</v>
      </c>
      <c r="L100" s="77">
        <v>264</v>
      </c>
      <c r="M100" s="77"/>
      <c r="N100" s="72"/>
      <c r="O100" s="79" t="s">
        <v>339</v>
      </c>
      <c r="P100" s="81">
        <v>43622.741574074076</v>
      </c>
      <c r="Q100" s="79" t="s">
        <v>419</v>
      </c>
      <c r="R100" s="79"/>
      <c r="S100" s="79"/>
      <c r="T100" s="79" t="s">
        <v>641</v>
      </c>
      <c r="U100" s="79"/>
      <c r="V100" s="82" t="s">
        <v>806</v>
      </c>
      <c r="W100" s="81">
        <v>43622.741574074076</v>
      </c>
      <c r="X100" s="82" t="s">
        <v>908</v>
      </c>
      <c r="Y100" s="79"/>
      <c r="Z100" s="79"/>
      <c r="AA100" s="85" t="s">
        <v>1117</v>
      </c>
      <c r="AB100" s="79"/>
      <c r="AC100" s="79" t="b">
        <v>0</v>
      </c>
      <c r="AD100" s="79">
        <v>0</v>
      </c>
      <c r="AE100" s="85" t="s">
        <v>1231</v>
      </c>
      <c r="AF100" s="79" t="b">
        <v>0</v>
      </c>
      <c r="AG100" s="79" t="s">
        <v>1237</v>
      </c>
      <c r="AH100" s="79"/>
      <c r="AI100" s="85" t="s">
        <v>1231</v>
      </c>
      <c r="AJ100" s="79" t="b">
        <v>0</v>
      </c>
      <c r="AK100" s="79">
        <v>1</v>
      </c>
      <c r="AL100" s="85" t="s">
        <v>1175</v>
      </c>
      <c r="AM100" s="79" t="s">
        <v>1248</v>
      </c>
      <c r="AN100" s="79" t="b">
        <v>0</v>
      </c>
      <c r="AO100" s="85" t="s">
        <v>1175</v>
      </c>
      <c r="AP100" s="79" t="s">
        <v>176</v>
      </c>
      <c r="AQ100" s="79">
        <v>0</v>
      </c>
      <c r="AR100" s="79">
        <v>0</v>
      </c>
      <c r="AS100" s="79"/>
      <c r="AT100" s="79"/>
      <c r="AU100" s="79"/>
      <c r="AV100" s="79"/>
      <c r="AW100" s="79"/>
      <c r="AX100" s="79"/>
      <c r="AY100" s="79"/>
      <c r="AZ100" s="79"/>
      <c r="BA100">
        <v>12</v>
      </c>
      <c r="BB100" s="78" t="str">
        <f>REPLACE(INDEX(GroupVertices[Group],MATCH(Edges25[[#This Row],[Vertex 1]],GroupVertices[Vertex],0)),1,1,"")</f>
        <v>2</v>
      </c>
      <c r="BC100" s="78" t="str">
        <f>REPLACE(INDEX(GroupVertices[Group],MATCH(Edges25[[#This Row],[Vertex 2]],GroupVertices[Vertex],0)),1,1,"")</f>
        <v>1</v>
      </c>
      <c r="BD100" s="48">
        <v>0</v>
      </c>
      <c r="BE100" s="49">
        <v>0</v>
      </c>
      <c r="BF100" s="48">
        <v>0</v>
      </c>
      <c r="BG100" s="49">
        <v>0</v>
      </c>
      <c r="BH100" s="48">
        <v>0</v>
      </c>
      <c r="BI100" s="49">
        <v>0</v>
      </c>
      <c r="BJ100" s="48">
        <v>21</v>
      </c>
      <c r="BK100" s="49">
        <v>100</v>
      </c>
      <c r="BL100" s="48">
        <v>21</v>
      </c>
    </row>
    <row r="101" spans="1:64" ht="15">
      <c r="A101" s="64" t="s">
        <v>275</v>
      </c>
      <c r="B101" s="64" t="s">
        <v>271</v>
      </c>
      <c r="C101" s="65"/>
      <c r="D101" s="66"/>
      <c r="E101" s="67"/>
      <c r="F101" s="68"/>
      <c r="G101" s="65"/>
      <c r="H101" s="69"/>
      <c r="I101" s="70"/>
      <c r="J101" s="70"/>
      <c r="K101" s="34" t="s">
        <v>65</v>
      </c>
      <c r="L101" s="77">
        <v>265</v>
      </c>
      <c r="M101" s="77"/>
      <c r="N101" s="72"/>
      <c r="O101" s="79" t="s">
        <v>339</v>
      </c>
      <c r="P101" s="81">
        <v>43632.57064814815</v>
      </c>
      <c r="Q101" s="79" t="s">
        <v>420</v>
      </c>
      <c r="R101" s="79"/>
      <c r="S101" s="79"/>
      <c r="T101" s="79"/>
      <c r="U101" s="79"/>
      <c r="V101" s="82" t="s">
        <v>806</v>
      </c>
      <c r="W101" s="81">
        <v>43632.57064814815</v>
      </c>
      <c r="X101" s="82" t="s">
        <v>909</v>
      </c>
      <c r="Y101" s="79"/>
      <c r="Z101" s="79"/>
      <c r="AA101" s="85" t="s">
        <v>1118</v>
      </c>
      <c r="AB101" s="79"/>
      <c r="AC101" s="79" t="b">
        <v>0</v>
      </c>
      <c r="AD101" s="79">
        <v>0</v>
      </c>
      <c r="AE101" s="85" t="s">
        <v>1231</v>
      </c>
      <c r="AF101" s="79" t="b">
        <v>0</v>
      </c>
      <c r="AG101" s="79" t="s">
        <v>1237</v>
      </c>
      <c r="AH101" s="79"/>
      <c r="AI101" s="85" t="s">
        <v>1231</v>
      </c>
      <c r="AJ101" s="79" t="b">
        <v>0</v>
      </c>
      <c r="AK101" s="79">
        <v>1</v>
      </c>
      <c r="AL101" s="85" t="s">
        <v>1186</v>
      </c>
      <c r="AM101" s="79" t="s">
        <v>1242</v>
      </c>
      <c r="AN101" s="79" t="b">
        <v>0</v>
      </c>
      <c r="AO101" s="85" t="s">
        <v>1186</v>
      </c>
      <c r="AP101" s="79" t="s">
        <v>176</v>
      </c>
      <c r="AQ101" s="79">
        <v>0</v>
      </c>
      <c r="AR101" s="79">
        <v>0</v>
      </c>
      <c r="AS101" s="79"/>
      <c r="AT101" s="79"/>
      <c r="AU101" s="79"/>
      <c r="AV101" s="79"/>
      <c r="AW101" s="79"/>
      <c r="AX101" s="79"/>
      <c r="AY101" s="79"/>
      <c r="AZ101" s="79"/>
      <c r="BA101">
        <v>12</v>
      </c>
      <c r="BB101" s="78" t="str">
        <f>REPLACE(INDEX(GroupVertices[Group],MATCH(Edges25[[#This Row],[Vertex 1]],GroupVertices[Vertex],0)),1,1,"")</f>
        <v>2</v>
      </c>
      <c r="BC101" s="78" t="str">
        <f>REPLACE(INDEX(GroupVertices[Group],MATCH(Edges25[[#This Row],[Vertex 2]],GroupVertices[Vertex],0)),1,1,"")</f>
        <v>1</v>
      </c>
      <c r="BD101" s="48">
        <v>1</v>
      </c>
      <c r="BE101" s="49">
        <v>3.4482758620689653</v>
      </c>
      <c r="BF101" s="48">
        <v>0</v>
      </c>
      <c r="BG101" s="49">
        <v>0</v>
      </c>
      <c r="BH101" s="48">
        <v>0</v>
      </c>
      <c r="BI101" s="49">
        <v>0</v>
      </c>
      <c r="BJ101" s="48">
        <v>28</v>
      </c>
      <c r="BK101" s="49">
        <v>96.55172413793103</v>
      </c>
      <c r="BL101" s="48">
        <v>29</v>
      </c>
    </row>
    <row r="102" spans="1:64" ht="15">
      <c r="A102" s="64" t="s">
        <v>275</v>
      </c>
      <c r="B102" s="64" t="s">
        <v>271</v>
      </c>
      <c r="C102" s="65"/>
      <c r="D102" s="66"/>
      <c r="E102" s="67"/>
      <c r="F102" s="68"/>
      <c r="G102" s="65"/>
      <c r="H102" s="69"/>
      <c r="I102" s="70"/>
      <c r="J102" s="70"/>
      <c r="K102" s="34" t="s">
        <v>65</v>
      </c>
      <c r="L102" s="77">
        <v>266</v>
      </c>
      <c r="M102" s="77"/>
      <c r="N102" s="72"/>
      <c r="O102" s="79" t="s">
        <v>339</v>
      </c>
      <c r="P102" s="81">
        <v>43636.7062037037</v>
      </c>
      <c r="Q102" s="79" t="s">
        <v>356</v>
      </c>
      <c r="R102" s="79"/>
      <c r="S102" s="79"/>
      <c r="T102" s="79" t="s">
        <v>615</v>
      </c>
      <c r="U102" s="79"/>
      <c r="V102" s="82" t="s">
        <v>806</v>
      </c>
      <c r="W102" s="81">
        <v>43636.7062037037</v>
      </c>
      <c r="X102" s="82" t="s">
        <v>910</v>
      </c>
      <c r="Y102" s="79"/>
      <c r="Z102" s="79"/>
      <c r="AA102" s="85" t="s">
        <v>1119</v>
      </c>
      <c r="AB102" s="79"/>
      <c r="AC102" s="79" t="b">
        <v>0</v>
      </c>
      <c r="AD102" s="79">
        <v>0</v>
      </c>
      <c r="AE102" s="85" t="s">
        <v>1231</v>
      </c>
      <c r="AF102" s="79" t="b">
        <v>0</v>
      </c>
      <c r="AG102" s="79" t="s">
        <v>1237</v>
      </c>
      <c r="AH102" s="79"/>
      <c r="AI102" s="85" t="s">
        <v>1231</v>
      </c>
      <c r="AJ102" s="79" t="b">
        <v>0</v>
      </c>
      <c r="AK102" s="79">
        <v>2</v>
      </c>
      <c r="AL102" s="85" t="s">
        <v>1189</v>
      </c>
      <c r="AM102" s="79" t="s">
        <v>1248</v>
      </c>
      <c r="AN102" s="79" t="b">
        <v>0</v>
      </c>
      <c r="AO102" s="85" t="s">
        <v>1189</v>
      </c>
      <c r="AP102" s="79" t="s">
        <v>176</v>
      </c>
      <c r="AQ102" s="79">
        <v>0</v>
      </c>
      <c r="AR102" s="79">
        <v>0</v>
      </c>
      <c r="AS102" s="79"/>
      <c r="AT102" s="79"/>
      <c r="AU102" s="79"/>
      <c r="AV102" s="79"/>
      <c r="AW102" s="79"/>
      <c r="AX102" s="79"/>
      <c r="AY102" s="79"/>
      <c r="AZ102" s="79"/>
      <c r="BA102">
        <v>12</v>
      </c>
      <c r="BB102" s="78" t="str">
        <f>REPLACE(INDEX(GroupVertices[Group],MATCH(Edges25[[#This Row],[Vertex 1]],GroupVertices[Vertex],0)),1,1,"")</f>
        <v>2</v>
      </c>
      <c r="BC102" s="78" t="str">
        <f>REPLACE(INDEX(GroupVertices[Group],MATCH(Edges25[[#This Row],[Vertex 2]],GroupVertices[Vertex],0)),1,1,"")</f>
        <v>1</v>
      </c>
      <c r="BD102" s="48">
        <v>1</v>
      </c>
      <c r="BE102" s="49">
        <v>5</v>
      </c>
      <c r="BF102" s="48">
        <v>0</v>
      </c>
      <c r="BG102" s="49">
        <v>0</v>
      </c>
      <c r="BH102" s="48">
        <v>0</v>
      </c>
      <c r="BI102" s="49">
        <v>0</v>
      </c>
      <c r="BJ102" s="48">
        <v>19</v>
      </c>
      <c r="BK102" s="49">
        <v>95</v>
      </c>
      <c r="BL102" s="48">
        <v>20</v>
      </c>
    </row>
    <row r="103" spans="1:64" ht="15">
      <c r="A103" s="64" t="s">
        <v>275</v>
      </c>
      <c r="B103" s="64" t="s">
        <v>271</v>
      </c>
      <c r="C103" s="65"/>
      <c r="D103" s="66"/>
      <c r="E103" s="67"/>
      <c r="F103" s="68"/>
      <c r="G103" s="65"/>
      <c r="H103" s="69"/>
      <c r="I103" s="70"/>
      <c r="J103" s="70"/>
      <c r="K103" s="34" t="s">
        <v>65</v>
      </c>
      <c r="L103" s="77">
        <v>267</v>
      </c>
      <c r="M103" s="77"/>
      <c r="N103" s="72"/>
      <c r="O103" s="79" t="s">
        <v>339</v>
      </c>
      <c r="P103" s="81">
        <v>43637.62137731481</v>
      </c>
      <c r="Q103" s="79" t="s">
        <v>415</v>
      </c>
      <c r="R103" s="79"/>
      <c r="S103" s="79"/>
      <c r="T103" s="79" t="s">
        <v>639</v>
      </c>
      <c r="U103" s="79"/>
      <c r="V103" s="82" t="s">
        <v>806</v>
      </c>
      <c r="W103" s="81">
        <v>43637.62137731481</v>
      </c>
      <c r="X103" s="82" t="s">
        <v>911</v>
      </c>
      <c r="Y103" s="79"/>
      <c r="Z103" s="79"/>
      <c r="AA103" s="85" t="s">
        <v>1120</v>
      </c>
      <c r="AB103" s="79"/>
      <c r="AC103" s="79" t="b">
        <v>0</v>
      </c>
      <c r="AD103" s="79">
        <v>0</v>
      </c>
      <c r="AE103" s="85" t="s">
        <v>1231</v>
      </c>
      <c r="AF103" s="79" t="b">
        <v>0</v>
      </c>
      <c r="AG103" s="79" t="s">
        <v>1237</v>
      </c>
      <c r="AH103" s="79"/>
      <c r="AI103" s="85" t="s">
        <v>1231</v>
      </c>
      <c r="AJ103" s="79" t="b">
        <v>0</v>
      </c>
      <c r="AK103" s="79">
        <v>2</v>
      </c>
      <c r="AL103" s="85" t="s">
        <v>1190</v>
      </c>
      <c r="AM103" s="79" t="s">
        <v>1248</v>
      </c>
      <c r="AN103" s="79" t="b">
        <v>0</v>
      </c>
      <c r="AO103" s="85" t="s">
        <v>1190</v>
      </c>
      <c r="AP103" s="79" t="s">
        <v>176</v>
      </c>
      <c r="AQ103" s="79">
        <v>0</v>
      </c>
      <c r="AR103" s="79">
        <v>0</v>
      </c>
      <c r="AS103" s="79"/>
      <c r="AT103" s="79"/>
      <c r="AU103" s="79"/>
      <c r="AV103" s="79"/>
      <c r="AW103" s="79"/>
      <c r="AX103" s="79"/>
      <c r="AY103" s="79"/>
      <c r="AZ103" s="79"/>
      <c r="BA103">
        <v>12</v>
      </c>
      <c r="BB103" s="78" t="str">
        <f>REPLACE(INDEX(GroupVertices[Group],MATCH(Edges25[[#This Row],[Vertex 1]],GroupVertices[Vertex],0)),1,1,"")</f>
        <v>2</v>
      </c>
      <c r="BC103" s="78" t="str">
        <f>REPLACE(INDEX(GroupVertices[Group],MATCH(Edges25[[#This Row],[Vertex 2]],GroupVertices[Vertex],0)),1,1,"")</f>
        <v>1</v>
      </c>
      <c r="BD103" s="48">
        <v>1</v>
      </c>
      <c r="BE103" s="49">
        <v>4.761904761904762</v>
      </c>
      <c r="BF103" s="48">
        <v>0</v>
      </c>
      <c r="BG103" s="49">
        <v>0</v>
      </c>
      <c r="BH103" s="48">
        <v>0</v>
      </c>
      <c r="BI103" s="49">
        <v>0</v>
      </c>
      <c r="BJ103" s="48">
        <v>20</v>
      </c>
      <c r="BK103" s="49">
        <v>95.23809523809524</v>
      </c>
      <c r="BL103" s="48">
        <v>21</v>
      </c>
    </row>
    <row r="104" spans="1:64" ht="15">
      <c r="A104" s="64" t="s">
        <v>275</v>
      </c>
      <c r="B104" s="64" t="s">
        <v>271</v>
      </c>
      <c r="C104" s="65"/>
      <c r="D104" s="66"/>
      <c r="E104" s="67"/>
      <c r="F104" s="68"/>
      <c r="G104" s="65"/>
      <c r="H104" s="69"/>
      <c r="I104" s="70"/>
      <c r="J104" s="70"/>
      <c r="K104" s="34" t="s">
        <v>65</v>
      </c>
      <c r="L104" s="77">
        <v>268</v>
      </c>
      <c r="M104" s="77"/>
      <c r="N104" s="72"/>
      <c r="O104" s="79" t="s">
        <v>339</v>
      </c>
      <c r="P104" s="81">
        <v>43643.86678240741</v>
      </c>
      <c r="Q104" s="79" t="s">
        <v>421</v>
      </c>
      <c r="R104" s="79"/>
      <c r="S104" s="79"/>
      <c r="T104" s="79"/>
      <c r="U104" s="79"/>
      <c r="V104" s="82" t="s">
        <v>806</v>
      </c>
      <c r="W104" s="81">
        <v>43643.86678240741</v>
      </c>
      <c r="X104" s="82" t="s">
        <v>912</v>
      </c>
      <c r="Y104" s="79"/>
      <c r="Z104" s="79"/>
      <c r="AA104" s="85" t="s">
        <v>1121</v>
      </c>
      <c r="AB104" s="79"/>
      <c r="AC104" s="79" t="b">
        <v>0</v>
      </c>
      <c r="AD104" s="79">
        <v>0</v>
      </c>
      <c r="AE104" s="85" t="s">
        <v>1231</v>
      </c>
      <c r="AF104" s="79" t="b">
        <v>0</v>
      </c>
      <c r="AG104" s="79" t="s">
        <v>1237</v>
      </c>
      <c r="AH104" s="79"/>
      <c r="AI104" s="85" t="s">
        <v>1231</v>
      </c>
      <c r="AJ104" s="79" t="b">
        <v>0</v>
      </c>
      <c r="AK104" s="79">
        <v>1</v>
      </c>
      <c r="AL104" s="85" t="s">
        <v>1192</v>
      </c>
      <c r="AM104" s="79" t="s">
        <v>1239</v>
      </c>
      <c r="AN104" s="79" t="b">
        <v>0</v>
      </c>
      <c r="AO104" s="85" t="s">
        <v>1192</v>
      </c>
      <c r="AP104" s="79" t="s">
        <v>176</v>
      </c>
      <c r="AQ104" s="79">
        <v>0</v>
      </c>
      <c r="AR104" s="79">
        <v>0</v>
      </c>
      <c r="AS104" s="79"/>
      <c r="AT104" s="79"/>
      <c r="AU104" s="79"/>
      <c r="AV104" s="79"/>
      <c r="AW104" s="79"/>
      <c r="AX104" s="79"/>
      <c r="AY104" s="79"/>
      <c r="AZ104" s="79"/>
      <c r="BA104">
        <v>12</v>
      </c>
      <c r="BB104" s="78" t="str">
        <f>REPLACE(INDEX(GroupVertices[Group],MATCH(Edges25[[#This Row],[Vertex 1]],GroupVertices[Vertex],0)),1,1,"")</f>
        <v>2</v>
      </c>
      <c r="BC104" s="78" t="str">
        <f>REPLACE(INDEX(GroupVertices[Group],MATCH(Edges25[[#This Row],[Vertex 2]],GroupVertices[Vertex],0)),1,1,"")</f>
        <v>1</v>
      </c>
      <c r="BD104" s="48">
        <v>1</v>
      </c>
      <c r="BE104" s="49">
        <v>4</v>
      </c>
      <c r="BF104" s="48">
        <v>0</v>
      </c>
      <c r="BG104" s="49">
        <v>0</v>
      </c>
      <c r="BH104" s="48">
        <v>0</v>
      </c>
      <c r="BI104" s="49">
        <v>0</v>
      </c>
      <c r="BJ104" s="48">
        <v>24</v>
      </c>
      <c r="BK104" s="49">
        <v>96</v>
      </c>
      <c r="BL104" s="48">
        <v>25</v>
      </c>
    </row>
    <row r="105" spans="1:64" ht="15">
      <c r="A105" s="64" t="s">
        <v>275</v>
      </c>
      <c r="B105" s="64" t="s">
        <v>271</v>
      </c>
      <c r="C105" s="65"/>
      <c r="D105" s="66"/>
      <c r="E105" s="67"/>
      <c r="F105" s="68"/>
      <c r="G105" s="65"/>
      <c r="H105" s="69"/>
      <c r="I105" s="70"/>
      <c r="J105" s="70"/>
      <c r="K105" s="34" t="s">
        <v>65</v>
      </c>
      <c r="L105" s="77">
        <v>269</v>
      </c>
      <c r="M105" s="77"/>
      <c r="N105" s="72"/>
      <c r="O105" s="79" t="s">
        <v>339</v>
      </c>
      <c r="P105" s="81">
        <v>43644.77296296296</v>
      </c>
      <c r="Q105" s="79" t="s">
        <v>422</v>
      </c>
      <c r="R105" s="82" t="s">
        <v>546</v>
      </c>
      <c r="S105" s="79" t="s">
        <v>597</v>
      </c>
      <c r="T105" s="79" t="s">
        <v>642</v>
      </c>
      <c r="U105" s="82" t="s">
        <v>713</v>
      </c>
      <c r="V105" s="82" t="s">
        <v>713</v>
      </c>
      <c r="W105" s="81">
        <v>43644.77296296296</v>
      </c>
      <c r="X105" s="82" t="s">
        <v>913</v>
      </c>
      <c r="Y105" s="79"/>
      <c r="Z105" s="79"/>
      <c r="AA105" s="85" t="s">
        <v>1122</v>
      </c>
      <c r="AB105" s="79"/>
      <c r="AC105" s="79" t="b">
        <v>0</v>
      </c>
      <c r="AD105" s="79">
        <v>0</v>
      </c>
      <c r="AE105" s="85" t="s">
        <v>1231</v>
      </c>
      <c r="AF105" s="79" t="b">
        <v>0</v>
      </c>
      <c r="AG105" s="79" t="s">
        <v>1237</v>
      </c>
      <c r="AH105" s="79"/>
      <c r="AI105" s="85" t="s">
        <v>1231</v>
      </c>
      <c r="AJ105" s="79" t="b">
        <v>0</v>
      </c>
      <c r="AK105" s="79">
        <v>1</v>
      </c>
      <c r="AL105" s="85" t="s">
        <v>1194</v>
      </c>
      <c r="AM105" s="79" t="s">
        <v>1239</v>
      </c>
      <c r="AN105" s="79" t="b">
        <v>0</v>
      </c>
      <c r="AO105" s="85" t="s">
        <v>1194</v>
      </c>
      <c r="AP105" s="79" t="s">
        <v>176</v>
      </c>
      <c r="AQ105" s="79">
        <v>0</v>
      </c>
      <c r="AR105" s="79">
        <v>0</v>
      </c>
      <c r="AS105" s="79"/>
      <c r="AT105" s="79"/>
      <c r="AU105" s="79"/>
      <c r="AV105" s="79"/>
      <c r="AW105" s="79"/>
      <c r="AX105" s="79"/>
      <c r="AY105" s="79"/>
      <c r="AZ105" s="79"/>
      <c r="BA105">
        <v>12</v>
      </c>
      <c r="BB105" s="78" t="str">
        <f>REPLACE(INDEX(GroupVertices[Group],MATCH(Edges25[[#This Row],[Vertex 1]],GroupVertices[Vertex],0)),1,1,"")</f>
        <v>2</v>
      </c>
      <c r="BC105" s="78" t="str">
        <f>REPLACE(INDEX(GroupVertices[Group],MATCH(Edges25[[#This Row],[Vertex 2]],GroupVertices[Vertex],0)),1,1,"")</f>
        <v>1</v>
      </c>
      <c r="BD105" s="48">
        <v>1</v>
      </c>
      <c r="BE105" s="49">
        <v>8.333333333333334</v>
      </c>
      <c r="BF105" s="48">
        <v>0</v>
      </c>
      <c r="BG105" s="49">
        <v>0</v>
      </c>
      <c r="BH105" s="48">
        <v>0</v>
      </c>
      <c r="BI105" s="49">
        <v>0</v>
      </c>
      <c r="BJ105" s="48">
        <v>11</v>
      </c>
      <c r="BK105" s="49">
        <v>91.66666666666667</v>
      </c>
      <c r="BL105" s="48">
        <v>12</v>
      </c>
    </row>
    <row r="106" spans="1:64" ht="15">
      <c r="A106" s="64" t="s">
        <v>275</v>
      </c>
      <c r="B106" s="64" t="s">
        <v>271</v>
      </c>
      <c r="C106" s="65"/>
      <c r="D106" s="66"/>
      <c r="E106" s="67"/>
      <c r="F106" s="68"/>
      <c r="G106" s="65"/>
      <c r="H106" s="69"/>
      <c r="I106" s="70"/>
      <c r="J106" s="70"/>
      <c r="K106" s="34" t="s">
        <v>65</v>
      </c>
      <c r="L106" s="77">
        <v>270</v>
      </c>
      <c r="M106" s="77"/>
      <c r="N106" s="72"/>
      <c r="O106" s="79" t="s">
        <v>339</v>
      </c>
      <c r="P106" s="81">
        <v>43650.80650462963</v>
      </c>
      <c r="Q106" s="79" t="s">
        <v>423</v>
      </c>
      <c r="R106" s="79"/>
      <c r="S106" s="79"/>
      <c r="T106" s="79" t="s">
        <v>643</v>
      </c>
      <c r="U106" s="79"/>
      <c r="V106" s="82" t="s">
        <v>806</v>
      </c>
      <c r="W106" s="81">
        <v>43650.80650462963</v>
      </c>
      <c r="X106" s="82" t="s">
        <v>914</v>
      </c>
      <c r="Y106" s="79"/>
      <c r="Z106" s="79"/>
      <c r="AA106" s="85" t="s">
        <v>1123</v>
      </c>
      <c r="AB106" s="79"/>
      <c r="AC106" s="79" t="b">
        <v>0</v>
      </c>
      <c r="AD106" s="79">
        <v>0</v>
      </c>
      <c r="AE106" s="85" t="s">
        <v>1231</v>
      </c>
      <c r="AF106" s="79" t="b">
        <v>0</v>
      </c>
      <c r="AG106" s="79" t="s">
        <v>1237</v>
      </c>
      <c r="AH106" s="79"/>
      <c r="AI106" s="85" t="s">
        <v>1231</v>
      </c>
      <c r="AJ106" s="79" t="b">
        <v>0</v>
      </c>
      <c r="AK106" s="79">
        <v>1</v>
      </c>
      <c r="AL106" s="85" t="s">
        <v>1199</v>
      </c>
      <c r="AM106" s="79" t="s">
        <v>1239</v>
      </c>
      <c r="AN106" s="79" t="b">
        <v>0</v>
      </c>
      <c r="AO106" s="85" t="s">
        <v>1199</v>
      </c>
      <c r="AP106" s="79" t="s">
        <v>176</v>
      </c>
      <c r="AQ106" s="79">
        <v>0</v>
      </c>
      <c r="AR106" s="79">
        <v>0</v>
      </c>
      <c r="AS106" s="79"/>
      <c r="AT106" s="79"/>
      <c r="AU106" s="79"/>
      <c r="AV106" s="79"/>
      <c r="AW106" s="79"/>
      <c r="AX106" s="79"/>
      <c r="AY106" s="79"/>
      <c r="AZ106" s="79"/>
      <c r="BA106">
        <v>12</v>
      </c>
      <c r="BB106" s="78" t="str">
        <f>REPLACE(INDEX(GroupVertices[Group],MATCH(Edges25[[#This Row],[Vertex 1]],GroupVertices[Vertex],0)),1,1,"")</f>
        <v>2</v>
      </c>
      <c r="BC106" s="78" t="str">
        <f>REPLACE(INDEX(GroupVertices[Group],MATCH(Edges25[[#This Row],[Vertex 2]],GroupVertices[Vertex],0)),1,1,"")</f>
        <v>1</v>
      </c>
      <c r="BD106" s="48">
        <v>3</v>
      </c>
      <c r="BE106" s="49">
        <v>15.789473684210526</v>
      </c>
      <c r="BF106" s="48">
        <v>0</v>
      </c>
      <c r="BG106" s="49">
        <v>0</v>
      </c>
      <c r="BH106" s="48">
        <v>0</v>
      </c>
      <c r="BI106" s="49">
        <v>0</v>
      </c>
      <c r="BJ106" s="48">
        <v>16</v>
      </c>
      <c r="BK106" s="49">
        <v>84.21052631578948</v>
      </c>
      <c r="BL106" s="48">
        <v>19</v>
      </c>
    </row>
    <row r="107" spans="1:64" ht="15">
      <c r="A107" s="64" t="s">
        <v>275</v>
      </c>
      <c r="B107" s="64" t="s">
        <v>271</v>
      </c>
      <c r="C107" s="65"/>
      <c r="D107" s="66"/>
      <c r="E107" s="67"/>
      <c r="F107" s="68"/>
      <c r="G107" s="65"/>
      <c r="H107" s="69"/>
      <c r="I107" s="70"/>
      <c r="J107" s="70"/>
      <c r="K107" s="34" t="s">
        <v>65</v>
      </c>
      <c r="L107" s="77">
        <v>271</v>
      </c>
      <c r="M107" s="77"/>
      <c r="N107" s="72"/>
      <c r="O107" s="79" t="s">
        <v>339</v>
      </c>
      <c r="P107" s="81">
        <v>43665.76699074074</v>
      </c>
      <c r="Q107" s="79" t="s">
        <v>424</v>
      </c>
      <c r="R107" s="79"/>
      <c r="S107" s="79"/>
      <c r="T107" s="79"/>
      <c r="U107" s="79"/>
      <c r="V107" s="82" t="s">
        <v>806</v>
      </c>
      <c r="W107" s="81">
        <v>43665.76699074074</v>
      </c>
      <c r="X107" s="82" t="s">
        <v>915</v>
      </c>
      <c r="Y107" s="79"/>
      <c r="Z107" s="79"/>
      <c r="AA107" s="85" t="s">
        <v>1124</v>
      </c>
      <c r="AB107" s="79"/>
      <c r="AC107" s="79" t="b">
        <v>0</v>
      </c>
      <c r="AD107" s="79">
        <v>0</v>
      </c>
      <c r="AE107" s="85" t="s">
        <v>1231</v>
      </c>
      <c r="AF107" s="79" t="b">
        <v>0</v>
      </c>
      <c r="AG107" s="79" t="s">
        <v>1237</v>
      </c>
      <c r="AH107" s="79"/>
      <c r="AI107" s="85" t="s">
        <v>1231</v>
      </c>
      <c r="AJ107" s="79" t="b">
        <v>0</v>
      </c>
      <c r="AK107" s="79">
        <v>1</v>
      </c>
      <c r="AL107" s="85" t="s">
        <v>1215</v>
      </c>
      <c r="AM107" s="79" t="s">
        <v>1248</v>
      </c>
      <c r="AN107" s="79" t="b">
        <v>0</v>
      </c>
      <c r="AO107" s="85" t="s">
        <v>1215</v>
      </c>
      <c r="AP107" s="79" t="s">
        <v>176</v>
      </c>
      <c r="AQ107" s="79">
        <v>0</v>
      </c>
      <c r="AR107" s="79">
        <v>0</v>
      </c>
      <c r="AS107" s="79"/>
      <c r="AT107" s="79"/>
      <c r="AU107" s="79"/>
      <c r="AV107" s="79"/>
      <c r="AW107" s="79"/>
      <c r="AX107" s="79"/>
      <c r="AY107" s="79"/>
      <c r="AZ107" s="79"/>
      <c r="BA107">
        <v>12</v>
      </c>
      <c r="BB107" s="78" t="str">
        <f>REPLACE(INDEX(GroupVertices[Group],MATCH(Edges25[[#This Row],[Vertex 1]],GroupVertices[Vertex],0)),1,1,"")</f>
        <v>2</v>
      </c>
      <c r="BC107" s="78" t="str">
        <f>REPLACE(INDEX(GroupVertices[Group],MATCH(Edges25[[#This Row],[Vertex 2]],GroupVertices[Vertex],0)),1,1,"")</f>
        <v>1</v>
      </c>
      <c r="BD107" s="48">
        <v>1</v>
      </c>
      <c r="BE107" s="49">
        <v>5.555555555555555</v>
      </c>
      <c r="BF107" s="48">
        <v>0</v>
      </c>
      <c r="BG107" s="49">
        <v>0</v>
      </c>
      <c r="BH107" s="48">
        <v>0</v>
      </c>
      <c r="BI107" s="49">
        <v>0</v>
      </c>
      <c r="BJ107" s="48">
        <v>17</v>
      </c>
      <c r="BK107" s="49">
        <v>94.44444444444444</v>
      </c>
      <c r="BL107" s="48">
        <v>18</v>
      </c>
    </row>
    <row r="108" spans="1:64" ht="15">
      <c r="A108" s="64" t="s">
        <v>275</v>
      </c>
      <c r="B108" s="64" t="s">
        <v>271</v>
      </c>
      <c r="C108" s="65"/>
      <c r="D108" s="66"/>
      <c r="E108" s="67"/>
      <c r="F108" s="68"/>
      <c r="G108" s="65"/>
      <c r="H108" s="69"/>
      <c r="I108" s="70"/>
      <c r="J108" s="70"/>
      <c r="K108" s="34" t="s">
        <v>65</v>
      </c>
      <c r="L108" s="77">
        <v>272</v>
      </c>
      <c r="M108" s="77"/>
      <c r="N108" s="72"/>
      <c r="O108" s="79" t="s">
        <v>339</v>
      </c>
      <c r="P108" s="81">
        <v>43668.638969907406</v>
      </c>
      <c r="Q108" s="79" t="s">
        <v>385</v>
      </c>
      <c r="R108" s="79"/>
      <c r="S108" s="79"/>
      <c r="T108" s="79"/>
      <c r="U108" s="79"/>
      <c r="V108" s="82" t="s">
        <v>806</v>
      </c>
      <c r="W108" s="81">
        <v>43668.638969907406</v>
      </c>
      <c r="X108" s="82" t="s">
        <v>916</v>
      </c>
      <c r="Y108" s="79"/>
      <c r="Z108" s="79"/>
      <c r="AA108" s="85" t="s">
        <v>1125</v>
      </c>
      <c r="AB108" s="79"/>
      <c r="AC108" s="79" t="b">
        <v>0</v>
      </c>
      <c r="AD108" s="79">
        <v>0</v>
      </c>
      <c r="AE108" s="85" t="s">
        <v>1231</v>
      </c>
      <c r="AF108" s="79" t="b">
        <v>0</v>
      </c>
      <c r="AG108" s="79" t="s">
        <v>1237</v>
      </c>
      <c r="AH108" s="79"/>
      <c r="AI108" s="85" t="s">
        <v>1231</v>
      </c>
      <c r="AJ108" s="79" t="b">
        <v>0</v>
      </c>
      <c r="AK108" s="79">
        <v>5</v>
      </c>
      <c r="AL108" s="85" t="s">
        <v>1222</v>
      </c>
      <c r="AM108" s="79" t="s">
        <v>1248</v>
      </c>
      <c r="AN108" s="79" t="b">
        <v>0</v>
      </c>
      <c r="AO108" s="85" t="s">
        <v>1222</v>
      </c>
      <c r="AP108" s="79" t="s">
        <v>176</v>
      </c>
      <c r="AQ108" s="79">
        <v>0</v>
      </c>
      <c r="AR108" s="79">
        <v>0</v>
      </c>
      <c r="AS108" s="79"/>
      <c r="AT108" s="79"/>
      <c r="AU108" s="79"/>
      <c r="AV108" s="79"/>
      <c r="AW108" s="79"/>
      <c r="AX108" s="79"/>
      <c r="AY108" s="79"/>
      <c r="AZ108" s="79"/>
      <c r="BA108">
        <v>12</v>
      </c>
      <c r="BB108" s="78" t="str">
        <f>REPLACE(INDEX(GroupVertices[Group],MATCH(Edges25[[#This Row],[Vertex 1]],GroupVertices[Vertex],0)),1,1,"")</f>
        <v>2</v>
      </c>
      <c r="BC108" s="78" t="str">
        <f>REPLACE(INDEX(GroupVertices[Group],MATCH(Edges25[[#This Row],[Vertex 2]],GroupVertices[Vertex],0)),1,1,"")</f>
        <v>1</v>
      </c>
      <c r="BD108" s="48">
        <v>1</v>
      </c>
      <c r="BE108" s="49">
        <v>4.3478260869565215</v>
      </c>
      <c r="BF108" s="48">
        <v>0</v>
      </c>
      <c r="BG108" s="49">
        <v>0</v>
      </c>
      <c r="BH108" s="48">
        <v>0</v>
      </c>
      <c r="BI108" s="49">
        <v>0</v>
      </c>
      <c r="BJ108" s="48">
        <v>22</v>
      </c>
      <c r="BK108" s="49">
        <v>95.65217391304348</v>
      </c>
      <c r="BL108" s="48">
        <v>23</v>
      </c>
    </row>
    <row r="109" spans="1:64" ht="15">
      <c r="A109" s="64" t="s">
        <v>275</v>
      </c>
      <c r="B109" s="64" t="s">
        <v>271</v>
      </c>
      <c r="C109" s="65"/>
      <c r="D109" s="66"/>
      <c r="E109" s="67"/>
      <c r="F109" s="68"/>
      <c r="G109" s="65"/>
      <c r="H109" s="69"/>
      <c r="I109" s="70"/>
      <c r="J109" s="70"/>
      <c r="K109" s="34" t="s">
        <v>65</v>
      </c>
      <c r="L109" s="77">
        <v>273</v>
      </c>
      <c r="M109" s="77"/>
      <c r="N109" s="72"/>
      <c r="O109" s="79" t="s">
        <v>339</v>
      </c>
      <c r="P109" s="81">
        <v>43682.824525462966</v>
      </c>
      <c r="Q109" s="79" t="s">
        <v>425</v>
      </c>
      <c r="R109" s="82" t="s">
        <v>547</v>
      </c>
      <c r="S109" s="79" t="s">
        <v>597</v>
      </c>
      <c r="T109" s="79" t="s">
        <v>622</v>
      </c>
      <c r="U109" s="79"/>
      <c r="V109" s="82" t="s">
        <v>806</v>
      </c>
      <c r="W109" s="81">
        <v>43682.824525462966</v>
      </c>
      <c r="X109" s="82" t="s">
        <v>917</v>
      </c>
      <c r="Y109" s="79"/>
      <c r="Z109" s="79"/>
      <c r="AA109" s="85" t="s">
        <v>1126</v>
      </c>
      <c r="AB109" s="79"/>
      <c r="AC109" s="79" t="b">
        <v>0</v>
      </c>
      <c r="AD109" s="79">
        <v>0</v>
      </c>
      <c r="AE109" s="85" t="s">
        <v>1231</v>
      </c>
      <c r="AF109" s="79" t="b">
        <v>0</v>
      </c>
      <c r="AG109" s="79" t="s">
        <v>1237</v>
      </c>
      <c r="AH109" s="79"/>
      <c r="AI109" s="85" t="s">
        <v>1231</v>
      </c>
      <c r="AJ109" s="79" t="b">
        <v>0</v>
      </c>
      <c r="AK109" s="79">
        <v>1</v>
      </c>
      <c r="AL109" s="85" t="s">
        <v>1226</v>
      </c>
      <c r="AM109" s="79" t="s">
        <v>1248</v>
      </c>
      <c r="AN109" s="79" t="b">
        <v>0</v>
      </c>
      <c r="AO109" s="85" t="s">
        <v>1226</v>
      </c>
      <c r="AP109" s="79" t="s">
        <v>176</v>
      </c>
      <c r="AQ109" s="79">
        <v>0</v>
      </c>
      <c r="AR109" s="79">
        <v>0</v>
      </c>
      <c r="AS109" s="79"/>
      <c r="AT109" s="79"/>
      <c r="AU109" s="79"/>
      <c r="AV109" s="79"/>
      <c r="AW109" s="79"/>
      <c r="AX109" s="79"/>
      <c r="AY109" s="79"/>
      <c r="AZ109" s="79"/>
      <c r="BA109">
        <v>12</v>
      </c>
      <c r="BB109" s="78" t="str">
        <f>REPLACE(INDEX(GroupVertices[Group],MATCH(Edges25[[#This Row],[Vertex 1]],GroupVertices[Vertex],0)),1,1,"")</f>
        <v>2</v>
      </c>
      <c r="BC109" s="78" t="str">
        <f>REPLACE(INDEX(GroupVertices[Group],MATCH(Edges25[[#This Row],[Vertex 2]],GroupVertices[Vertex],0)),1,1,"")</f>
        <v>1</v>
      </c>
      <c r="BD109" s="48">
        <v>1</v>
      </c>
      <c r="BE109" s="49">
        <v>5.555555555555555</v>
      </c>
      <c r="BF109" s="48">
        <v>0</v>
      </c>
      <c r="BG109" s="49">
        <v>0</v>
      </c>
      <c r="BH109" s="48">
        <v>0</v>
      </c>
      <c r="BI109" s="49">
        <v>0</v>
      </c>
      <c r="BJ109" s="48">
        <v>17</v>
      </c>
      <c r="BK109" s="49">
        <v>94.44444444444444</v>
      </c>
      <c r="BL109" s="48">
        <v>18</v>
      </c>
    </row>
    <row r="110" spans="1:64" ht="15">
      <c r="A110" s="64" t="s">
        <v>276</v>
      </c>
      <c r="B110" s="64" t="s">
        <v>271</v>
      </c>
      <c r="C110" s="65"/>
      <c r="D110" s="66"/>
      <c r="E110" s="67"/>
      <c r="F110" s="68"/>
      <c r="G110" s="65"/>
      <c r="H110" s="69"/>
      <c r="I110" s="70"/>
      <c r="J110" s="70"/>
      <c r="K110" s="34" t="s">
        <v>65</v>
      </c>
      <c r="L110" s="77">
        <v>274</v>
      </c>
      <c r="M110" s="77"/>
      <c r="N110" s="72"/>
      <c r="O110" s="79" t="s">
        <v>339</v>
      </c>
      <c r="P110" s="81">
        <v>43683.07233796296</v>
      </c>
      <c r="Q110" s="79" t="s">
        <v>412</v>
      </c>
      <c r="R110" s="79"/>
      <c r="S110" s="79"/>
      <c r="T110" s="79"/>
      <c r="U110" s="79"/>
      <c r="V110" s="82" t="s">
        <v>807</v>
      </c>
      <c r="W110" s="81">
        <v>43683.07233796296</v>
      </c>
      <c r="X110" s="82" t="s">
        <v>918</v>
      </c>
      <c r="Y110" s="79"/>
      <c r="Z110" s="79"/>
      <c r="AA110" s="85" t="s">
        <v>1127</v>
      </c>
      <c r="AB110" s="79"/>
      <c r="AC110" s="79" t="b">
        <v>0</v>
      </c>
      <c r="AD110" s="79">
        <v>0</v>
      </c>
      <c r="AE110" s="85" t="s">
        <v>1231</v>
      </c>
      <c r="AF110" s="79" t="b">
        <v>0</v>
      </c>
      <c r="AG110" s="79" t="s">
        <v>1237</v>
      </c>
      <c r="AH110" s="79"/>
      <c r="AI110" s="85" t="s">
        <v>1231</v>
      </c>
      <c r="AJ110" s="79" t="b">
        <v>0</v>
      </c>
      <c r="AK110" s="79">
        <v>3</v>
      </c>
      <c r="AL110" s="85" t="s">
        <v>1228</v>
      </c>
      <c r="AM110" s="79" t="s">
        <v>1239</v>
      </c>
      <c r="AN110" s="79" t="b">
        <v>0</v>
      </c>
      <c r="AO110" s="85" t="s">
        <v>1228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2</v>
      </c>
      <c r="BE110" s="49">
        <v>8.333333333333334</v>
      </c>
      <c r="BF110" s="48">
        <v>0</v>
      </c>
      <c r="BG110" s="49">
        <v>0</v>
      </c>
      <c r="BH110" s="48">
        <v>0</v>
      </c>
      <c r="BI110" s="49">
        <v>0</v>
      </c>
      <c r="BJ110" s="48">
        <v>22</v>
      </c>
      <c r="BK110" s="49">
        <v>91.66666666666667</v>
      </c>
      <c r="BL110" s="48">
        <v>24</v>
      </c>
    </row>
    <row r="111" spans="1:64" ht="15">
      <c r="A111" s="64" t="s">
        <v>277</v>
      </c>
      <c r="B111" s="64" t="s">
        <v>337</v>
      </c>
      <c r="C111" s="65"/>
      <c r="D111" s="66"/>
      <c r="E111" s="67"/>
      <c r="F111" s="68"/>
      <c r="G111" s="65"/>
      <c r="H111" s="69"/>
      <c r="I111" s="70"/>
      <c r="J111" s="70"/>
      <c r="K111" s="34" t="s">
        <v>65</v>
      </c>
      <c r="L111" s="77">
        <v>275</v>
      </c>
      <c r="M111" s="77"/>
      <c r="N111" s="72"/>
      <c r="O111" s="79" t="s">
        <v>339</v>
      </c>
      <c r="P111" s="81">
        <v>43619.480717592596</v>
      </c>
      <c r="Q111" s="79" t="s">
        <v>426</v>
      </c>
      <c r="R111" s="82" t="s">
        <v>529</v>
      </c>
      <c r="S111" s="79" t="s">
        <v>586</v>
      </c>
      <c r="T111" s="79" t="s">
        <v>644</v>
      </c>
      <c r="U111" s="79"/>
      <c r="V111" s="82" t="s">
        <v>808</v>
      </c>
      <c r="W111" s="81">
        <v>43619.480717592596</v>
      </c>
      <c r="X111" s="82" t="s">
        <v>919</v>
      </c>
      <c r="Y111" s="79"/>
      <c r="Z111" s="79"/>
      <c r="AA111" s="85" t="s">
        <v>1128</v>
      </c>
      <c r="AB111" s="79"/>
      <c r="AC111" s="79" t="b">
        <v>0</v>
      </c>
      <c r="AD111" s="79">
        <v>7</v>
      </c>
      <c r="AE111" s="85" t="s">
        <v>1231</v>
      </c>
      <c r="AF111" s="79" t="b">
        <v>0</v>
      </c>
      <c r="AG111" s="79" t="s">
        <v>1237</v>
      </c>
      <c r="AH111" s="79"/>
      <c r="AI111" s="85" t="s">
        <v>1231</v>
      </c>
      <c r="AJ111" s="79" t="b">
        <v>0</v>
      </c>
      <c r="AK111" s="79">
        <v>1</v>
      </c>
      <c r="AL111" s="85" t="s">
        <v>1231</v>
      </c>
      <c r="AM111" s="79" t="s">
        <v>1244</v>
      </c>
      <c r="AN111" s="79" t="b">
        <v>0</v>
      </c>
      <c r="AO111" s="85" t="s">
        <v>1128</v>
      </c>
      <c r="AP111" s="79" t="s">
        <v>176</v>
      </c>
      <c r="AQ111" s="79">
        <v>0</v>
      </c>
      <c r="AR111" s="79">
        <v>0</v>
      </c>
      <c r="AS111" s="79"/>
      <c r="AT111" s="79"/>
      <c r="AU111" s="79"/>
      <c r="AV111" s="79"/>
      <c r="AW111" s="79"/>
      <c r="AX111" s="79"/>
      <c r="AY111" s="79"/>
      <c r="AZ111" s="79"/>
      <c r="BA111">
        <v>14</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277</v>
      </c>
      <c r="B112" s="64" t="s">
        <v>337</v>
      </c>
      <c r="C112" s="65"/>
      <c r="D112" s="66"/>
      <c r="E112" s="67"/>
      <c r="F112" s="68"/>
      <c r="G112" s="65"/>
      <c r="H112" s="69"/>
      <c r="I112" s="70"/>
      <c r="J112" s="70"/>
      <c r="K112" s="34" t="s">
        <v>65</v>
      </c>
      <c r="L112" s="77">
        <v>276</v>
      </c>
      <c r="M112" s="77"/>
      <c r="N112" s="72"/>
      <c r="O112" s="79" t="s">
        <v>339</v>
      </c>
      <c r="P112" s="81">
        <v>43619.480844907404</v>
      </c>
      <c r="Q112" s="79" t="s">
        <v>427</v>
      </c>
      <c r="R112" s="82" t="s">
        <v>548</v>
      </c>
      <c r="S112" s="79" t="s">
        <v>586</v>
      </c>
      <c r="T112" s="79" t="s">
        <v>644</v>
      </c>
      <c r="U112" s="79"/>
      <c r="V112" s="82" t="s">
        <v>808</v>
      </c>
      <c r="W112" s="81">
        <v>43619.480844907404</v>
      </c>
      <c r="X112" s="82" t="s">
        <v>920</v>
      </c>
      <c r="Y112" s="79"/>
      <c r="Z112" s="79"/>
      <c r="AA112" s="85" t="s">
        <v>1129</v>
      </c>
      <c r="AB112" s="79"/>
      <c r="AC112" s="79" t="b">
        <v>0</v>
      </c>
      <c r="AD112" s="79">
        <v>5</v>
      </c>
      <c r="AE112" s="85" t="s">
        <v>1231</v>
      </c>
      <c r="AF112" s="79" t="b">
        <v>0</v>
      </c>
      <c r="AG112" s="79" t="s">
        <v>1237</v>
      </c>
      <c r="AH112" s="79"/>
      <c r="AI112" s="85" t="s">
        <v>1231</v>
      </c>
      <c r="AJ112" s="79" t="b">
        <v>0</v>
      </c>
      <c r="AK112" s="79">
        <v>0</v>
      </c>
      <c r="AL112" s="85" t="s">
        <v>1231</v>
      </c>
      <c r="AM112" s="79" t="s">
        <v>1244</v>
      </c>
      <c r="AN112" s="79" t="b">
        <v>0</v>
      </c>
      <c r="AO112" s="85" t="s">
        <v>1129</v>
      </c>
      <c r="AP112" s="79" t="s">
        <v>176</v>
      </c>
      <c r="AQ112" s="79">
        <v>0</v>
      </c>
      <c r="AR112" s="79">
        <v>0</v>
      </c>
      <c r="AS112" s="79"/>
      <c r="AT112" s="79"/>
      <c r="AU112" s="79"/>
      <c r="AV112" s="79"/>
      <c r="AW112" s="79"/>
      <c r="AX112" s="79"/>
      <c r="AY112" s="79"/>
      <c r="AZ112" s="79"/>
      <c r="BA112">
        <v>14</v>
      </c>
      <c r="BB112" s="78" t="str">
        <f>REPLACE(INDEX(GroupVertices[Group],MATCH(Edges25[[#This Row],[Vertex 1]],GroupVertices[Vertex],0)),1,1,"")</f>
        <v>2</v>
      </c>
      <c r="BC112" s="78" t="str">
        <f>REPLACE(INDEX(GroupVertices[Group],MATCH(Edges25[[#This Row],[Vertex 2]],GroupVertices[Vertex],0)),1,1,"")</f>
        <v>2</v>
      </c>
      <c r="BD112" s="48"/>
      <c r="BE112" s="49"/>
      <c r="BF112" s="48"/>
      <c r="BG112" s="49"/>
      <c r="BH112" s="48"/>
      <c r="BI112" s="49"/>
      <c r="BJ112" s="48"/>
      <c r="BK112" s="49"/>
      <c r="BL112" s="48"/>
    </row>
    <row r="113" spans="1:64" ht="15">
      <c r="A113" s="64" t="s">
        <v>277</v>
      </c>
      <c r="B113" s="64" t="s">
        <v>337</v>
      </c>
      <c r="C113" s="65"/>
      <c r="D113" s="66"/>
      <c r="E113" s="67"/>
      <c r="F113" s="68"/>
      <c r="G113" s="65"/>
      <c r="H113" s="69"/>
      <c r="I113" s="70"/>
      <c r="J113" s="70"/>
      <c r="K113" s="34" t="s">
        <v>65</v>
      </c>
      <c r="L113" s="77">
        <v>277</v>
      </c>
      <c r="M113" s="77"/>
      <c r="N113" s="72"/>
      <c r="O113" s="79" t="s">
        <v>339</v>
      </c>
      <c r="P113" s="81">
        <v>43625.51112268519</v>
      </c>
      <c r="Q113" s="79" t="s">
        <v>428</v>
      </c>
      <c r="R113" s="82" t="s">
        <v>549</v>
      </c>
      <c r="S113" s="79" t="s">
        <v>586</v>
      </c>
      <c r="T113" s="79" t="s">
        <v>644</v>
      </c>
      <c r="U113" s="79"/>
      <c r="V113" s="82" t="s">
        <v>808</v>
      </c>
      <c r="W113" s="81">
        <v>43625.51112268519</v>
      </c>
      <c r="X113" s="82" t="s">
        <v>921</v>
      </c>
      <c r="Y113" s="79"/>
      <c r="Z113" s="79"/>
      <c r="AA113" s="85" t="s">
        <v>1130</v>
      </c>
      <c r="AB113" s="79"/>
      <c r="AC113" s="79" t="b">
        <v>0</v>
      </c>
      <c r="AD113" s="79">
        <v>1</v>
      </c>
      <c r="AE113" s="85" t="s">
        <v>1231</v>
      </c>
      <c r="AF113" s="79" t="b">
        <v>0</v>
      </c>
      <c r="AG113" s="79" t="s">
        <v>1237</v>
      </c>
      <c r="AH113" s="79"/>
      <c r="AI113" s="85" t="s">
        <v>1231</v>
      </c>
      <c r="AJ113" s="79" t="b">
        <v>0</v>
      </c>
      <c r="AK113" s="79">
        <v>0</v>
      </c>
      <c r="AL113" s="85" t="s">
        <v>1231</v>
      </c>
      <c r="AM113" s="79" t="s">
        <v>1244</v>
      </c>
      <c r="AN113" s="79" t="b">
        <v>0</v>
      </c>
      <c r="AO113" s="85" t="s">
        <v>1130</v>
      </c>
      <c r="AP113" s="79" t="s">
        <v>176</v>
      </c>
      <c r="AQ113" s="79">
        <v>0</v>
      </c>
      <c r="AR113" s="79">
        <v>0</v>
      </c>
      <c r="AS113" s="79"/>
      <c r="AT113" s="79"/>
      <c r="AU113" s="79"/>
      <c r="AV113" s="79"/>
      <c r="AW113" s="79"/>
      <c r="AX113" s="79"/>
      <c r="AY113" s="79"/>
      <c r="AZ113" s="79"/>
      <c r="BA113">
        <v>14</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277</v>
      </c>
      <c r="B114" s="64" t="s">
        <v>337</v>
      </c>
      <c r="C114" s="65"/>
      <c r="D114" s="66"/>
      <c r="E114" s="67"/>
      <c r="F114" s="68"/>
      <c r="G114" s="65"/>
      <c r="H114" s="69"/>
      <c r="I114" s="70"/>
      <c r="J114" s="70"/>
      <c r="K114" s="34" t="s">
        <v>65</v>
      </c>
      <c r="L114" s="77">
        <v>278</v>
      </c>
      <c r="M114" s="77"/>
      <c r="N114" s="72"/>
      <c r="O114" s="79" t="s">
        <v>339</v>
      </c>
      <c r="P114" s="81">
        <v>43627.10556712963</v>
      </c>
      <c r="Q114" s="79" t="s">
        <v>429</v>
      </c>
      <c r="R114" s="82" t="s">
        <v>550</v>
      </c>
      <c r="S114" s="79" t="s">
        <v>586</v>
      </c>
      <c r="T114" s="79" t="s">
        <v>645</v>
      </c>
      <c r="U114" s="79"/>
      <c r="V114" s="82" t="s">
        <v>808</v>
      </c>
      <c r="W114" s="81">
        <v>43627.10556712963</v>
      </c>
      <c r="X114" s="82" t="s">
        <v>922</v>
      </c>
      <c r="Y114" s="79"/>
      <c r="Z114" s="79"/>
      <c r="AA114" s="85" t="s">
        <v>1131</v>
      </c>
      <c r="AB114" s="79"/>
      <c r="AC114" s="79" t="b">
        <v>0</v>
      </c>
      <c r="AD114" s="79">
        <v>0</v>
      </c>
      <c r="AE114" s="85" t="s">
        <v>1231</v>
      </c>
      <c r="AF114" s="79" t="b">
        <v>0</v>
      </c>
      <c r="AG114" s="79" t="s">
        <v>1237</v>
      </c>
      <c r="AH114" s="79"/>
      <c r="AI114" s="85" t="s">
        <v>1231</v>
      </c>
      <c r="AJ114" s="79" t="b">
        <v>0</v>
      </c>
      <c r="AK114" s="79">
        <v>1</v>
      </c>
      <c r="AL114" s="85" t="s">
        <v>1231</v>
      </c>
      <c r="AM114" s="79" t="s">
        <v>1244</v>
      </c>
      <c r="AN114" s="79" t="b">
        <v>0</v>
      </c>
      <c r="AO114" s="85" t="s">
        <v>1131</v>
      </c>
      <c r="AP114" s="79" t="s">
        <v>176</v>
      </c>
      <c r="AQ114" s="79">
        <v>0</v>
      </c>
      <c r="AR114" s="79">
        <v>0</v>
      </c>
      <c r="AS114" s="79"/>
      <c r="AT114" s="79"/>
      <c r="AU114" s="79"/>
      <c r="AV114" s="79"/>
      <c r="AW114" s="79"/>
      <c r="AX114" s="79"/>
      <c r="AY114" s="79"/>
      <c r="AZ114" s="79"/>
      <c r="BA114">
        <v>14</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277</v>
      </c>
      <c r="B115" s="64" t="s">
        <v>337</v>
      </c>
      <c r="C115" s="65"/>
      <c r="D115" s="66"/>
      <c r="E115" s="67"/>
      <c r="F115" s="68"/>
      <c r="G115" s="65"/>
      <c r="H115" s="69"/>
      <c r="I115" s="70"/>
      <c r="J115" s="70"/>
      <c r="K115" s="34" t="s">
        <v>65</v>
      </c>
      <c r="L115" s="77">
        <v>279</v>
      </c>
      <c r="M115" s="77"/>
      <c r="N115" s="72"/>
      <c r="O115" s="79" t="s">
        <v>339</v>
      </c>
      <c r="P115" s="81">
        <v>43628.0134837963</v>
      </c>
      <c r="Q115" s="79" t="s">
        <v>430</v>
      </c>
      <c r="R115" s="82" t="s">
        <v>551</v>
      </c>
      <c r="S115" s="79" t="s">
        <v>586</v>
      </c>
      <c r="T115" s="79" t="s">
        <v>645</v>
      </c>
      <c r="U115" s="79"/>
      <c r="V115" s="82" t="s">
        <v>808</v>
      </c>
      <c r="W115" s="81">
        <v>43628.0134837963</v>
      </c>
      <c r="X115" s="82" t="s">
        <v>923</v>
      </c>
      <c r="Y115" s="79"/>
      <c r="Z115" s="79"/>
      <c r="AA115" s="85" t="s">
        <v>1132</v>
      </c>
      <c r="AB115" s="79"/>
      <c r="AC115" s="79" t="b">
        <v>0</v>
      </c>
      <c r="AD115" s="79">
        <v>1</v>
      </c>
      <c r="AE115" s="85" t="s">
        <v>1231</v>
      </c>
      <c r="AF115" s="79" t="b">
        <v>0</v>
      </c>
      <c r="AG115" s="79" t="s">
        <v>1237</v>
      </c>
      <c r="AH115" s="79"/>
      <c r="AI115" s="85" t="s">
        <v>1231</v>
      </c>
      <c r="AJ115" s="79" t="b">
        <v>0</v>
      </c>
      <c r="AK115" s="79">
        <v>0</v>
      </c>
      <c r="AL115" s="85" t="s">
        <v>1231</v>
      </c>
      <c r="AM115" s="79" t="s">
        <v>1244</v>
      </c>
      <c r="AN115" s="79" t="b">
        <v>0</v>
      </c>
      <c r="AO115" s="85" t="s">
        <v>1132</v>
      </c>
      <c r="AP115" s="79" t="s">
        <v>176</v>
      </c>
      <c r="AQ115" s="79">
        <v>0</v>
      </c>
      <c r="AR115" s="79">
        <v>0</v>
      </c>
      <c r="AS115" s="79"/>
      <c r="AT115" s="79"/>
      <c r="AU115" s="79"/>
      <c r="AV115" s="79"/>
      <c r="AW115" s="79"/>
      <c r="AX115" s="79"/>
      <c r="AY115" s="79"/>
      <c r="AZ115" s="79"/>
      <c r="BA115">
        <v>14</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277</v>
      </c>
      <c r="B116" s="64" t="s">
        <v>337</v>
      </c>
      <c r="C116" s="65"/>
      <c r="D116" s="66"/>
      <c r="E116" s="67"/>
      <c r="F116" s="68"/>
      <c r="G116" s="65"/>
      <c r="H116" s="69"/>
      <c r="I116" s="70"/>
      <c r="J116" s="70"/>
      <c r="K116" s="34" t="s">
        <v>65</v>
      </c>
      <c r="L116" s="77">
        <v>280</v>
      </c>
      <c r="M116" s="77"/>
      <c r="N116" s="72"/>
      <c r="O116" s="79" t="s">
        <v>339</v>
      </c>
      <c r="P116" s="81">
        <v>43628.58017361111</v>
      </c>
      <c r="Q116" s="79" t="s">
        <v>431</v>
      </c>
      <c r="R116" s="82" t="s">
        <v>524</v>
      </c>
      <c r="S116" s="79" t="s">
        <v>586</v>
      </c>
      <c r="T116" s="79" t="s">
        <v>645</v>
      </c>
      <c r="U116" s="79"/>
      <c r="V116" s="82" t="s">
        <v>808</v>
      </c>
      <c r="W116" s="81">
        <v>43628.58017361111</v>
      </c>
      <c r="X116" s="82" t="s">
        <v>924</v>
      </c>
      <c r="Y116" s="79"/>
      <c r="Z116" s="79"/>
      <c r="AA116" s="85" t="s">
        <v>1133</v>
      </c>
      <c r="AB116" s="79"/>
      <c r="AC116" s="79" t="b">
        <v>0</v>
      </c>
      <c r="AD116" s="79">
        <v>5</v>
      </c>
      <c r="AE116" s="85" t="s">
        <v>1231</v>
      </c>
      <c r="AF116" s="79" t="b">
        <v>0</v>
      </c>
      <c r="AG116" s="79" t="s">
        <v>1237</v>
      </c>
      <c r="AH116" s="79"/>
      <c r="AI116" s="85" t="s">
        <v>1231</v>
      </c>
      <c r="AJ116" s="79" t="b">
        <v>0</v>
      </c>
      <c r="AK116" s="79">
        <v>1</v>
      </c>
      <c r="AL116" s="85" t="s">
        <v>1231</v>
      </c>
      <c r="AM116" s="79" t="s">
        <v>1244</v>
      </c>
      <c r="AN116" s="79" t="b">
        <v>0</v>
      </c>
      <c r="AO116" s="85" t="s">
        <v>1133</v>
      </c>
      <c r="AP116" s="79" t="s">
        <v>176</v>
      </c>
      <c r="AQ116" s="79">
        <v>0</v>
      </c>
      <c r="AR116" s="79">
        <v>0</v>
      </c>
      <c r="AS116" s="79"/>
      <c r="AT116" s="79"/>
      <c r="AU116" s="79"/>
      <c r="AV116" s="79"/>
      <c r="AW116" s="79"/>
      <c r="AX116" s="79"/>
      <c r="AY116" s="79"/>
      <c r="AZ116" s="79"/>
      <c r="BA116">
        <v>14</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277</v>
      </c>
      <c r="B117" s="64" t="s">
        <v>337</v>
      </c>
      <c r="C117" s="65"/>
      <c r="D117" s="66"/>
      <c r="E117" s="67"/>
      <c r="F117" s="68"/>
      <c r="G117" s="65"/>
      <c r="H117" s="69"/>
      <c r="I117" s="70"/>
      <c r="J117" s="70"/>
      <c r="K117" s="34" t="s">
        <v>65</v>
      </c>
      <c r="L117" s="77">
        <v>281</v>
      </c>
      <c r="M117" s="77"/>
      <c r="N117" s="72"/>
      <c r="O117" s="79" t="s">
        <v>339</v>
      </c>
      <c r="P117" s="81">
        <v>43630.59900462963</v>
      </c>
      <c r="Q117" s="79" t="s">
        <v>432</v>
      </c>
      <c r="R117" s="82" t="s">
        <v>552</v>
      </c>
      <c r="S117" s="79" t="s">
        <v>586</v>
      </c>
      <c r="T117" s="79" t="s">
        <v>645</v>
      </c>
      <c r="U117" s="79"/>
      <c r="V117" s="82" t="s">
        <v>808</v>
      </c>
      <c r="W117" s="81">
        <v>43630.59900462963</v>
      </c>
      <c r="X117" s="82" t="s">
        <v>925</v>
      </c>
      <c r="Y117" s="79"/>
      <c r="Z117" s="79"/>
      <c r="AA117" s="85" t="s">
        <v>1134</v>
      </c>
      <c r="AB117" s="79"/>
      <c r="AC117" s="79" t="b">
        <v>0</v>
      </c>
      <c r="AD117" s="79">
        <v>7</v>
      </c>
      <c r="AE117" s="85" t="s">
        <v>1231</v>
      </c>
      <c r="AF117" s="79" t="b">
        <v>0</v>
      </c>
      <c r="AG117" s="79" t="s">
        <v>1237</v>
      </c>
      <c r="AH117" s="79"/>
      <c r="AI117" s="85" t="s">
        <v>1231</v>
      </c>
      <c r="AJ117" s="79" t="b">
        <v>0</v>
      </c>
      <c r="AK117" s="79">
        <v>1</v>
      </c>
      <c r="AL117" s="85" t="s">
        <v>1231</v>
      </c>
      <c r="AM117" s="79" t="s">
        <v>1244</v>
      </c>
      <c r="AN117" s="79" t="b">
        <v>0</v>
      </c>
      <c r="AO117" s="85" t="s">
        <v>1134</v>
      </c>
      <c r="AP117" s="79" t="s">
        <v>176</v>
      </c>
      <c r="AQ117" s="79">
        <v>0</v>
      </c>
      <c r="AR117" s="79">
        <v>0</v>
      </c>
      <c r="AS117" s="79"/>
      <c r="AT117" s="79"/>
      <c r="AU117" s="79"/>
      <c r="AV117" s="79"/>
      <c r="AW117" s="79"/>
      <c r="AX117" s="79"/>
      <c r="AY117" s="79"/>
      <c r="AZ117" s="79"/>
      <c r="BA117">
        <v>14</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277</v>
      </c>
      <c r="B118" s="64" t="s">
        <v>337</v>
      </c>
      <c r="C118" s="65"/>
      <c r="D118" s="66"/>
      <c r="E118" s="67"/>
      <c r="F118" s="68"/>
      <c r="G118" s="65"/>
      <c r="H118" s="69"/>
      <c r="I118" s="70"/>
      <c r="J118" s="70"/>
      <c r="K118" s="34" t="s">
        <v>65</v>
      </c>
      <c r="L118" s="77">
        <v>282</v>
      </c>
      <c r="M118" s="77"/>
      <c r="N118" s="72"/>
      <c r="O118" s="79" t="s">
        <v>339</v>
      </c>
      <c r="P118" s="81">
        <v>43634.08356481481</v>
      </c>
      <c r="Q118" s="79" t="s">
        <v>433</v>
      </c>
      <c r="R118" s="82" t="s">
        <v>553</v>
      </c>
      <c r="S118" s="79" t="s">
        <v>586</v>
      </c>
      <c r="T118" s="79" t="s">
        <v>645</v>
      </c>
      <c r="U118" s="79"/>
      <c r="V118" s="82" t="s">
        <v>808</v>
      </c>
      <c r="W118" s="81">
        <v>43634.08356481481</v>
      </c>
      <c r="X118" s="82" t="s">
        <v>926</v>
      </c>
      <c r="Y118" s="79"/>
      <c r="Z118" s="79"/>
      <c r="AA118" s="85" t="s">
        <v>1135</v>
      </c>
      <c r="AB118" s="79"/>
      <c r="AC118" s="79" t="b">
        <v>0</v>
      </c>
      <c r="AD118" s="79">
        <v>2</v>
      </c>
      <c r="AE118" s="85" t="s">
        <v>1231</v>
      </c>
      <c r="AF118" s="79" t="b">
        <v>0</v>
      </c>
      <c r="AG118" s="79" t="s">
        <v>1237</v>
      </c>
      <c r="AH118" s="79"/>
      <c r="AI118" s="85" t="s">
        <v>1231</v>
      </c>
      <c r="AJ118" s="79" t="b">
        <v>0</v>
      </c>
      <c r="AK118" s="79">
        <v>1</v>
      </c>
      <c r="AL118" s="85" t="s">
        <v>1231</v>
      </c>
      <c r="AM118" s="79" t="s">
        <v>1244</v>
      </c>
      <c r="AN118" s="79" t="b">
        <v>0</v>
      </c>
      <c r="AO118" s="85" t="s">
        <v>1135</v>
      </c>
      <c r="AP118" s="79" t="s">
        <v>176</v>
      </c>
      <c r="AQ118" s="79">
        <v>0</v>
      </c>
      <c r="AR118" s="79">
        <v>0</v>
      </c>
      <c r="AS118" s="79"/>
      <c r="AT118" s="79"/>
      <c r="AU118" s="79"/>
      <c r="AV118" s="79"/>
      <c r="AW118" s="79"/>
      <c r="AX118" s="79"/>
      <c r="AY118" s="79"/>
      <c r="AZ118" s="79"/>
      <c r="BA118">
        <v>14</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277</v>
      </c>
      <c r="B119" s="64" t="s">
        <v>337</v>
      </c>
      <c r="C119" s="65"/>
      <c r="D119" s="66"/>
      <c r="E119" s="67"/>
      <c r="F119" s="68"/>
      <c r="G119" s="65"/>
      <c r="H119" s="69"/>
      <c r="I119" s="70"/>
      <c r="J119" s="70"/>
      <c r="K119" s="34" t="s">
        <v>65</v>
      </c>
      <c r="L119" s="77">
        <v>283</v>
      </c>
      <c r="M119" s="77"/>
      <c r="N119" s="72"/>
      <c r="O119" s="79" t="s">
        <v>339</v>
      </c>
      <c r="P119" s="81">
        <v>43634.08377314815</v>
      </c>
      <c r="Q119" s="79" t="s">
        <v>434</v>
      </c>
      <c r="R119" s="82" t="s">
        <v>554</v>
      </c>
      <c r="S119" s="79" t="s">
        <v>586</v>
      </c>
      <c r="T119" s="79" t="s">
        <v>645</v>
      </c>
      <c r="U119" s="79"/>
      <c r="V119" s="82" t="s">
        <v>808</v>
      </c>
      <c r="W119" s="81">
        <v>43634.08377314815</v>
      </c>
      <c r="X119" s="82" t="s">
        <v>927</v>
      </c>
      <c r="Y119" s="79"/>
      <c r="Z119" s="79"/>
      <c r="AA119" s="85" t="s">
        <v>1136</v>
      </c>
      <c r="AB119" s="79"/>
      <c r="AC119" s="79" t="b">
        <v>0</v>
      </c>
      <c r="AD119" s="79">
        <v>3</v>
      </c>
      <c r="AE119" s="85" t="s">
        <v>1231</v>
      </c>
      <c r="AF119" s="79" t="b">
        <v>0</v>
      </c>
      <c r="AG119" s="79" t="s">
        <v>1237</v>
      </c>
      <c r="AH119" s="79"/>
      <c r="AI119" s="85" t="s">
        <v>1231</v>
      </c>
      <c r="AJ119" s="79" t="b">
        <v>0</v>
      </c>
      <c r="AK119" s="79">
        <v>1</v>
      </c>
      <c r="AL119" s="85" t="s">
        <v>1231</v>
      </c>
      <c r="AM119" s="79" t="s">
        <v>1244</v>
      </c>
      <c r="AN119" s="79" t="b">
        <v>0</v>
      </c>
      <c r="AO119" s="85" t="s">
        <v>1136</v>
      </c>
      <c r="AP119" s="79" t="s">
        <v>176</v>
      </c>
      <c r="AQ119" s="79">
        <v>0</v>
      </c>
      <c r="AR119" s="79">
        <v>0</v>
      </c>
      <c r="AS119" s="79"/>
      <c r="AT119" s="79"/>
      <c r="AU119" s="79"/>
      <c r="AV119" s="79"/>
      <c r="AW119" s="79"/>
      <c r="AX119" s="79"/>
      <c r="AY119" s="79"/>
      <c r="AZ119" s="79"/>
      <c r="BA119">
        <v>14</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277</v>
      </c>
      <c r="B120" s="64" t="s">
        <v>337</v>
      </c>
      <c r="C120" s="65"/>
      <c r="D120" s="66"/>
      <c r="E120" s="67"/>
      <c r="F120" s="68"/>
      <c r="G120" s="65"/>
      <c r="H120" s="69"/>
      <c r="I120" s="70"/>
      <c r="J120" s="70"/>
      <c r="K120" s="34" t="s">
        <v>65</v>
      </c>
      <c r="L120" s="77">
        <v>284</v>
      </c>
      <c r="M120" s="77"/>
      <c r="N120" s="72"/>
      <c r="O120" s="79" t="s">
        <v>339</v>
      </c>
      <c r="P120" s="81">
        <v>43634.93880787037</v>
      </c>
      <c r="Q120" s="79" t="s">
        <v>435</v>
      </c>
      <c r="R120" s="82" t="s">
        <v>555</v>
      </c>
      <c r="S120" s="79" t="s">
        <v>586</v>
      </c>
      <c r="T120" s="79" t="s">
        <v>645</v>
      </c>
      <c r="U120" s="79"/>
      <c r="V120" s="82" t="s">
        <v>808</v>
      </c>
      <c r="W120" s="81">
        <v>43634.93880787037</v>
      </c>
      <c r="X120" s="82" t="s">
        <v>928</v>
      </c>
      <c r="Y120" s="79"/>
      <c r="Z120" s="79"/>
      <c r="AA120" s="85" t="s">
        <v>1137</v>
      </c>
      <c r="AB120" s="79"/>
      <c r="AC120" s="79" t="b">
        <v>0</v>
      </c>
      <c r="AD120" s="79">
        <v>0</v>
      </c>
      <c r="AE120" s="85" t="s">
        <v>1231</v>
      </c>
      <c r="AF120" s="79" t="b">
        <v>0</v>
      </c>
      <c r="AG120" s="79" t="s">
        <v>1237</v>
      </c>
      <c r="AH120" s="79"/>
      <c r="AI120" s="85" t="s">
        <v>1231</v>
      </c>
      <c r="AJ120" s="79" t="b">
        <v>0</v>
      </c>
      <c r="AK120" s="79">
        <v>0</v>
      </c>
      <c r="AL120" s="85" t="s">
        <v>1231</v>
      </c>
      <c r="AM120" s="79" t="s">
        <v>1244</v>
      </c>
      <c r="AN120" s="79" t="b">
        <v>0</v>
      </c>
      <c r="AO120" s="85" t="s">
        <v>1137</v>
      </c>
      <c r="AP120" s="79" t="s">
        <v>176</v>
      </c>
      <c r="AQ120" s="79">
        <v>0</v>
      </c>
      <c r="AR120" s="79">
        <v>0</v>
      </c>
      <c r="AS120" s="79"/>
      <c r="AT120" s="79"/>
      <c r="AU120" s="79"/>
      <c r="AV120" s="79"/>
      <c r="AW120" s="79"/>
      <c r="AX120" s="79"/>
      <c r="AY120" s="79"/>
      <c r="AZ120" s="79"/>
      <c r="BA120">
        <v>14</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277</v>
      </c>
      <c r="B121" s="64" t="s">
        <v>337</v>
      </c>
      <c r="C121" s="65"/>
      <c r="D121" s="66"/>
      <c r="E121" s="67"/>
      <c r="F121" s="68"/>
      <c r="G121" s="65"/>
      <c r="H121" s="69"/>
      <c r="I121" s="70"/>
      <c r="J121" s="70"/>
      <c r="K121" s="34" t="s">
        <v>65</v>
      </c>
      <c r="L121" s="77">
        <v>285</v>
      </c>
      <c r="M121" s="77"/>
      <c r="N121" s="72"/>
      <c r="O121" s="79" t="s">
        <v>339</v>
      </c>
      <c r="P121" s="81">
        <v>43641.1275</v>
      </c>
      <c r="Q121" s="79" t="s">
        <v>436</v>
      </c>
      <c r="R121" s="82" t="s">
        <v>556</v>
      </c>
      <c r="S121" s="79" t="s">
        <v>586</v>
      </c>
      <c r="T121" s="79" t="s">
        <v>645</v>
      </c>
      <c r="U121" s="79"/>
      <c r="V121" s="82" t="s">
        <v>808</v>
      </c>
      <c r="W121" s="81">
        <v>43641.1275</v>
      </c>
      <c r="X121" s="82" t="s">
        <v>929</v>
      </c>
      <c r="Y121" s="79"/>
      <c r="Z121" s="79"/>
      <c r="AA121" s="85" t="s">
        <v>1138</v>
      </c>
      <c r="AB121" s="79"/>
      <c r="AC121" s="79" t="b">
        <v>0</v>
      </c>
      <c r="AD121" s="79">
        <v>6</v>
      </c>
      <c r="AE121" s="85" t="s">
        <v>1231</v>
      </c>
      <c r="AF121" s="79" t="b">
        <v>0</v>
      </c>
      <c r="AG121" s="79" t="s">
        <v>1237</v>
      </c>
      <c r="AH121" s="79"/>
      <c r="AI121" s="85" t="s">
        <v>1231</v>
      </c>
      <c r="AJ121" s="79" t="b">
        <v>0</v>
      </c>
      <c r="AK121" s="79">
        <v>0</v>
      </c>
      <c r="AL121" s="85" t="s">
        <v>1231</v>
      </c>
      <c r="AM121" s="79" t="s">
        <v>1244</v>
      </c>
      <c r="AN121" s="79" t="b">
        <v>0</v>
      </c>
      <c r="AO121" s="85" t="s">
        <v>1138</v>
      </c>
      <c r="AP121" s="79" t="s">
        <v>176</v>
      </c>
      <c r="AQ121" s="79">
        <v>0</v>
      </c>
      <c r="AR121" s="79">
        <v>0</v>
      </c>
      <c r="AS121" s="79"/>
      <c r="AT121" s="79"/>
      <c r="AU121" s="79"/>
      <c r="AV121" s="79"/>
      <c r="AW121" s="79"/>
      <c r="AX121" s="79"/>
      <c r="AY121" s="79"/>
      <c r="AZ121" s="79"/>
      <c r="BA121">
        <v>14</v>
      </c>
      <c r="BB121" s="78" t="str">
        <f>REPLACE(INDEX(GroupVertices[Group],MATCH(Edges25[[#This Row],[Vertex 1]],GroupVertices[Vertex],0)),1,1,"")</f>
        <v>2</v>
      </c>
      <c r="BC121" s="78" t="str">
        <f>REPLACE(INDEX(GroupVertices[Group],MATCH(Edges25[[#This Row],[Vertex 2]],GroupVertices[Vertex],0)),1,1,"")</f>
        <v>2</v>
      </c>
      <c r="BD121" s="48">
        <v>1</v>
      </c>
      <c r="BE121" s="49">
        <v>5</v>
      </c>
      <c r="BF121" s="48">
        <v>0</v>
      </c>
      <c r="BG121" s="49">
        <v>0</v>
      </c>
      <c r="BH121" s="48">
        <v>0</v>
      </c>
      <c r="BI121" s="49">
        <v>0</v>
      </c>
      <c r="BJ121" s="48">
        <v>19</v>
      </c>
      <c r="BK121" s="49">
        <v>95</v>
      </c>
      <c r="BL121" s="48">
        <v>20</v>
      </c>
    </row>
    <row r="122" spans="1:64" ht="15">
      <c r="A122" s="64" t="s">
        <v>277</v>
      </c>
      <c r="B122" s="64" t="s">
        <v>337</v>
      </c>
      <c r="C122" s="65"/>
      <c r="D122" s="66"/>
      <c r="E122" s="67"/>
      <c r="F122" s="68"/>
      <c r="G122" s="65"/>
      <c r="H122" s="69"/>
      <c r="I122" s="70"/>
      <c r="J122" s="70"/>
      <c r="K122" s="34" t="s">
        <v>65</v>
      </c>
      <c r="L122" s="77">
        <v>286</v>
      </c>
      <c r="M122" s="77"/>
      <c r="N122" s="72"/>
      <c r="O122" s="79" t="s">
        <v>339</v>
      </c>
      <c r="P122" s="81">
        <v>43641.94844907407</v>
      </c>
      <c r="Q122" s="79" t="s">
        <v>437</v>
      </c>
      <c r="R122" s="82" t="s">
        <v>557</v>
      </c>
      <c r="S122" s="79" t="s">
        <v>586</v>
      </c>
      <c r="T122" s="79" t="s">
        <v>645</v>
      </c>
      <c r="U122" s="79"/>
      <c r="V122" s="82" t="s">
        <v>808</v>
      </c>
      <c r="W122" s="81">
        <v>43641.94844907407</v>
      </c>
      <c r="X122" s="82" t="s">
        <v>930</v>
      </c>
      <c r="Y122" s="79"/>
      <c r="Z122" s="79"/>
      <c r="AA122" s="85" t="s">
        <v>1139</v>
      </c>
      <c r="AB122" s="79"/>
      <c r="AC122" s="79" t="b">
        <v>0</v>
      </c>
      <c r="AD122" s="79">
        <v>1</v>
      </c>
      <c r="AE122" s="85" t="s">
        <v>1231</v>
      </c>
      <c r="AF122" s="79" t="b">
        <v>0</v>
      </c>
      <c r="AG122" s="79" t="s">
        <v>1237</v>
      </c>
      <c r="AH122" s="79"/>
      <c r="AI122" s="85" t="s">
        <v>1231</v>
      </c>
      <c r="AJ122" s="79" t="b">
        <v>0</v>
      </c>
      <c r="AK122" s="79">
        <v>0</v>
      </c>
      <c r="AL122" s="85" t="s">
        <v>1231</v>
      </c>
      <c r="AM122" s="79" t="s">
        <v>1244</v>
      </c>
      <c r="AN122" s="79" t="b">
        <v>0</v>
      </c>
      <c r="AO122" s="85" t="s">
        <v>1139</v>
      </c>
      <c r="AP122" s="79" t="s">
        <v>176</v>
      </c>
      <c r="AQ122" s="79">
        <v>0</v>
      </c>
      <c r="AR122" s="79">
        <v>0</v>
      </c>
      <c r="AS122" s="79"/>
      <c r="AT122" s="79"/>
      <c r="AU122" s="79"/>
      <c r="AV122" s="79"/>
      <c r="AW122" s="79"/>
      <c r="AX122" s="79"/>
      <c r="AY122" s="79"/>
      <c r="AZ122" s="79"/>
      <c r="BA122">
        <v>14</v>
      </c>
      <c r="BB122" s="78" t="str">
        <f>REPLACE(INDEX(GroupVertices[Group],MATCH(Edges25[[#This Row],[Vertex 1]],GroupVertices[Vertex],0)),1,1,"")</f>
        <v>2</v>
      </c>
      <c r="BC122" s="78" t="str">
        <f>REPLACE(INDEX(GroupVertices[Group],MATCH(Edges25[[#This Row],[Vertex 2]],GroupVertices[Vertex],0)),1,1,"")</f>
        <v>2</v>
      </c>
      <c r="BD122" s="48">
        <v>1</v>
      </c>
      <c r="BE122" s="49">
        <v>5</v>
      </c>
      <c r="BF122" s="48">
        <v>0</v>
      </c>
      <c r="BG122" s="49">
        <v>0</v>
      </c>
      <c r="BH122" s="48">
        <v>0</v>
      </c>
      <c r="BI122" s="49">
        <v>0</v>
      </c>
      <c r="BJ122" s="48">
        <v>19</v>
      </c>
      <c r="BK122" s="49">
        <v>95</v>
      </c>
      <c r="BL122" s="48">
        <v>20</v>
      </c>
    </row>
    <row r="123" spans="1:64" ht="15">
      <c r="A123" s="64" t="s">
        <v>277</v>
      </c>
      <c r="B123" s="64" t="s">
        <v>337</v>
      </c>
      <c r="C123" s="65"/>
      <c r="D123" s="66"/>
      <c r="E123" s="67"/>
      <c r="F123" s="68"/>
      <c r="G123" s="65"/>
      <c r="H123" s="69"/>
      <c r="I123" s="70"/>
      <c r="J123" s="70"/>
      <c r="K123" s="34" t="s">
        <v>65</v>
      </c>
      <c r="L123" s="77">
        <v>287</v>
      </c>
      <c r="M123" s="77"/>
      <c r="N123" s="72"/>
      <c r="O123" s="79" t="s">
        <v>339</v>
      </c>
      <c r="P123" s="81">
        <v>43642.59805555556</v>
      </c>
      <c r="Q123" s="79" t="s">
        <v>438</v>
      </c>
      <c r="R123" s="82" t="s">
        <v>558</v>
      </c>
      <c r="S123" s="79" t="s">
        <v>586</v>
      </c>
      <c r="T123" s="79" t="s">
        <v>645</v>
      </c>
      <c r="U123" s="79"/>
      <c r="V123" s="82" t="s">
        <v>808</v>
      </c>
      <c r="W123" s="81">
        <v>43642.59805555556</v>
      </c>
      <c r="X123" s="82" t="s">
        <v>931</v>
      </c>
      <c r="Y123" s="79"/>
      <c r="Z123" s="79"/>
      <c r="AA123" s="85" t="s">
        <v>1140</v>
      </c>
      <c r="AB123" s="79"/>
      <c r="AC123" s="79" t="b">
        <v>0</v>
      </c>
      <c r="AD123" s="79">
        <v>6</v>
      </c>
      <c r="AE123" s="85" t="s">
        <v>1231</v>
      </c>
      <c r="AF123" s="79" t="b">
        <v>0</v>
      </c>
      <c r="AG123" s="79" t="s">
        <v>1237</v>
      </c>
      <c r="AH123" s="79"/>
      <c r="AI123" s="85" t="s">
        <v>1231</v>
      </c>
      <c r="AJ123" s="79" t="b">
        <v>0</v>
      </c>
      <c r="AK123" s="79">
        <v>0</v>
      </c>
      <c r="AL123" s="85" t="s">
        <v>1231</v>
      </c>
      <c r="AM123" s="79" t="s">
        <v>1244</v>
      </c>
      <c r="AN123" s="79" t="b">
        <v>0</v>
      </c>
      <c r="AO123" s="85" t="s">
        <v>1140</v>
      </c>
      <c r="AP123" s="79" t="s">
        <v>176</v>
      </c>
      <c r="AQ123" s="79">
        <v>0</v>
      </c>
      <c r="AR123" s="79">
        <v>0</v>
      </c>
      <c r="AS123" s="79"/>
      <c r="AT123" s="79"/>
      <c r="AU123" s="79"/>
      <c r="AV123" s="79"/>
      <c r="AW123" s="79"/>
      <c r="AX123" s="79"/>
      <c r="AY123" s="79"/>
      <c r="AZ123" s="79"/>
      <c r="BA123">
        <v>14</v>
      </c>
      <c r="BB123" s="78" t="str">
        <f>REPLACE(INDEX(GroupVertices[Group],MATCH(Edges25[[#This Row],[Vertex 1]],GroupVertices[Vertex],0)),1,1,"")</f>
        <v>2</v>
      </c>
      <c r="BC123" s="78" t="str">
        <f>REPLACE(INDEX(GroupVertices[Group],MATCH(Edges25[[#This Row],[Vertex 2]],GroupVertices[Vertex],0)),1,1,"")</f>
        <v>2</v>
      </c>
      <c r="BD123" s="48">
        <v>1</v>
      </c>
      <c r="BE123" s="49">
        <v>5</v>
      </c>
      <c r="BF123" s="48">
        <v>0</v>
      </c>
      <c r="BG123" s="49">
        <v>0</v>
      </c>
      <c r="BH123" s="48">
        <v>0</v>
      </c>
      <c r="BI123" s="49">
        <v>0</v>
      </c>
      <c r="BJ123" s="48">
        <v>19</v>
      </c>
      <c r="BK123" s="49">
        <v>95</v>
      </c>
      <c r="BL123" s="48">
        <v>20</v>
      </c>
    </row>
    <row r="124" spans="1:64" ht="15">
      <c r="A124" s="64" t="s">
        <v>277</v>
      </c>
      <c r="B124" s="64" t="s">
        <v>337</v>
      </c>
      <c r="C124" s="65"/>
      <c r="D124" s="66"/>
      <c r="E124" s="67"/>
      <c r="F124" s="68"/>
      <c r="G124" s="65"/>
      <c r="H124" s="69"/>
      <c r="I124" s="70"/>
      <c r="J124" s="70"/>
      <c r="K124" s="34" t="s">
        <v>65</v>
      </c>
      <c r="L124" s="77">
        <v>288</v>
      </c>
      <c r="M124" s="77"/>
      <c r="N124" s="72"/>
      <c r="O124" s="79" t="s">
        <v>339</v>
      </c>
      <c r="P124" s="81">
        <v>43643.634363425925</v>
      </c>
      <c r="Q124" s="79" t="s">
        <v>439</v>
      </c>
      <c r="R124" s="82" t="s">
        <v>530</v>
      </c>
      <c r="S124" s="79" t="s">
        <v>586</v>
      </c>
      <c r="T124" s="79" t="s">
        <v>645</v>
      </c>
      <c r="U124" s="79"/>
      <c r="V124" s="82" t="s">
        <v>808</v>
      </c>
      <c r="W124" s="81">
        <v>43643.634363425925</v>
      </c>
      <c r="X124" s="82" t="s">
        <v>932</v>
      </c>
      <c r="Y124" s="79"/>
      <c r="Z124" s="79"/>
      <c r="AA124" s="85" t="s">
        <v>1141</v>
      </c>
      <c r="AB124" s="79"/>
      <c r="AC124" s="79" t="b">
        <v>0</v>
      </c>
      <c r="AD124" s="79">
        <v>7</v>
      </c>
      <c r="AE124" s="85" t="s">
        <v>1231</v>
      </c>
      <c r="AF124" s="79" t="b">
        <v>0</v>
      </c>
      <c r="AG124" s="79" t="s">
        <v>1237</v>
      </c>
      <c r="AH124" s="79"/>
      <c r="AI124" s="85" t="s">
        <v>1231</v>
      </c>
      <c r="AJ124" s="79" t="b">
        <v>0</v>
      </c>
      <c r="AK124" s="79">
        <v>1</v>
      </c>
      <c r="AL124" s="85" t="s">
        <v>1231</v>
      </c>
      <c r="AM124" s="79" t="s">
        <v>1244</v>
      </c>
      <c r="AN124" s="79" t="b">
        <v>0</v>
      </c>
      <c r="AO124" s="85" t="s">
        <v>1141</v>
      </c>
      <c r="AP124" s="79" t="s">
        <v>176</v>
      </c>
      <c r="AQ124" s="79">
        <v>0</v>
      </c>
      <c r="AR124" s="79">
        <v>0</v>
      </c>
      <c r="AS124" s="79"/>
      <c r="AT124" s="79"/>
      <c r="AU124" s="79"/>
      <c r="AV124" s="79"/>
      <c r="AW124" s="79"/>
      <c r="AX124" s="79"/>
      <c r="AY124" s="79"/>
      <c r="AZ124" s="79"/>
      <c r="BA124">
        <v>14</v>
      </c>
      <c r="BB124" s="78" t="str">
        <f>REPLACE(INDEX(GroupVertices[Group],MATCH(Edges25[[#This Row],[Vertex 1]],GroupVertices[Vertex],0)),1,1,"")</f>
        <v>2</v>
      </c>
      <c r="BC124" s="78" t="str">
        <f>REPLACE(INDEX(GroupVertices[Group],MATCH(Edges25[[#This Row],[Vertex 2]],GroupVertices[Vertex],0)),1,1,"")</f>
        <v>2</v>
      </c>
      <c r="BD124" s="48">
        <v>1</v>
      </c>
      <c r="BE124" s="49">
        <v>5</v>
      </c>
      <c r="BF124" s="48">
        <v>0</v>
      </c>
      <c r="BG124" s="49">
        <v>0</v>
      </c>
      <c r="BH124" s="48">
        <v>0</v>
      </c>
      <c r="BI124" s="49">
        <v>0</v>
      </c>
      <c r="BJ124" s="48">
        <v>19</v>
      </c>
      <c r="BK124" s="49">
        <v>95</v>
      </c>
      <c r="BL124" s="48">
        <v>20</v>
      </c>
    </row>
    <row r="125" spans="1:64" ht="15">
      <c r="A125" s="64" t="s">
        <v>277</v>
      </c>
      <c r="B125" s="64" t="s">
        <v>282</v>
      </c>
      <c r="C125" s="65"/>
      <c r="D125" s="66"/>
      <c r="E125" s="67"/>
      <c r="F125" s="68"/>
      <c r="G125" s="65"/>
      <c r="H125" s="69"/>
      <c r="I125" s="70"/>
      <c r="J125" s="70"/>
      <c r="K125" s="34" t="s">
        <v>65</v>
      </c>
      <c r="L125" s="77">
        <v>303</v>
      </c>
      <c r="M125" s="77"/>
      <c r="N125" s="72"/>
      <c r="O125" s="79" t="s">
        <v>339</v>
      </c>
      <c r="P125" s="81">
        <v>43648.05504629629</v>
      </c>
      <c r="Q125" s="79" t="s">
        <v>440</v>
      </c>
      <c r="R125" s="82" t="s">
        <v>559</v>
      </c>
      <c r="S125" s="79" t="s">
        <v>586</v>
      </c>
      <c r="T125" s="79" t="s">
        <v>644</v>
      </c>
      <c r="U125" s="79"/>
      <c r="V125" s="82" t="s">
        <v>808</v>
      </c>
      <c r="W125" s="81">
        <v>43648.05504629629</v>
      </c>
      <c r="X125" s="82" t="s">
        <v>933</v>
      </c>
      <c r="Y125" s="79"/>
      <c r="Z125" s="79"/>
      <c r="AA125" s="85" t="s">
        <v>1142</v>
      </c>
      <c r="AB125" s="79"/>
      <c r="AC125" s="79" t="b">
        <v>0</v>
      </c>
      <c r="AD125" s="79">
        <v>1</v>
      </c>
      <c r="AE125" s="85" t="s">
        <v>1231</v>
      </c>
      <c r="AF125" s="79" t="b">
        <v>0</v>
      </c>
      <c r="AG125" s="79" t="s">
        <v>1237</v>
      </c>
      <c r="AH125" s="79"/>
      <c r="AI125" s="85" t="s">
        <v>1231</v>
      </c>
      <c r="AJ125" s="79" t="b">
        <v>0</v>
      </c>
      <c r="AK125" s="79">
        <v>0</v>
      </c>
      <c r="AL125" s="85" t="s">
        <v>1231</v>
      </c>
      <c r="AM125" s="79" t="s">
        <v>1244</v>
      </c>
      <c r="AN125" s="79" t="b">
        <v>0</v>
      </c>
      <c r="AO125" s="85" t="s">
        <v>1142</v>
      </c>
      <c r="AP125" s="79" t="s">
        <v>176</v>
      </c>
      <c r="AQ125" s="79">
        <v>0</v>
      </c>
      <c r="AR125" s="79">
        <v>0</v>
      </c>
      <c r="AS125" s="79"/>
      <c r="AT125" s="79"/>
      <c r="AU125" s="79"/>
      <c r="AV125" s="79"/>
      <c r="AW125" s="79"/>
      <c r="AX125" s="79"/>
      <c r="AY125" s="79"/>
      <c r="AZ125" s="79"/>
      <c r="BA125">
        <v>18</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277</v>
      </c>
      <c r="B126" s="64" t="s">
        <v>282</v>
      </c>
      <c r="C126" s="65"/>
      <c r="D126" s="66"/>
      <c r="E126" s="67"/>
      <c r="F126" s="68"/>
      <c r="G126" s="65"/>
      <c r="H126" s="69"/>
      <c r="I126" s="70"/>
      <c r="J126" s="70"/>
      <c r="K126" s="34" t="s">
        <v>65</v>
      </c>
      <c r="L126" s="77">
        <v>304</v>
      </c>
      <c r="M126" s="77"/>
      <c r="N126" s="72"/>
      <c r="O126" s="79" t="s">
        <v>339</v>
      </c>
      <c r="P126" s="81">
        <v>43648.05516203704</v>
      </c>
      <c r="Q126" s="79" t="s">
        <v>441</v>
      </c>
      <c r="R126" s="82" t="s">
        <v>560</v>
      </c>
      <c r="S126" s="79" t="s">
        <v>586</v>
      </c>
      <c r="T126" s="79" t="s">
        <v>644</v>
      </c>
      <c r="U126" s="79"/>
      <c r="V126" s="82" t="s">
        <v>808</v>
      </c>
      <c r="W126" s="81">
        <v>43648.05516203704</v>
      </c>
      <c r="X126" s="82" t="s">
        <v>934</v>
      </c>
      <c r="Y126" s="79"/>
      <c r="Z126" s="79"/>
      <c r="AA126" s="85" t="s">
        <v>1143</v>
      </c>
      <c r="AB126" s="79"/>
      <c r="AC126" s="79" t="b">
        <v>0</v>
      </c>
      <c r="AD126" s="79">
        <v>1</v>
      </c>
      <c r="AE126" s="85" t="s">
        <v>1231</v>
      </c>
      <c r="AF126" s="79" t="b">
        <v>0</v>
      </c>
      <c r="AG126" s="79" t="s">
        <v>1237</v>
      </c>
      <c r="AH126" s="79"/>
      <c r="AI126" s="85" t="s">
        <v>1231</v>
      </c>
      <c r="AJ126" s="79" t="b">
        <v>0</v>
      </c>
      <c r="AK126" s="79">
        <v>0</v>
      </c>
      <c r="AL126" s="85" t="s">
        <v>1231</v>
      </c>
      <c r="AM126" s="79" t="s">
        <v>1244</v>
      </c>
      <c r="AN126" s="79" t="b">
        <v>0</v>
      </c>
      <c r="AO126" s="85" t="s">
        <v>1143</v>
      </c>
      <c r="AP126" s="79" t="s">
        <v>176</v>
      </c>
      <c r="AQ126" s="79">
        <v>0</v>
      </c>
      <c r="AR126" s="79">
        <v>0</v>
      </c>
      <c r="AS126" s="79"/>
      <c r="AT126" s="79"/>
      <c r="AU126" s="79"/>
      <c r="AV126" s="79"/>
      <c r="AW126" s="79"/>
      <c r="AX126" s="79"/>
      <c r="AY126" s="79"/>
      <c r="AZ126" s="79"/>
      <c r="BA126">
        <v>18</v>
      </c>
      <c r="BB126" s="78" t="str">
        <f>REPLACE(INDEX(GroupVertices[Group],MATCH(Edges25[[#This Row],[Vertex 1]],GroupVertices[Vertex],0)),1,1,"")</f>
        <v>2</v>
      </c>
      <c r="BC126" s="78" t="str">
        <f>REPLACE(INDEX(GroupVertices[Group],MATCH(Edges25[[#This Row],[Vertex 2]],GroupVertices[Vertex],0)),1,1,"")</f>
        <v>2</v>
      </c>
      <c r="BD126" s="48"/>
      <c r="BE126" s="49"/>
      <c r="BF126" s="48"/>
      <c r="BG126" s="49"/>
      <c r="BH126" s="48"/>
      <c r="BI126" s="49"/>
      <c r="BJ126" s="48"/>
      <c r="BK126" s="49"/>
      <c r="BL126" s="48"/>
    </row>
    <row r="127" spans="1:64" ht="15">
      <c r="A127" s="64" t="s">
        <v>277</v>
      </c>
      <c r="B127" s="64" t="s">
        <v>282</v>
      </c>
      <c r="C127" s="65"/>
      <c r="D127" s="66"/>
      <c r="E127" s="67"/>
      <c r="F127" s="68"/>
      <c r="G127" s="65"/>
      <c r="H127" s="69"/>
      <c r="I127" s="70"/>
      <c r="J127" s="70"/>
      <c r="K127" s="34" t="s">
        <v>65</v>
      </c>
      <c r="L127" s="77">
        <v>305</v>
      </c>
      <c r="M127" s="77"/>
      <c r="N127" s="72"/>
      <c r="O127" s="79" t="s">
        <v>339</v>
      </c>
      <c r="P127" s="81">
        <v>43648.702893518515</v>
      </c>
      <c r="Q127" s="79" t="s">
        <v>442</v>
      </c>
      <c r="R127" s="82" t="s">
        <v>561</v>
      </c>
      <c r="S127" s="79" t="s">
        <v>586</v>
      </c>
      <c r="T127" s="79" t="s">
        <v>644</v>
      </c>
      <c r="U127" s="79"/>
      <c r="V127" s="82" t="s">
        <v>808</v>
      </c>
      <c r="W127" s="81">
        <v>43648.702893518515</v>
      </c>
      <c r="X127" s="82" t="s">
        <v>935</v>
      </c>
      <c r="Y127" s="79"/>
      <c r="Z127" s="79"/>
      <c r="AA127" s="85" t="s">
        <v>1144</v>
      </c>
      <c r="AB127" s="79"/>
      <c r="AC127" s="79" t="b">
        <v>0</v>
      </c>
      <c r="AD127" s="79">
        <v>2</v>
      </c>
      <c r="AE127" s="85" t="s">
        <v>1231</v>
      </c>
      <c r="AF127" s="79" t="b">
        <v>0</v>
      </c>
      <c r="AG127" s="79" t="s">
        <v>1237</v>
      </c>
      <c r="AH127" s="79"/>
      <c r="AI127" s="85" t="s">
        <v>1231</v>
      </c>
      <c r="AJ127" s="79" t="b">
        <v>0</v>
      </c>
      <c r="AK127" s="79">
        <v>0</v>
      </c>
      <c r="AL127" s="85" t="s">
        <v>1231</v>
      </c>
      <c r="AM127" s="79" t="s">
        <v>1244</v>
      </c>
      <c r="AN127" s="79" t="b">
        <v>0</v>
      </c>
      <c r="AO127" s="85" t="s">
        <v>1144</v>
      </c>
      <c r="AP127" s="79" t="s">
        <v>176</v>
      </c>
      <c r="AQ127" s="79">
        <v>0</v>
      </c>
      <c r="AR127" s="79">
        <v>0</v>
      </c>
      <c r="AS127" s="79"/>
      <c r="AT127" s="79"/>
      <c r="AU127" s="79"/>
      <c r="AV127" s="79"/>
      <c r="AW127" s="79"/>
      <c r="AX127" s="79"/>
      <c r="AY127" s="79"/>
      <c r="AZ127" s="79"/>
      <c r="BA127">
        <v>18</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277</v>
      </c>
      <c r="B128" s="64" t="s">
        <v>282</v>
      </c>
      <c r="C128" s="65"/>
      <c r="D128" s="66"/>
      <c r="E128" s="67"/>
      <c r="F128" s="68"/>
      <c r="G128" s="65"/>
      <c r="H128" s="69"/>
      <c r="I128" s="70"/>
      <c r="J128" s="70"/>
      <c r="K128" s="34" t="s">
        <v>65</v>
      </c>
      <c r="L128" s="77">
        <v>306</v>
      </c>
      <c r="M128" s="77"/>
      <c r="N128" s="72"/>
      <c r="O128" s="79" t="s">
        <v>339</v>
      </c>
      <c r="P128" s="81">
        <v>43649.499976851854</v>
      </c>
      <c r="Q128" s="79" t="s">
        <v>443</v>
      </c>
      <c r="R128" s="82" t="s">
        <v>562</v>
      </c>
      <c r="S128" s="79" t="s">
        <v>586</v>
      </c>
      <c r="T128" s="79" t="s">
        <v>644</v>
      </c>
      <c r="U128" s="79"/>
      <c r="V128" s="82" t="s">
        <v>808</v>
      </c>
      <c r="W128" s="81">
        <v>43649.499976851854</v>
      </c>
      <c r="X128" s="82" t="s">
        <v>936</v>
      </c>
      <c r="Y128" s="79"/>
      <c r="Z128" s="79"/>
      <c r="AA128" s="85" t="s">
        <v>1145</v>
      </c>
      <c r="AB128" s="79"/>
      <c r="AC128" s="79" t="b">
        <v>0</v>
      </c>
      <c r="AD128" s="79">
        <v>3</v>
      </c>
      <c r="AE128" s="85" t="s">
        <v>1231</v>
      </c>
      <c r="AF128" s="79" t="b">
        <v>0</v>
      </c>
      <c r="AG128" s="79" t="s">
        <v>1237</v>
      </c>
      <c r="AH128" s="79"/>
      <c r="AI128" s="85" t="s">
        <v>1231</v>
      </c>
      <c r="AJ128" s="79" t="b">
        <v>0</v>
      </c>
      <c r="AK128" s="79">
        <v>0</v>
      </c>
      <c r="AL128" s="85" t="s">
        <v>1231</v>
      </c>
      <c r="AM128" s="79" t="s">
        <v>1244</v>
      </c>
      <c r="AN128" s="79" t="b">
        <v>0</v>
      </c>
      <c r="AO128" s="85" t="s">
        <v>1145</v>
      </c>
      <c r="AP128" s="79" t="s">
        <v>176</v>
      </c>
      <c r="AQ128" s="79">
        <v>0</v>
      </c>
      <c r="AR128" s="79">
        <v>0</v>
      </c>
      <c r="AS128" s="79"/>
      <c r="AT128" s="79"/>
      <c r="AU128" s="79"/>
      <c r="AV128" s="79"/>
      <c r="AW128" s="79"/>
      <c r="AX128" s="79"/>
      <c r="AY128" s="79"/>
      <c r="AZ128" s="79"/>
      <c r="BA128">
        <v>18</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252</v>
      </c>
      <c r="B129" s="64" t="s">
        <v>283</v>
      </c>
      <c r="C129" s="65"/>
      <c r="D129" s="66"/>
      <c r="E129" s="67"/>
      <c r="F129" s="68"/>
      <c r="G129" s="65"/>
      <c r="H129" s="69"/>
      <c r="I129" s="70"/>
      <c r="J129" s="70"/>
      <c r="K129" s="34" t="s">
        <v>65</v>
      </c>
      <c r="L129" s="77">
        <v>307</v>
      </c>
      <c r="M129" s="77"/>
      <c r="N129" s="72"/>
      <c r="O129" s="79" t="s">
        <v>339</v>
      </c>
      <c r="P129" s="81">
        <v>43627.883738425924</v>
      </c>
      <c r="Q129" s="79" t="s">
        <v>444</v>
      </c>
      <c r="R129" s="79"/>
      <c r="S129" s="79"/>
      <c r="T129" s="79" t="s">
        <v>622</v>
      </c>
      <c r="U129" s="79"/>
      <c r="V129" s="82" t="s">
        <v>788</v>
      </c>
      <c r="W129" s="81">
        <v>43627.883738425924</v>
      </c>
      <c r="X129" s="82" t="s">
        <v>937</v>
      </c>
      <c r="Y129" s="79"/>
      <c r="Z129" s="79"/>
      <c r="AA129" s="85" t="s">
        <v>1146</v>
      </c>
      <c r="AB129" s="85" t="s">
        <v>1179</v>
      </c>
      <c r="AC129" s="79" t="b">
        <v>0</v>
      </c>
      <c r="AD129" s="79">
        <v>0</v>
      </c>
      <c r="AE129" s="85" t="s">
        <v>1232</v>
      </c>
      <c r="AF129" s="79" t="b">
        <v>0</v>
      </c>
      <c r="AG129" s="79" t="s">
        <v>1237</v>
      </c>
      <c r="AH129" s="79"/>
      <c r="AI129" s="85" t="s">
        <v>1231</v>
      </c>
      <c r="AJ129" s="79" t="b">
        <v>0</v>
      </c>
      <c r="AK129" s="79">
        <v>0</v>
      </c>
      <c r="AL129" s="85" t="s">
        <v>1231</v>
      </c>
      <c r="AM129" s="79" t="s">
        <v>1239</v>
      </c>
      <c r="AN129" s="79" t="b">
        <v>0</v>
      </c>
      <c r="AO129" s="85" t="s">
        <v>1179</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c r="BE129" s="49"/>
      <c r="BF129" s="48"/>
      <c r="BG129" s="49"/>
      <c r="BH129" s="48"/>
      <c r="BI129" s="49"/>
      <c r="BJ129" s="48"/>
      <c r="BK129" s="49"/>
      <c r="BL129" s="48"/>
    </row>
    <row r="130" spans="1:64" ht="15">
      <c r="A130" s="64" t="s">
        <v>278</v>
      </c>
      <c r="B130" s="64" t="s">
        <v>271</v>
      </c>
      <c r="C130" s="65"/>
      <c r="D130" s="66"/>
      <c r="E130" s="67"/>
      <c r="F130" s="68"/>
      <c r="G130" s="65"/>
      <c r="H130" s="69"/>
      <c r="I130" s="70"/>
      <c r="J130" s="70"/>
      <c r="K130" s="34" t="s">
        <v>65</v>
      </c>
      <c r="L130" s="77">
        <v>327</v>
      </c>
      <c r="M130" s="77"/>
      <c r="N130" s="72"/>
      <c r="O130" s="79" t="s">
        <v>339</v>
      </c>
      <c r="P130" s="81">
        <v>43670.76200231481</v>
      </c>
      <c r="Q130" s="79" t="s">
        <v>445</v>
      </c>
      <c r="R130" s="79"/>
      <c r="S130" s="79"/>
      <c r="T130" s="79"/>
      <c r="U130" s="79"/>
      <c r="V130" s="82" t="s">
        <v>809</v>
      </c>
      <c r="W130" s="81">
        <v>43670.76200231481</v>
      </c>
      <c r="X130" s="82" t="s">
        <v>938</v>
      </c>
      <c r="Y130" s="79"/>
      <c r="Z130" s="79"/>
      <c r="AA130" s="85" t="s">
        <v>1147</v>
      </c>
      <c r="AB130" s="79"/>
      <c r="AC130" s="79" t="b">
        <v>0</v>
      </c>
      <c r="AD130" s="79">
        <v>0</v>
      </c>
      <c r="AE130" s="85" t="s">
        <v>1231</v>
      </c>
      <c r="AF130" s="79" t="b">
        <v>0</v>
      </c>
      <c r="AG130" s="79" t="s">
        <v>1237</v>
      </c>
      <c r="AH130" s="79"/>
      <c r="AI130" s="85" t="s">
        <v>1231</v>
      </c>
      <c r="AJ130" s="79" t="b">
        <v>0</v>
      </c>
      <c r="AK130" s="79">
        <v>0</v>
      </c>
      <c r="AL130" s="85" t="s">
        <v>1231</v>
      </c>
      <c r="AM130" s="79" t="s">
        <v>1239</v>
      </c>
      <c r="AN130" s="79" t="b">
        <v>0</v>
      </c>
      <c r="AO130" s="85" t="s">
        <v>1147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6.25</v>
      </c>
      <c r="BF130" s="48">
        <v>1</v>
      </c>
      <c r="BG130" s="49">
        <v>6.25</v>
      </c>
      <c r="BH130" s="48">
        <v>0</v>
      </c>
      <c r="BI130" s="49">
        <v>0</v>
      </c>
      <c r="BJ130" s="48">
        <v>14</v>
      </c>
      <c r="BK130" s="49">
        <v>87.5</v>
      </c>
      <c r="BL130" s="48">
        <v>16</v>
      </c>
    </row>
    <row r="131" spans="1:64" ht="15">
      <c r="A131" s="64" t="s">
        <v>277</v>
      </c>
      <c r="B131" s="64" t="s">
        <v>278</v>
      </c>
      <c r="C131" s="65"/>
      <c r="D131" s="66"/>
      <c r="E131" s="67"/>
      <c r="F131" s="68"/>
      <c r="G131" s="65"/>
      <c r="H131" s="69"/>
      <c r="I131" s="70"/>
      <c r="J131" s="70"/>
      <c r="K131" s="34" t="s">
        <v>65</v>
      </c>
      <c r="L131" s="77">
        <v>328</v>
      </c>
      <c r="M131" s="77"/>
      <c r="N131" s="72"/>
      <c r="O131" s="79" t="s">
        <v>339</v>
      </c>
      <c r="P131" s="81">
        <v>43653.491944444446</v>
      </c>
      <c r="Q131" s="79" t="s">
        <v>446</v>
      </c>
      <c r="R131" s="82" t="s">
        <v>563</v>
      </c>
      <c r="S131" s="79" t="s">
        <v>586</v>
      </c>
      <c r="T131" s="79" t="s">
        <v>646</v>
      </c>
      <c r="U131" s="79"/>
      <c r="V131" s="82" t="s">
        <v>808</v>
      </c>
      <c r="W131" s="81">
        <v>43653.491944444446</v>
      </c>
      <c r="X131" s="82" t="s">
        <v>939</v>
      </c>
      <c r="Y131" s="79"/>
      <c r="Z131" s="79"/>
      <c r="AA131" s="85" t="s">
        <v>1148</v>
      </c>
      <c r="AB131" s="79"/>
      <c r="AC131" s="79" t="b">
        <v>0</v>
      </c>
      <c r="AD131" s="79">
        <v>1</v>
      </c>
      <c r="AE131" s="85" t="s">
        <v>1231</v>
      </c>
      <c r="AF131" s="79" t="b">
        <v>0</v>
      </c>
      <c r="AG131" s="79" t="s">
        <v>1237</v>
      </c>
      <c r="AH131" s="79"/>
      <c r="AI131" s="85" t="s">
        <v>1231</v>
      </c>
      <c r="AJ131" s="79" t="b">
        <v>0</v>
      </c>
      <c r="AK131" s="79">
        <v>0</v>
      </c>
      <c r="AL131" s="85" t="s">
        <v>1231</v>
      </c>
      <c r="AM131" s="79" t="s">
        <v>1244</v>
      </c>
      <c r="AN131" s="79" t="b">
        <v>0</v>
      </c>
      <c r="AO131" s="85" t="s">
        <v>1148</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2</v>
      </c>
      <c r="BC131" s="78" t="str">
        <f>REPLACE(INDEX(GroupVertices[Group],MATCH(Edges25[[#This Row],[Vertex 2]],GroupVertices[Vertex],0)),1,1,"")</f>
        <v>1</v>
      </c>
      <c r="BD131" s="48"/>
      <c r="BE131" s="49"/>
      <c r="BF131" s="48"/>
      <c r="BG131" s="49"/>
      <c r="BH131" s="48"/>
      <c r="BI131" s="49"/>
      <c r="BJ131" s="48"/>
      <c r="BK131" s="49"/>
      <c r="BL131" s="48"/>
    </row>
    <row r="132" spans="1:64" ht="15">
      <c r="A132" s="64" t="s">
        <v>277</v>
      </c>
      <c r="B132" s="64" t="s">
        <v>278</v>
      </c>
      <c r="C132" s="65"/>
      <c r="D132" s="66"/>
      <c r="E132" s="67"/>
      <c r="F132" s="68"/>
      <c r="G132" s="65"/>
      <c r="H132" s="69"/>
      <c r="I132" s="70"/>
      <c r="J132" s="70"/>
      <c r="K132" s="34" t="s">
        <v>65</v>
      </c>
      <c r="L132" s="77">
        <v>329</v>
      </c>
      <c r="M132" s="77"/>
      <c r="N132" s="72"/>
      <c r="O132" s="79" t="s">
        <v>339</v>
      </c>
      <c r="P132" s="81">
        <v>43655.50925925926</v>
      </c>
      <c r="Q132" s="79" t="s">
        <v>447</v>
      </c>
      <c r="R132" s="82" t="s">
        <v>564</v>
      </c>
      <c r="S132" s="79" t="s">
        <v>586</v>
      </c>
      <c r="T132" s="79" t="s">
        <v>646</v>
      </c>
      <c r="U132" s="79"/>
      <c r="V132" s="82" t="s">
        <v>808</v>
      </c>
      <c r="W132" s="81">
        <v>43655.50925925926</v>
      </c>
      <c r="X132" s="82" t="s">
        <v>940</v>
      </c>
      <c r="Y132" s="79"/>
      <c r="Z132" s="79"/>
      <c r="AA132" s="85" t="s">
        <v>1149</v>
      </c>
      <c r="AB132" s="79"/>
      <c r="AC132" s="79" t="b">
        <v>0</v>
      </c>
      <c r="AD132" s="79">
        <v>8</v>
      </c>
      <c r="AE132" s="85" t="s">
        <v>1231</v>
      </c>
      <c r="AF132" s="79" t="b">
        <v>0</v>
      </c>
      <c r="AG132" s="79" t="s">
        <v>1237</v>
      </c>
      <c r="AH132" s="79"/>
      <c r="AI132" s="85" t="s">
        <v>1231</v>
      </c>
      <c r="AJ132" s="79" t="b">
        <v>0</v>
      </c>
      <c r="AK132" s="79">
        <v>0</v>
      </c>
      <c r="AL132" s="85" t="s">
        <v>1231</v>
      </c>
      <c r="AM132" s="79" t="s">
        <v>1244</v>
      </c>
      <c r="AN132" s="79" t="b">
        <v>0</v>
      </c>
      <c r="AO132" s="85" t="s">
        <v>1149</v>
      </c>
      <c r="AP132" s="79" t="s">
        <v>176</v>
      </c>
      <c r="AQ132" s="79">
        <v>0</v>
      </c>
      <c r="AR132" s="79">
        <v>0</v>
      </c>
      <c r="AS132" s="79"/>
      <c r="AT132" s="79"/>
      <c r="AU132" s="79"/>
      <c r="AV132" s="79"/>
      <c r="AW132" s="79"/>
      <c r="AX132" s="79"/>
      <c r="AY132" s="79"/>
      <c r="AZ132" s="79"/>
      <c r="BA132">
        <v>9</v>
      </c>
      <c r="BB132" s="78" t="str">
        <f>REPLACE(INDEX(GroupVertices[Group],MATCH(Edges25[[#This Row],[Vertex 1]],GroupVertices[Vertex],0)),1,1,"")</f>
        <v>2</v>
      </c>
      <c r="BC132" s="78" t="str">
        <f>REPLACE(INDEX(GroupVertices[Group],MATCH(Edges25[[#This Row],[Vertex 2]],GroupVertices[Vertex],0)),1,1,"")</f>
        <v>1</v>
      </c>
      <c r="BD132" s="48"/>
      <c r="BE132" s="49"/>
      <c r="BF132" s="48"/>
      <c r="BG132" s="49"/>
      <c r="BH132" s="48"/>
      <c r="BI132" s="49"/>
      <c r="BJ132" s="48"/>
      <c r="BK132" s="49"/>
      <c r="BL132" s="48"/>
    </row>
    <row r="133" spans="1:64" ht="15">
      <c r="A133" s="64" t="s">
        <v>277</v>
      </c>
      <c r="B133" s="64" t="s">
        <v>278</v>
      </c>
      <c r="C133" s="65"/>
      <c r="D133" s="66"/>
      <c r="E133" s="67"/>
      <c r="F133" s="68"/>
      <c r="G133" s="65"/>
      <c r="H133" s="69"/>
      <c r="I133" s="70"/>
      <c r="J133" s="70"/>
      <c r="K133" s="34" t="s">
        <v>65</v>
      </c>
      <c r="L133" s="77">
        <v>330</v>
      </c>
      <c r="M133" s="77"/>
      <c r="N133" s="72"/>
      <c r="O133" s="79" t="s">
        <v>339</v>
      </c>
      <c r="P133" s="81">
        <v>43655.50939814815</v>
      </c>
      <c r="Q133" s="79" t="s">
        <v>448</v>
      </c>
      <c r="R133" s="82" t="s">
        <v>565</v>
      </c>
      <c r="S133" s="79" t="s">
        <v>586</v>
      </c>
      <c r="T133" s="79" t="s">
        <v>646</v>
      </c>
      <c r="U133" s="79"/>
      <c r="V133" s="82" t="s">
        <v>808</v>
      </c>
      <c r="W133" s="81">
        <v>43655.50939814815</v>
      </c>
      <c r="X133" s="82" t="s">
        <v>941</v>
      </c>
      <c r="Y133" s="79"/>
      <c r="Z133" s="79"/>
      <c r="AA133" s="85" t="s">
        <v>1150</v>
      </c>
      <c r="AB133" s="79"/>
      <c r="AC133" s="79" t="b">
        <v>0</v>
      </c>
      <c r="AD133" s="79">
        <v>5</v>
      </c>
      <c r="AE133" s="85" t="s">
        <v>1231</v>
      </c>
      <c r="AF133" s="79" t="b">
        <v>0</v>
      </c>
      <c r="AG133" s="79" t="s">
        <v>1237</v>
      </c>
      <c r="AH133" s="79"/>
      <c r="AI133" s="85" t="s">
        <v>1231</v>
      </c>
      <c r="AJ133" s="79" t="b">
        <v>0</v>
      </c>
      <c r="AK133" s="79">
        <v>0</v>
      </c>
      <c r="AL133" s="85" t="s">
        <v>1231</v>
      </c>
      <c r="AM133" s="79" t="s">
        <v>1244</v>
      </c>
      <c r="AN133" s="79" t="b">
        <v>0</v>
      </c>
      <c r="AO133" s="85" t="s">
        <v>1150</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2</v>
      </c>
      <c r="BC133" s="78" t="str">
        <f>REPLACE(INDEX(GroupVertices[Group],MATCH(Edges25[[#This Row],[Vertex 2]],GroupVertices[Vertex],0)),1,1,"")</f>
        <v>1</v>
      </c>
      <c r="BD133" s="48"/>
      <c r="BE133" s="49"/>
      <c r="BF133" s="48"/>
      <c r="BG133" s="49"/>
      <c r="BH133" s="48"/>
      <c r="BI133" s="49"/>
      <c r="BJ133" s="48"/>
      <c r="BK133" s="49"/>
      <c r="BL133" s="48"/>
    </row>
    <row r="134" spans="1:64" ht="15">
      <c r="A134" s="64" t="s">
        <v>277</v>
      </c>
      <c r="B134" s="64" t="s">
        <v>278</v>
      </c>
      <c r="C134" s="65"/>
      <c r="D134" s="66"/>
      <c r="E134" s="67"/>
      <c r="F134" s="68"/>
      <c r="G134" s="65"/>
      <c r="H134" s="69"/>
      <c r="I134" s="70"/>
      <c r="J134" s="70"/>
      <c r="K134" s="34" t="s">
        <v>65</v>
      </c>
      <c r="L134" s="77">
        <v>331</v>
      </c>
      <c r="M134" s="77"/>
      <c r="N134" s="72"/>
      <c r="O134" s="79" t="s">
        <v>339</v>
      </c>
      <c r="P134" s="81">
        <v>43656.5018287037</v>
      </c>
      <c r="Q134" s="79" t="s">
        <v>449</v>
      </c>
      <c r="R134" s="82" t="s">
        <v>531</v>
      </c>
      <c r="S134" s="79" t="s">
        <v>586</v>
      </c>
      <c r="T134" s="79" t="s">
        <v>646</v>
      </c>
      <c r="U134" s="79"/>
      <c r="V134" s="82" t="s">
        <v>808</v>
      </c>
      <c r="W134" s="81">
        <v>43656.5018287037</v>
      </c>
      <c r="X134" s="82" t="s">
        <v>942</v>
      </c>
      <c r="Y134" s="79"/>
      <c r="Z134" s="79"/>
      <c r="AA134" s="85" t="s">
        <v>1151</v>
      </c>
      <c r="AB134" s="79"/>
      <c r="AC134" s="79" t="b">
        <v>0</v>
      </c>
      <c r="AD134" s="79">
        <v>8</v>
      </c>
      <c r="AE134" s="85" t="s">
        <v>1231</v>
      </c>
      <c r="AF134" s="79" t="b">
        <v>0</v>
      </c>
      <c r="AG134" s="79" t="s">
        <v>1237</v>
      </c>
      <c r="AH134" s="79"/>
      <c r="AI134" s="85" t="s">
        <v>1231</v>
      </c>
      <c r="AJ134" s="79" t="b">
        <v>0</v>
      </c>
      <c r="AK134" s="79">
        <v>3</v>
      </c>
      <c r="AL134" s="85" t="s">
        <v>1231</v>
      </c>
      <c r="AM134" s="79" t="s">
        <v>1244</v>
      </c>
      <c r="AN134" s="79" t="b">
        <v>0</v>
      </c>
      <c r="AO134" s="85" t="s">
        <v>1151</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2</v>
      </c>
      <c r="BC134" s="78" t="str">
        <f>REPLACE(INDEX(GroupVertices[Group],MATCH(Edges25[[#This Row],[Vertex 2]],GroupVertices[Vertex],0)),1,1,"")</f>
        <v>1</v>
      </c>
      <c r="BD134" s="48"/>
      <c r="BE134" s="49"/>
      <c r="BF134" s="48"/>
      <c r="BG134" s="49"/>
      <c r="BH134" s="48"/>
      <c r="BI134" s="49"/>
      <c r="BJ134" s="48"/>
      <c r="BK134" s="49"/>
      <c r="BL134" s="48"/>
    </row>
    <row r="135" spans="1:64" ht="15">
      <c r="A135" s="64" t="s">
        <v>277</v>
      </c>
      <c r="B135" s="64" t="s">
        <v>278</v>
      </c>
      <c r="C135" s="65"/>
      <c r="D135" s="66"/>
      <c r="E135" s="67"/>
      <c r="F135" s="68"/>
      <c r="G135" s="65"/>
      <c r="H135" s="69"/>
      <c r="I135" s="70"/>
      <c r="J135" s="70"/>
      <c r="K135" s="34" t="s">
        <v>65</v>
      </c>
      <c r="L135" s="77">
        <v>332</v>
      </c>
      <c r="M135" s="77"/>
      <c r="N135" s="72"/>
      <c r="O135" s="79" t="s">
        <v>339</v>
      </c>
      <c r="P135" s="81">
        <v>43666.97350694444</v>
      </c>
      <c r="Q135" s="79" t="s">
        <v>450</v>
      </c>
      <c r="R135" s="82" t="s">
        <v>566</v>
      </c>
      <c r="S135" s="79" t="s">
        <v>586</v>
      </c>
      <c r="T135" s="79" t="s">
        <v>646</v>
      </c>
      <c r="U135" s="79"/>
      <c r="V135" s="82" t="s">
        <v>808</v>
      </c>
      <c r="W135" s="81">
        <v>43666.97350694444</v>
      </c>
      <c r="X135" s="82" t="s">
        <v>943</v>
      </c>
      <c r="Y135" s="79"/>
      <c r="Z135" s="79"/>
      <c r="AA135" s="85" t="s">
        <v>1152</v>
      </c>
      <c r="AB135" s="79"/>
      <c r="AC135" s="79" t="b">
        <v>0</v>
      </c>
      <c r="AD135" s="79">
        <v>0</v>
      </c>
      <c r="AE135" s="85" t="s">
        <v>1231</v>
      </c>
      <c r="AF135" s="79" t="b">
        <v>0</v>
      </c>
      <c r="AG135" s="79" t="s">
        <v>1237</v>
      </c>
      <c r="AH135" s="79"/>
      <c r="AI135" s="85" t="s">
        <v>1231</v>
      </c>
      <c r="AJ135" s="79" t="b">
        <v>0</v>
      </c>
      <c r="AK135" s="79">
        <v>0</v>
      </c>
      <c r="AL135" s="85" t="s">
        <v>1231</v>
      </c>
      <c r="AM135" s="79" t="s">
        <v>1244</v>
      </c>
      <c r="AN135" s="79" t="b">
        <v>0</v>
      </c>
      <c r="AO135" s="85" t="s">
        <v>1152</v>
      </c>
      <c r="AP135" s="79" t="s">
        <v>176</v>
      </c>
      <c r="AQ135" s="79">
        <v>0</v>
      </c>
      <c r="AR135" s="79">
        <v>0</v>
      </c>
      <c r="AS135" s="79"/>
      <c r="AT135" s="79"/>
      <c r="AU135" s="79"/>
      <c r="AV135" s="79"/>
      <c r="AW135" s="79"/>
      <c r="AX135" s="79"/>
      <c r="AY135" s="79"/>
      <c r="AZ135" s="79"/>
      <c r="BA135">
        <v>9</v>
      </c>
      <c r="BB135" s="78" t="str">
        <f>REPLACE(INDEX(GroupVertices[Group],MATCH(Edges25[[#This Row],[Vertex 1]],GroupVertices[Vertex],0)),1,1,"")</f>
        <v>2</v>
      </c>
      <c r="BC135" s="78" t="str">
        <f>REPLACE(INDEX(GroupVertices[Group],MATCH(Edges25[[#This Row],[Vertex 2]],GroupVertices[Vertex],0)),1,1,"")</f>
        <v>1</v>
      </c>
      <c r="BD135" s="48"/>
      <c r="BE135" s="49"/>
      <c r="BF135" s="48"/>
      <c r="BG135" s="49"/>
      <c r="BH135" s="48"/>
      <c r="BI135" s="49"/>
      <c r="BJ135" s="48"/>
      <c r="BK135" s="49"/>
      <c r="BL135" s="48"/>
    </row>
    <row r="136" spans="1:64" ht="15">
      <c r="A136" s="64" t="s">
        <v>277</v>
      </c>
      <c r="B136" s="64" t="s">
        <v>278</v>
      </c>
      <c r="C136" s="65"/>
      <c r="D136" s="66"/>
      <c r="E136" s="67"/>
      <c r="F136" s="68"/>
      <c r="G136" s="65"/>
      <c r="H136" s="69"/>
      <c r="I136" s="70"/>
      <c r="J136" s="70"/>
      <c r="K136" s="34" t="s">
        <v>65</v>
      </c>
      <c r="L136" s="77">
        <v>333</v>
      </c>
      <c r="M136" s="77"/>
      <c r="N136" s="72"/>
      <c r="O136" s="79" t="s">
        <v>339</v>
      </c>
      <c r="P136" s="81">
        <v>43668.01925925926</v>
      </c>
      <c r="Q136" s="79" t="s">
        <v>451</v>
      </c>
      <c r="R136" s="82" t="s">
        <v>535</v>
      </c>
      <c r="S136" s="79" t="s">
        <v>586</v>
      </c>
      <c r="T136" s="79" t="s">
        <v>647</v>
      </c>
      <c r="U136" s="79"/>
      <c r="V136" s="82" t="s">
        <v>808</v>
      </c>
      <c r="W136" s="81">
        <v>43668.01925925926</v>
      </c>
      <c r="X136" s="82" t="s">
        <v>944</v>
      </c>
      <c r="Y136" s="79"/>
      <c r="Z136" s="79"/>
      <c r="AA136" s="85" t="s">
        <v>1153</v>
      </c>
      <c r="AB136" s="79"/>
      <c r="AC136" s="79" t="b">
        <v>0</v>
      </c>
      <c r="AD136" s="79">
        <v>0</v>
      </c>
      <c r="AE136" s="85" t="s">
        <v>1231</v>
      </c>
      <c r="AF136" s="79" t="b">
        <v>0</v>
      </c>
      <c r="AG136" s="79" t="s">
        <v>1237</v>
      </c>
      <c r="AH136" s="79"/>
      <c r="AI136" s="85" t="s">
        <v>1231</v>
      </c>
      <c r="AJ136" s="79" t="b">
        <v>0</v>
      </c>
      <c r="AK136" s="79">
        <v>0</v>
      </c>
      <c r="AL136" s="85" t="s">
        <v>1231</v>
      </c>
      <c r="AM136" s="79" t="s">
        <v>1244</v>
      </c>
      <c r="AN136" s="79" t="b">
        <v>0</v>
      </c>
      <c r="AO136" s="85" t="s">
        <v>1153</v>
      </c>
      <c r="AP136" s="79" t="s">
        <v>176</v>
      </c>
      <c r="AQ136" s="79">
        <v>0</v>
      </c>
      <c r="AR136" s="79">
        <v>0</v>
      </c>
      <c r="AS136" s="79"/>
      <c r="AT136" s="79"/>
      <c r="AU136" s="79"/>
      <c r="AV136" s="79"/>
      <c r="AW136" s="79"/>
      <c r="AX136" s="79"/>
      <c r="AY136" s="79"/>
      <c r="AZ136" s="79"/>
      <c r="BA136">
        <v>9</v>
      </c>
      <c r="BB136" s="78" t="str">
        <f>REPLACE(INDEX(GroupVertices[Group],MATCH(Edges25[[#This Row],[Vertex 1]],GroupVertices[Vertex],0)),1,1,"")</f>
        <v>2</v>
      </c>
      <c r="BC136" s="78" t="str">
        <f>REPLACE(INDEX(GroupVertices[Group],MATCH(Edges25[[#This Row],[Vertex 2]],GroupVertices[Vertex],0)),1,1,"")</f>
        <v>1</v>
      </c>
      <c r="BD136" s="48"/>
      <c r="BE136" s="49"/>
      <c r="BF136" s="48"/>
      <c r="BG136" s="49"/>
      <c r="BH136" s="48"/>
      <c r="BI136" s="49"/>
      <c r="BJ136" s="48"/>
      <c r="BK136" s="49"/>
      <c r="BL136" s="48"/>
    </row>
    <row r="137" spans="1:64" ht="15">
      <c r="A137" s="64" t="s">
        <v>277</v>
      </c>
      <c r="B137" s="64" t="s">
        <v>278</v>
      </c>
      <c r="C137" s="65"/>
      <c r="D137" s="66"/>
      <c r="E137" s="67"/>
      <c r="F137" s="68"/>
      <c r="G137" s="65"/>
      <c r="H137" s="69"/>
      <c r="I137" s="70"/>
      <c r="J137" s="70"/>
      <c r="K137" s="34" t="s">
        <v>65</v>
      </c>
      <c r="L137" s="77">
        <v>334</v>
      </c>
      <c r="M137" s="77"/>
      <c r="N137" s="72"/>
      <c r="O137" s="79" t="s">
        <v>339</v>
      </c>
      <c r="P137" s="81">
        <v>43669.27875</v>
      </c>
      <c r="Q137" s="79" t="s">
        <v>452</v>
      </c>
      <c r="R137" s="82" t="s">
        <v>539</v>
      </c>
      <c r="S137" s="79" t="s">
        <v>586</v>
      </c>
      <c r="T137" s="79" t="s">
        <v>648</v>
      </c>
      <c r="U137" s="79"/>
      <c r="V137" s="82" t="s">
        <v>808</v>
      </c>
      <c r="W137" s="81">
        <v>43669.27875</v>
      </c>
      <c r="X137" s="82" t="s">
        <v>945</v>
      </c>
      <c r="Y137" s="79"/>
      <c r="Z137" s="79"/>
      <c r="AA137" s="85" t="s">
        <v>1154</v>
      </c>
      <c r="AB137" s="79"/>
      <c r="AC137" s="79" t="b">
        <v>0</v>
      </c>
      <c r="AD137" s="79">
        <v>6</v>
      </c>
      <c r="AE137" s="85" t="s">
        <v>1231</v>
      </c>
      <c r="AF137" s="79" t="b">
        <v>0</v>
      </c>
      <c r="AG137" s="79" t="s">
        <v>1237</v>
      </c>
      <c r="AH137" s="79"/>
      <c r="AI137" s="85" t="s">
        <v>1231</v>
      </c>
      <c r="AJ137" s="79" t="b">
        <v>0</v>
      </c>
      <c r="AK137" s="79">
        <v>1</v>
      </c>
      <c r="AL137" s="85" t="s">
        <v>1231</v>
      </c>
      <c r="AM137" s="79" t="s">
        <v>1244</v>
      </c>
      <c r="AN137" s="79" t="b">
        <v>0</v>
      </c>
      <c r="AO137" s="85" t="s">
        <v>1154</v>
      </c>
      <c r="AP137" s="79" t="s">
        <v>176</v>
      </c>
      <c r="AQ137" s="79">
        <v>0</v>
      </c>
      <c r="AR137" s="79">
        <v>0</v>
      </c>
      <c r="AS137" s="79"/>
      <c r="AT137" s="79"/>
      <c r="AU137" s="79"/>
      <c r="AV137" s="79"/>
      <c r="AW137" s="79"/>
      <c r="AX137" s="79"/>
      <c r="AY137" s="79"/>
      <c r="AZ137" s="79"/>
      <c r="BA137">
        <v>9</v>
      </c>
      <c r="BB137" s="78" t="str">
        <f>REPLACE(INDEX(GroupVertices[Group],MATCH(Edges25[[#This Row],[Vertex 1]],GroupVertices[Vertex],0)),1,1,"")</f>
        <v>2</v>
      </c>
      <c r="BC137" s="78" t="str">
        <f>REPLACE(INDEX(GroupVertices[Group],MATCH(Edges25[[#This Row],[Vertex 2]],GroupVertices[Vertex],0)),1,1,"")</f>
        <v>1</v>
      </c>
      <c r="BD137" s="48"/>
      <c r="BE137" s="49"/>
      <c r="BF137" s="48"/>
      <c r="BG137" s="49"/>
      <c r="BH137" s="48"/>
      <c r="BI137" s="49"/>
      <c r="BJ137" s="48"/>
      <c r="BK137" s="49"/>
      <c r="BL137" s="48"/>
    </row>
    <row r="138" spans="1:64" ht="15">
      <c r="A138" s="64" t="s">
        <v>277</v>
      </c>
      <c r="B138" s="64" t="s">
        <v>278</v>
      </c>
      <c r="C138" s="65"/>
      <c r="D138" s="66"/>
      <c r="E138" s="67"/>
      <c r="F138" s="68"/>
      <c r="G138" s="65"/>
      <c r="H138" s="69"/>
      <c r="I138" s="70"/>
      <c r="J138" s="70"/>
      <c r="K138" s="34" t="s">
        <v>65</v>
      </c>
      <c r="L138" s="77">
        <v>335</v>
      </c>
      <c r="M138" s="77"/>
      <c r="N138" s="72"/>
      <c r="O138" s="79" t="s">
        <v>339</v>
      </c>
      <c r="P138" s="81">
        <v>43670.48118055556</v>
      </c>
      <c r="Q138" s="79" t="s">
        <v>453</v>
      </c>
      <c r="R138" s="82" t="s">
        <v>540</v>
      </c>
      <c r="S138" s="79" t="s">
        <v>586</v>
      </c>
      <c r="T138" s="79" t="s">
        <v>648</v>
      </c>
      <c r="U138" s="79"/>
      <c r="V138" s="82" t="s">
        <v>808</v>
      </c>
      <c r="W138" s="81">
        <v>43670.48118055556</v>
      </c>
      <c r="X138" s="82" t="s">
        <v>946</v>
      </c>
      <c r="Y138" s="79"/>
      <c r="Z138" s="79"/>
      <c r="AA138" s="85" t="s">
        <v>1155</v>
      </c>
      <c r="AB138" s="79"/>
      <c r="AC138" s="79" t="b">
        <v>0</v>
      </c>
      <c r="AD138" s="79">
        <v>8</v>
      </c>
      <c r="AE138" s="85" t="s">
        <v>1231</v>
      </c>
      <c r="AF138" s="79" t="b">
        <v>0</v>
      </c>
      <c r="AG138" s="79" t="s">
        <v>1237</v>
      </c>
      <c r="AH138" s="79"/>
      <c r="AI138" s="85" t="s">
        <v>1231</v>
      </c>
      <c r="AJ138" s="79" t="b">
        <v>0</v>
      </c>
      <c r="AK138" s="79">
        <v>2</v>
      </c>
      <c r="AL138" s="85" t="s">
        <v>1231</v>
      </c>
      <c r="AM138" s="79" t="s">
        <v>1244</v>
      </c>
      <c r="AN138" s="79" t="b">
        <v>0</v>
      </c>
      <c r="AO138" s="85" t="s">
        <v>1155</v>
      </c>
      <c r="AP138" s="79" t="s">
        <v>176</v>
      </c>
      <c r="AQ138" s="79">
        <v>0</v>
      </c>
      <c r="AR138" s="79">
        <v>0</v>
      </c>
      <c r="AS138" s="79"/>
      <c r="AT138" s="79"/>
      <c r="AU138" s="79"/>
      <c r="AV138" s="79"/>
      <c r="AW138" s="79"/>
      <c r="AX138" s="79"/>
      <c r="AY138" s="79"/>
      <c r="AZ138" s="79"/>
      <c r="BA138">
        <v>9</v>
      </c>
      <c r="BB138" s="78" t="str">
        <f>REPLACE(INDEX(GroupVertices[Group],MATCH(Edges25[[#This Row],[Vertex 1]],GroupVertices[Vertex],0)),1,1,"")</f>
        <v>2</v>
      </c>
      <c r="BC138" s="78" t="str">
        <f>REPLACE(INDEX(GroupVertices[Group],MATCH(Edges25[[#This Row],[Vertex 2]],GroupVertices[Vertex],0)),1,1,"")</f>
        <v>1</v>
      </c>
      <c r="BD138" s="48"/>
      <c r="BE138" s="49"/>
      <c r="BF138" s="48"/>
      <c r="BG138" s="49"/>
      <c r="BH138" s="48"/>
      <c r="BI138" s="49"/>
      <c r="BJ138" s="48"/>
      <c r="BK138" s="49"/>
      <c r="BL138" s="48"/>
    </row>
    <row r="139" spans="1:64" ht="15">
      <c r="A139" s="64" t="s">
        <v>277</v>
      </c>
      <c r="B139" s="64" t="s">
        <v>278</v>
      </c>
      <c r="C139" s="65"/>
      <c r="D139" s="66"/>
      <c r="E139" s="67"/>
      <c r="F139" s="68"/>
      <c r="G139" s="65"/>
      <c r="H139" s="69"/>
      <c r="I139" s="70"/>
      <c r="J139" s="70"/>
      <c r="K139" s="34" t="s">
        <v>65</v>
      </c>
      <c r="L139" s="77">
        <v>336</v>
      </c>
      <c r="M139" s="77"/>
      <c r="N139" s="72"/>
      <c r="O139" s="79" t="s">
        <v>339</v>
      </c>
      <c r="P139" s="81">
        <v>43671.063206018516</v>
      </c>
      <c r="Q139" s="79" t="s">
        <v>454</v>
      </c>
      <c r="R139" s="82" t="s">
        <v>541</v>
      </c>
      <c r="S139" s="79" t="s">
        <v>586</v>
      </c>
      <c r="T139" s="79" t="s">
        <v>648</v>
      </c>
      <c r="U139" s="79"/>
      <c r="V139" s="82" t="s">
        <v>808</v>
      </c>
      <c r="W139" s="81">
        <v>43671.063206018516</v>
      </c>
      <c r="X139" s="82" t="s">
        <v>947</v>
      </c>
      <c r="Y139" s="79"/>
      <c r="Z139" s="79"/>
      <c r="AA139" s="85" t="s">
        <v>1156</v>
      </c>
      <c r="AB139" s="79"/>
      <c r="AC139" s="79" t="b">
        <v>0</v>
      </c>
      <c r="AD139" s="79">
        <v>1</v>
      </c>
      <c r="AE139" s="85" t="s">
        <v>1231</v>
      </c>
      <c r="AF139" s="79" t="b">
        <v>0</v>
      </c>
      <c r="AG139" s="79" t="s">
        <v>1237</v>
      </c>
      <c r="AH139" s="79"/>
      <c r="AI139" s="85" t="s">
        <v>1231</v>
      </c>
      <c r="AJ139" s="79" t="b">
        <v>0</v>
      </c>
      <c r="AK139" s="79">
        <v>0</v>
      </c>
      <c r="AL139" s="85" t="s">
        <v>1231</v>
      </c>
      <c r="AM139" s="79" t="s">
        <v>1244</v>
      </c>
      <c r="AN139" s="79" t="b">
        <v>0</v>
      </c>
      <c r="AO139" s="85" t="s">
        <v>1156</v>
      </c>
      <c r="AP139" s="79" t="s">
        <v>176</v>
      </c>
      <c r="AQ139" s="79">
        <v>0</v>
      </c>
      <c r="AR139" s="79">
        <v>0</v>
      </c>
      <c r="AS139" s="79"/>
      <c r="AT139" s="79"/>
      <c r="AU139" s="79"/>
      <c r="AV139" s="79"/>
      <c r="AW139" s="79"/>
      <c r="AX139" s="79"/>
      <c r="AY139" s="79"/>
      <c r="AZ139" s="79"/>
      <c r="BA139">
        <v>9</v>
      </c>
      <c r="BB139" s="78" t="str">
        <f>REPLACE(INDEX(GroupVertices[Group],MATCH(Edges25[[#This Row],[Vertex 1]],GroupVertices[Vertex],0)),1,1,"")</f>
        <v>2</v>
      </c>
      <c r="BC139" s="78" t="str">
        <f>REPLACE(INDEX(GroupVertices[Group],MATCH(Edges25[[#This Row],[Vertex 2]],GroupVertices[Vertex],0)),1,1,"")</f>
        <v>1</v>
      </c>
      <c r="BD139" s="48"/>
      <c r="BE139" s="49"/>
      <c r="BF139" s="48"/>
      <c r="BG139" s="49"/>
      <c r="BH139" s="48"/>
      <c r="BI139" s="49"/>
      <c r="BJ139" s="48"/>
      <c r="BK139" s="49"/>
      <c r="BL139" s="48"/>
    </row>
    <row r="140" spans="1:64" ht="15">
      <c r="A140" s="64" t="s">
        <v>277</v>
      </c>
      <c r="B140" s="64" t="s">
        <v>338</v>
      </c>
      <c r="C140" s="65"/>
      <c r="D140" s="66"/>
      <c r="E140" s="67"/>
      <c r="F140" s="68"/>
      <c r="G140" s="65"/>
      <c r="H140" s="69"/>
      <c r="I140" s="70"/>
      <c r="J140" s="70"/>
      <c r="K140" s="34" t="s">
        <v>65</v>
      </c>
      <c r="L140" s="77">
        <v>356</v>
      </c>
      <c r="M140" s="77"/>
      <c r="N140" s="72"/>
      <c r="O140" s="79" t="s">
        <v>339</v>
      </c>
      <c r="P140" s="81">
        <v>43681.478946759256</v>
      </c>
      <c r="Q140" s="79" t="s">
        <v>455</v>
      </c>
      <c r="R140" s="82" t="s">
        <v>567</v>
      </c>
      <c r="S140" s="79" t="s">
        <v>586</v>
      </c>
      <c r="T140" s="79" t="s">
        <v>647</v>
      </c>
      <c r="U140" s="79"/>
      <c r="V140" s="82" t="s">
        <v>808</v>
      </c>
      <c r="W140" s="81">
        <v>43681.478946759256</v>
      </c>
      <c r="X140" s="82" t="s">
        <v>948</v>
      </c>
      <c r="Y140" s="79"/>
      <c r="Z140" s="79"/>
      <c r="AA140" s="85" t="s">
        <v>1157</v>
      </c>
      <c r="AB140" s="79"/>
      <c r="AC140" s="79" t="b">
        <v>0</v>
      </c>
      <c r="AD140" s="79">
        <v>2</v>
      </c>
      <c r="AE140" s="85" t="s">
        <v>1231</v>
      </c>
      <c r="AF140" s="79" t="b">
        <v>0</v>
      </c>
      <c r="AG140" s="79" t="s">
        <v>1237</v>
      </c>
      <c r="AH140" s="79"/>
      <c r="AI140" s="85" t="s">
        <v>1231</v>
      </c>
      <c r="AJ140" s="79" t="b">
        <v>0</v>
      </c>
      <c r="AK140" s="79">
        <v>0</v>
      </c>
      <c r="AL140" s="85" t="s">
        <v>1231</v>
      </c>
      <c r="AM140" s="79" t="s">
        <v>1244</v>
      </c>
      <c r="AN140" s="79" t="b">
        <v>0</v>
      </c>
      <c r="AO140" s="85" t="s">
        <v>1157</v>
      </c>
      <c r="AP140" s="79" t="s">
        <v>176</v>
      </c>
      <c r="AQ140" s="79">
        <v>0</v>
      </c>
      <c r="AR140" s="79">
        <v>0</v>
      </c>
      <c r="AS140" s="79"/>
      <c r="AT140" s="79"/>
      <c r="AU140" s="79"/>
      <c r="AV140" s="79"/>
      <c r="AW140" s="79"/>
      <c r="AX140" s="79"/>
      <c r="AY140" s="79"/>
      <c r="AZ140" s="79"/>
      <c r="BA140">
        <v>23</v>
      </c>
      <c r="BB140" s="78" t="str">
        <f>REPLACE(INDEX(GroupVertices[Group],MATCH(Edges25[[#This Row],[Vertex 1]],GroupVertices[Vertex],0)),1,1,"")</f>
        <v>2</v>
      </c>
      <c r="BC140" s="78" t="str">
        <f>REPLACE(INDEX(GroupVertices[Group],MATCH(Edges25[[#This Row],[Vertex 2]],GroupVertices[Vertex],0)),1,1,"")</f>
        <v>2</v>
      </c>
      <c r="BD140" s="48">
        <v>1</v>
      </c>
      <c r="BE140" s="49">
        <v>5</v>
      </c>
      <c r="BF140" s="48">
        <v>0</v>
      </c>
      <c r="BG140" s="49">
        <v>0</v>
      </c>
      <c r="BH140" s="48">
        <v>0</v>
      </c>
      <c r="BI140" s="49">
        <v>0</v>
      </c>
      <c r="BJ140" s="48">
        <v>19</v>
      </c>
      <c r="BK140" s="49">
        <v>95</v>
      </c>
      <c r="BL140" s="48">
        <v>20</v>
      </c>
    </row>
    <row r="141" spans="1:64" ht="15">
      <c r="A141" s="64" t="s">
        <v>277</v>
      </c>
      <c r="B141" s="64" t="s">
        <v>338</v>
      </c>
      <c r="C141" s="65"/>
      <c r="D141" s="66"/>
      <c r="E141" s="67"/>
      <c r="F141" s="68"/>
      <c r="G141" s="65"/>
      <c r="H141" s="69"/>
      <c r="I141" s="70"/>
      <c r="J141" s="70"/>
      <c r="K141" s="34" t="s">
        <v>65</v>
      </c>
      <c r="L141" s="77">
        <v>357</v>
      </c>
      <c r="M141" s="77"/>
      <c r="N141" s="72"/>
      <c r="O141" s="79" t="s">
        <v>339</v>
      </c>
      <c r="P141" s="81">
        <v>43682.540810185186</v>
      </c>
      <c r="Q141" s="79" t="s">
        <v>456</v>
      </c>
      <c r="R141" s="82" t="s">
        <v>568</v>
      </c>
      <c r="S141" s="79" t="s">
        <v>586</v>
      </c>
      <c r="T141" s="79" t="s">
        <v>647</v>
      </c>
      <c r="U141" s="79"/>
      <c r="V141" s="82" t="s">
        <v>808</v>
      </c>
      <c r="W141" s="81">
        <v>43682.540810185186</v>
      </c>
      <c r="X141" s="82" t="s">
        <v>949</v>
      </c>
      <c r="Y141" s="79"/>
      <c r="Z141" s="79"/>
      <c r="AA141" s="85" t="s">
        <v>1158</v>
      </c>
      <c r="AB141" s="79"/>
      <c r="AC141" s="79" t="b">
        <v>0</v>
      </c>
      <c r="AD141" s="79">
        <v>7</v>
      </c>
      <c r="AE141" s="85" t="s">
        <v>1231</v>
      </c>
      <c r="AF141" s="79" t="b">
        <v>0</v>
      </c>
      <c r="AG141" s="79" t="s">
        <v>1237</v>
      </c>
      <c r="AH141" s="79"/>
      <c r="AI141" s="85" t="s">
        <v>1231</v>
      </c>
      <c r="AJ141" s="79" t="b">
        <v>0</v>
      </c>
      <c r="AK141" s="79">
        <v>0</v>
      </c>
      <c r="AL141" s="85" t="s">
        <v>1231</v>
      </c>
      <c r="AM141" s="79" t="s">
        <v>1244</v>
      </c>
      <c r="AN141" s="79" t="b">
        <v>0</v>
      </c>
      <c r="AO141" s="85" t="s">
        <v>1158</v>
      </c>
      <c r="AP141" s="79" t="s">
        <v>176</v>
      </c>
      <c r="AQ141" s="79">
        <v>0</v>
      </c>
      <c r="AR141" s="79">
        <v>0</v>
      </c>
      <c r="AS141" s="79"/>
      <c r="AT141" s="79"/>
      <c r="AU141" s="79"/>
      <c r="AV141" s="79"/>
      <c r="AW141" s="79"/>
      <c r="AX141" s="79"/>
      <c r="AY141" s="79"/>
      <c r="AZ141" s="79"/>
      <c r="BA141">
        <v>23</v>
      </c>
      <c r="BB141" s="78" t="str">
        <f>REPLACE(INDEX(GroupVertices[Group],MATCH(Edges25[[#This Row],[Vertex 1]],GroupVertices[Vertex],0)),1,1,"")</f>
        <v>2</v>
      </c>
      <c r="BC141" s="78" t="str">
        <f>REPLACE(INDEX(GroupVertices[Group],MATCH(Edges25[[#This Row],[Vertex 2]],GroupVertices[Vertex],0)),1,1,"")</f>
        <v>2</v>
      </c>
      <c r="BD141" s="48">
        <v>1</v>
      </c>
      <c r="BE141" s="49">
        <v>5</v>
      </c>
      <c r="BF141" s="48">
        <v>0</v>
      </c>
      <c r="BG141" s="49">
        <v>0</v>
      </c>
      <c r="BH141" s="48">
        <v>0</v>
      </c>
      <c r="BI141" s="49">
        <v>0</v>
      </c>
      <c r="BJ141" s="48">
        <v>19</v>
      </c>
      <c r="BK141" s="49">
        <v>95</v>
      </c>
      <c r="BL141" s="48">
        <v>20</v>
      </c>
    </row>
    <row r="142" spans="1:64" ht="15">
      <c r="A142" s="64" t="s">
        <v>277</v>
      </c>
      <c r="B142" s="64" t="s">
        <v>338</v>
      </c>
      <c r="C142" s="65"/>
      <c r="D142" s="66"/>
      <c r="E142" s="67"/>
      <c r="F142" s="68"/>
      <c r="G142" s="65"/>
      <c r="H142" s="69"/>
      <c r="I142" s="70"/>
      <c r="J142" s="70"/>
      <c r="K142" s="34" t="s">
        <v>65</v>
      </c>
      <c r="L142" s="77">
        <v>358</v>
      </c>
      <c r="M142" s="77"/>
      <c r="N142" s="72"/>
      <c r="O142" s="79" t="s">
        <v>339</v>
      </c>
      <c r="P142" s="81">
        <v>43684.67045138889</v>
      </c>
      <c r="Q142" s="79" t="s">
        <v>457</v>
      </c>
      <c r="R142" s="82" t="s">
        <v>569</v>
      </c>
      <c r="S142" s="79" t="s">
        <v>586</v>
      </c>
      <c r="T142" s="79" t="s">
        <v>647</v>
      </c>
      <c r="U142" s="79"/>
      <c r="V142" s="82" t="s">
        <v>808</v>
      </c>
      <c r="W142" s="81">
        <v>43684.67045138889</v>
      </c>
      <c r="X142" s="82" t="s">
        <v>950</v>
      </c>
      <c r="Y142" s="79"/>
      <c r="Z142" s="79"/>
      <c r="AA142" s="85" t="s">
        <v>1159</v>
      </c>
      <c r="AB142" s="79"/>
      <c r="AC142" s="79" t="b">
        <v>0</v>
      </c>
      <c r="AD142" s="79">
        <v>4</v>
      </c>
      <c r="AE142" s="85" t="s">
        <v>1231</v>
      </c>
      <c r="AF142" s="79" t="b">
        <v>0</v>
      </c>
      <c r="AG142" s="79" t="s">
        <v>1237</v>
      </c>
      <c r="AH142" s="79"/>
      <c r="AI142" s="85" t="s">
        <v>1231</v>
      </c>
      <c r="AJ142" s="79" t="b">
        <v>0</v>
      </c>
      <c r="AK142" s="79">
        <v>0</v>
      </c>
      <c r="AL142" s="85" t="s">
        <v>1231</v>
      </c>
      <c r="AM142" s="79" t="s">
        <v>1244</v>
      </c>
      <c r="AN142" s="79" t="b">
        <v>0</v>
      </c>
      <c r="AO142" s="85" t="s">
        <v>1159</v>
      </c>
      <c r="AP142" s="79" t="s">
        <v>176</v>
      </c>
      <c r="AQ142" s="79">
        <v>0</v>
      </c>
      <c r="AR142" s="79">
        <v>0</v>
      </c>
      <c r="AS142" s="79"/>
      <c r="AT142" s="79"/>
      <c r="AU142" s="79"/>
      <c r="AV142" s="79"/>
      <c r="AW142" s="79"/>
      <c r="AX142" s="79"/>
      <c r="AY142" s="79"/>
      <c r="AZ142" s="79"/>
      <c r="BA142">
        <v>23</v>
      </c>
      <c r="BB142" s="78" t="str">
        <f>REPLACE(INDEX(GroupVertices[Group],MATCH(Edges25[[#This Row],[Vertex 1]],GroupVertices[Vertex],0)),1,1,"")</f>
        <v>2</v>
      </c>
      <c r="BC142" s="78" t="str">
        <f>REPLACE(INDEX(GroupVertices[Group],MATCH(Edges25[[#This Row],[Vertex 2]],GroupVertices[Vertex],0)),1,1,"")</f>
        <v>2</v>
      </c>
      <c r="BD142" s="48">
        <v>1</v>
      </c>
      <c r="BE142" s="49">
        <v>5</v>
      </c>
      <c r="BF142" s="48">
        <v>0</v>
      </c>
      <c r="BG142" s="49">
        <v>0</v>
      </c>
      <c r="BH142" s="48">
        <v>0</v>
      </c>
      <c r="BI142" s="49">
        <v>0</v>
      </c>
      <c r="BJ142" s="48">
        <v>19</v>
      </c>
      <c r="BK142" s="49">
        <v>95</v>
      </c>
      <c r="BL142" s="48">
        <v>20</v>
      </c>
    </row>
    <row r="143" spans="1:64" ht="15">
      <c r="A143" s="64" t="s">
        <v>277</v>
      </c>
      <c r="B143" s="64" t="s">
        <v>338</v>
      </c>
      <c r="C143" s="65"/>
      <c r="D143" s="66"/>
      <c r="E143" s="67"/>
      <c r="F143" s="68"/>
      <c r="G143" s="65"/>
      <c r="H143" s="69"/>
      <c r="I143" s="70"/>
      <c r="J143" s="70"/>
      <c r="K143" s="34" t="s">
        <v>65</v>
      </c>
      <c r="L143" s="77">
        <v>359</v>
      </c>
      <c r="M143" s="77"/>
      <c r="N143" s="72"/>
      <c r="O143" s="79" t="s">
        <v>339</v>
      </c>
      <c r="P143" s="81">
        <v>43684.670648148145</v>
      </c>
      <c r="Q143" s="79" t="s">
        <v>458</v>
      </c>
      <c r="R143" s="82" t="s">
        <v>570</v>
      </c>
      <c r="S143" s="79" t="s">
        <v>586</v>
      </c>
      <c r="T143" s="79" t="s">
        <v>647</v>
      </c>
      <c r="U143" s="79"/>
      <c r="V143" s="82" t="s">
        <v>808</v>
      </c>
      <c r="W143" s="81">
        <v>43684.670648148145</v>
      </c>
      <c r="X143" s="82" t="s">
        <v>951</v>
      </c>
      <c r="Y143" s="79"/>
      <c r="Z143" s="79"/>
      <c r="AA143" s="85" t="s">
        <v>1160</v>
      </c>
      <c r="AB143" s="79"/>
      <c r="AC143" s="79" t="b">
        <v>0</v>
      </c>
      <c r="AD143" s="79">
        <v>4</v>
      </c>
      <c r="AE143" s="85" t="s">
        <v>1231</v>
      </c>
      <c r="AF143" s="79" t="b">
        <v>0</v>
      </c>
      <c r="AG143" s="79" t="s">
        <v>1237</v>
      </c>
      <c r="AH143" s="79"/>
      <c r="AI143" s="85" t="s">
        <v>1231</v>
      </c>
      <c r="AJ143" s="79" t="b">
        <v>0</v>
      </c>
      <c r="AK143" s="79">
        <v>0</v>
      </c>
      <c r="AL143" s="85" t="s">
        <v>1231</v>
      </c>
      <c r="AM143" s="79" t="s">
        <v>1244</v>
      </c>
      <c r="AN143" s="79" t="b">
        <v>0</v>
      </c>
      <c r="AO143" s="85" t="s">
        <v>1160</v>
      </c>
      <c r="AP143" s="79" t="s">
        <v>176</v>
      </c>
      <c r="AQ143" s="79">
        <v>0</v>
      </c>
      <c r="AR143" s="79">
        <v>0</v>
      </c>
      <c r="AS143" s="79"/>
      <c r="AT143" s="79"/>
      <c r="AU143" s="79"/>
      <c r="AV143" s="79"/>
      <c r="AW143" s="79"/>
      <c r="AX143" s="79"/>
      <c r="AY143" s="79"/>
      <c r="AZ143" s="79"/>
      <c r="BA143">
        <v>23</v>
      </c>
      <c r="BB143" s="78" t="str">
        <f>REPLACE(INDEX(GroupVertices[Group],MATCH(Edges25[[#This Row],[Vertex 1]],GroupVertices[Vertex],0)),1,1,"")</f>
        <v>2</v>
      </c>
      <c r="BC143" s="78" t="str">
        <f>REPLACE(INDEX(GroupVertices[Group],MATCH(Edges25[[#This Row],[Vertex 2]],GroupVertices[Vertex],0)),1,1,"")</f>
        <v>2</v>
      </c>
      <c r="BD143" s="48">
        <v>1</v>
      </c>
      <c r="BE143" s="49">
        <v>5</v>
      </c>
      <c r="BF143" s="48">
        <v>0</v>
      </c>
      <c r="BG143" s="49">
        <v>0</v>
      </c>
      <c r="BH143" s="48">
        <v>0</v>
      </c>
      <c r="BI143" s="49">
        <v>0</v>
      </c>
      <c r="BJ143" s="48">
        <v>19</v>
      </c>
      <c r="BK143" s="49">
        <v>95</v>
      </c>
      <c r="BL143" s="48">
        <v>20</v>
      </c>
    </row>
    <row r="144" spans="1:64" ht="15">
      <c r="A144" s="64" t="s">
        <v>252</v>
      </c>
      <c r="B144" s="64" t="s">
        <v>271</v>
      </c>
      <c r="C144" s="65"/>
      <c r="D144" s="66"/>
      <c r="E144" s="67"/>
      <c r="F144" s="68"/>
      <c r="G144" s="65"/>
      <c r="H144" s="69"/>
      <c r="I144" s="70"/>
      <c r="J144" s="70"/>
      <c r="K144" s="34" t="s">
        <v>65</v>
      </c>
      <c r="L144" s="77">
        <v>427</v>
      </c>
      <c r="M144" s="77"/>
      <c r="N144" s="72"/>
      <c r="O144" s="79" t="s">
        <v>340</v>
      </c>
      <c r="P144" s="81">
        <v>43626.875023148146</v>
      </c>
      <c r="Q144" s="79" t="s">
        <v>459</v>
      </c>
      <c r="R144" s="79"/>
      <c r="S144" s="79"/>
      <c r="T144" s="79" t="s">
        <v>622</v>
      </c>
      <c r="U144" s="79"/>
      <c r="V144" s="82" t="s">
        <v>788</v>
      </c>
      <c r="W144" s="81">
        <v>43626.875023148146</v>
      </c>
      <c r="X144" s="82" t="s">
        <v>952</v>
      </c>
      <c r="Y144" s="79"/>
      <c r="Z144" s="79"/>
      <c r="AA144" s="85" t="s">
        <v>1161</v>
      </c>
      <c r="AB144" s="85" t="s">
        <v>1178</v>
      </c>
      <c r="AC144" s="79" t="b">
        <v>0</v>
      </c>
      <c r="AD144" s="79">
        <v>0</v>
      </c>
      <c r="AE144" s="85" t="s">
        <v>1232</v>
      </c>
      <c r="AF144" s="79" t="b">
        <v>0</v>
      </c>
      <c r="AG144" s="79" t="s">
        <v>1237</v>
      </c>
      <c r="AH144" s="79"/>
      <c r="AI144" s="85" t="s">
        <v>1231</v>
      </c>
      <c r="AJ144" s="79" t="b">
        <v>0</v>
      </c>
      <c r="AK144" s="79">
        <v>0</v>
      </c>
      <c r="AL144" s="85" t="s">
        <v>1231</v>
      </c>
      <c r="AM144" s="79" t="s">
        <v>1239</v>
      </c>
      <c r="AN144" s="79" t="b">
        <v>0</v>
      </c>
      <c r="AO144" s="85" t="s">
        <v>1178</v>
      </c>
      <c r="AP144" s="79" t="s">
        <v>176</v>
      </c>
      <c r="AQ144" s="79">
        <v>0</v>
      </c>
      <c r="AR144" s="79">
        <v>0</v>
      </c>
      <c r="AS144" s="79"/>
      <c r="AT144" s="79"/>
      <c r="AU144" s="79"/>
      <c r="AV144" s="79"/>
      <c r="AW144" s="79"/>
      <c r="AX144" s="79"/>
      <c r="AY144" s="79"/>
      <c r="AZ144" s="79"/>
      <c r="BA144">
        <v>7</v>
      </c>
      <c r="BB144" s="78" t="str">
        <f>REPLACE(INDEX(GroupVertices[Group],MATCH(Edges25[[#This Row],[Vertex 1]],GroupVertices[Vertex],0)),1,1,"")</f>
        <v>2</v>
      </c>
      <c r="BC144" s="78" t="str">
        <f>REPLACE(INDEX(GroupVertices[Group],MATCH(Edges25[[#This Row],[Vertex 2]],GroupVertices[Vertex],0)),1,1,"")</f>
        <v>1</v>
      </c>
      <c r="BD144" s="48">
        <v>0</v>
      </c>
      <c r="BE144" s="49">
        <v>0</v>
      </c>
      <c r="BF144" s="48">
        <v>0</v>
      </c>
      <c r="BG144" s="49">
        <v>0</v>
      </c>
      <c r="BH144" s="48">
        <v>0</v>
      </c>
      <c r="BI144" s="49">
        <v>0</v>
      </c>
      <c r="BJ144" s="48">
        <v>11</v>
      </c>
      <c r="BK144" s="49">
        <v>100</v>
      </c>
      <c r="BL144" s="48">
        <v>11</v>
      </c>
    </row>
    <row r="145" spans="1:64" ht="15">
      <c r="A145" s="64" t="s">
        <v>252</v>
      </c>
      <c r="B145" s="64" t="s">
        <v>271</v>
      </c>
      <c r="C145" s="65"/>
      <c r="D145" s="66"/>
      <c r="E145" s="67"/>
      <c r="F145" s="68"/>
      <c r="G145" s="65"/>
      <c r="H145" s="69"/>
      <c r="I145" s="70"/>
      <c r="J145" s="70"/>
      <c r="K145" s="34" t="s">
        <v>65</v>
      </c>
      <c r="L145" s="77">
        <v>431</v>
      </c>
      <c r="M145" s="77"/>
      <c r="N145" s="72"/>
      <c r="O145" s="79" t="s">
        <v>340</v>
      </c>
      <c r="P145" s="81">
        <v>43648.57239583333</v>
      </c>
      <c r="Q145" s="79" t="s">
        <v>460</v>
      </c>
      <c r="R145" s="79"/>
      <c r="S145" s="79"/>
      <c r="T145" s="79" t="s">
        <v>649</v>
      </c>
      <c r="U145" s="79"/>
      <c r="V145" s="82" t="s">
        <v>788</v>
      </c>
      <c r="W145" s="81">
        <v>43648.57239583333</v>
      </c>
      <c r="X145" s="82" t="s">
        <v>953</v>
      </c>
      <c r="Y145" s="79"/>
      <c r="Z145" s="79"/>
      <c r="AA145" s="85" t="s">
        <v>1162</v>
      </c>
      <c r="AB145" s="85" t="s">
        <v>1196</v>
      </c>
      <c r="AC145" s="79" t="b">
        <v>0</v>
      </c>
      <c r="AD145" s="79">
        <v>1</v>
      </c>
      <c r="AE145" s="85" t="s">
        <v>1232</v>
      </c>
      <c r="AF145" s="79" t="b">
        <v>0</v>
      </c>
      <c r="AG145" s="79" t="s">
        <v>1237</v>
      </c>
      <c r="AH145" s="79"/>
      <c r="AI145" s="85" t="s">
        <v>1231</v>
      </c>
      <c r="AJ145" s="79" t="b">
        <v>0</v>
      </c>
      <c r="AK145" s="79">
        <v>0</v>
      </c>
      <c r="AL145" s="85" t="s">
        <v>1231</v>
      </c>
      <c r="AM145" s="79" t="s">
        <v>1239</v>
      </c>
      <c r="AN145" s="79" t="b">
        <v>0</v>
      </c>
      <c r="AO145" s="85" t="s">
        <v>1196</v>
      </c>
      <c r="AP145" s="79" t="s">
        <v>176</v>
      </c>
      <c r="AQ145" s="79">
        <v>0</v>
      </c>
      <c r="AR145" s="79">
        <v>0</v>
      </c>
      <c r="AS145" s="79"/>
      <c r="AT145" s="79"/>
      <c r="AU145" s="79"/>
      <c r="AV145" s="79"/>
      <c r="AW145" s="79"/>
      <c r="AX145" s="79"/>
      <c r="AY145" s="79"/>
      <c r="AZ145" s="79"/>
      <c r="BA145">
        <v>7</v>
      </c>
      <c r="BB145" s="78" t="str">
        <f>REPLACE(INDEX(GroupVertices[Group],MATCH(Edges25[[#This Row],[Vertex 1]],GroupVertices[Vertex],0)),1,1,"")</f>
        <v>2</v>
      </c>
      <c r="BC145" s="78" t="str">
        <f>REPLACE(INDEX(GroupVertices[Group],MATCH(Edges25[[#This Row],[Vertex 2]],GroupVertices[Vertex],0)),1,1,"")</f>
        <v>1</v>
      </c>
      <c r="BD145" s="48">
        <v>1</v>
      </c>
      <c r="BE145" s="49">
        <v>14.285714285714286</v>
      </c>
      <c r="BF145" s="48">
        <v>0</v>
      </c>
      <c r="BG145" s="49">
        <v>0</v>
      </c>
      <c r="BH145" s="48">
        <v>0</v>
      </c>
      <c r="BI145" s="49">
        <v>0</v>
      </c>
      <c r="BJ145" s="48">
        <v>6</v>
      </c>
      <c r="BK145" s="49">
        <v>85.71428571428571</v>
      </c>
      <c r="BL145" s="48">
        <v>7</v>
      </c>
    </row>
    <row r="146" spans="1:64" ht="15">
      <c r="A146" s="64" t="s">
        <v>252</v>
      </c>
      <c r="B146" s="64" t="s">
        <v>271</v>
      </c>
      <c r="C146" s="65"/>
      <c r="D146" s="66"/>
      <c r="E146" s="67"/>
      <c r="F146" s="68"/>
      <c r="G146" s="65"/>
      <c r="H146" s="69"/>
      <c r="I146" s="70"/>
      <c r="J146" s="70"/>
      <c r="K146" s="34" t="s">
        <v>65</v>
      </c>
      <c r="L146" s="77">
        <v>433</v>
      </c>
      <c r="M146" s="77"/>
      <c r="N146" s="72"/>
      <c r="O146" s="79" t="s">
        <v>340</v>
      </c>
      <c r="P146" s="81">
        <v>43660.70462962963</v>
      </c>
      <c r="Q146" s="79" t="s">
        <v>461</v>
      </c>
      <c r="R146" s="79"/>
      <c r="S146" s="79"/>
      <c r="T146" s="79"/>
      <c r="U146" s="79"/>
      <c r="V146" s="82" t="s">
        <v>788</v>
      </c>
      <c r="W146" s="81">
        <v>43660.70462962963</v>
      </c>
      <c r="X146" s="82" t="s">
        <v>954</v>
      </c>
      <c r="Y146" s="79"/>
      <c r="Z146" s="79"/>
      <c r="AA146" s="85" t="s">
        <v>1163</v>
      </c>
      <c r="AB146" s="85" t="s">
        <v>1204</v>
      </c>
      <c r="AC146" s="79" t="b">
        <v>0</v>
      </c>
      <c r="AD146" s="79">
        <v>0</v>
      </c>
      <c r="AE146" s="85" t="s">
        <v>1232</v>
      </c>
      <c r="AF146" s="79" t="b">
        <v>0</v>
      </c>
      <c r="AG146" s="79" t="s">
        <v>1237</v>
      </c>
      <c r="AH146" s="79"/>
      <c r="AI146" s="85" t="s">
        <v>1231</v>
      </c>
      <c r="AJ146" s="79" t="b">
        <v>0</v>
      </c>
      <c r="AK146" s="79">
        <v>0</v>
      </c>
      <c r="AL146" s="85" t="s">
        <v>1231</v>
      </c>
      <c r="AM146" s="79" t="s">
        <v>1239</v>
      </c>
      <c r="AN146" s="79" t="b">
        <v>0</v>
      </c>
      <c r="AO146" s="85" t="s">
        <v>1204</v>
      </c>
      <c r="AP146" s="79" t="s">
        <v>176</v>
      </c>
      <c r="AQ146" s="79">
        <v>0</v>
      </c>
      <c r="AR146" s="79">
        <v>0</v>
      </c>
      <c r="AS146" s="79"/>
      <c r="AT146" s="79"/>
      <c r="AU146" s="79"/>
      <c r="AV146" s="79"/>
      <c r="AW146" s="79"/>
      <c r="AX146" s="79"/>
      <c r="AY146" s="79"/>
      <c r="AZ146" s="79"/>
      <c r="BA146">
        <v>7</v>
      </c>
      <c r="BB146" s="78" t="str">
        <f>REPLACE(INDEX(GroupVertices[Group],MATCH(Edges25[[#This Row],[Vertex 1]],GroupVertices[Vertex],0)),1,1,"")</f>
        <v>2</v>
      </c>
      <c r="BC146" s="78" t="str">
        <f>REPLACE(INDEX(GroupVertices[Group],MATCH(Edges25[[#This Row],[Vertex 2]],GroupVertices[Vertex],0)),1,1,"")</f>
        <v>1</v>
      </c>
      <c r="BD146" s="48">
        <v>0</v>
      </c>
      <c r="BE146" s="49">
        <v>0</v>
      </c>
      <c r="BF146" s="48">
        <v>0</v>
      </c>
      <c r="BG146" s="49">
        <v>0</v>
      </c>
      <c r="BH146" s="48">
        <v>0</v>
      </c>
      <c r="BI146" s="49">
        <v>0</v>
      </c>
      <c r="BJ146" s="48">
        <v>4</v>
      </c>
      <c r="BK146" s="49">
        <v>100</v>
      </c>
      <c r="BL146" s="48">
        <v>4</v>
      </c>
    </row>
    <row r="147" spans="1:64" ht="15">
      <c r="A147" s="64" t="s">
        <v>252</v>
      </c>
      <c r="B147" s="64" t="s">
        <v>271</v>
      </c>
      <c r="C147" s="65"/>
      <c r="D147" s="66"/>
      <c r="E147" s="67"/>
      <c r="F147" s="68"/>
      <c r="G147" s="65"/>
      <c r="H147" s="69"/>
      <c r="I147" s="70"/>
      <c r="J147" s="70"/>
      <c r="K147" s="34" t="s">
        <v>65</v>
      </c>
      <c r="L147" s="77">
        <v>434</v>
      </c>
      <c r="M147" s="77"/>
      <c r="N147" s="72"/>
      <c r="O147" s="79" t="s">
        <v>339</v>
      </c>
      <c r="P147" s="81">
        <v>43660.955405092594</v>
      </c>
      <c r="Q147" s="79" t="s">
        <v>462</v>
      </c>
      <c r="R147" s="82" t="s">
        <v>571</v>
      </c>
      <c r="S147" s="79" t="s">
        <v>595</v>
      </c>
      <c r="T147" s="79" t="s">
        <v>650</v>
      </c>
      <c r="U147" s="79"/>
      <c r="V147" s="82" t="s">
        <v>788</v>
      </c>
      <c r="W147" s="81">
        <v>43660.955405092594</v>
      </c>
      <c r="X147" s="82" t="s">
        <v>955</v>
      </c>
      <c r="Y147" s="79"/>
      <c r="Z147" s="79"/>
      <c r="AA147" s="85" t="s">
        <v>1164</v>
      </c>
      <c r="AB147" s="79"/>
      <c r="AC147" s="79" t="b">
        <v>0</v>
      </c>
      <c r="AD147" s="79">
        <v>0</v>
      </c>
      <c r="AE147" s="85" t="s">
        <v>1231</v>
      </c>
      <c r="AF147" s="79" t="b">
        <v>0</v>
      </c>
      <c r="AG147" s="79" t="s">
        <v>1237</v>
      </c>
      <c r="AH147" s="79"/>
      <c r="AI147" s="85" t="s">
        <v>1231</v>
      </c>
      <c r="AJ147" s="79" t="b">
        <v>0</v>
      </c>
      <c r="AK147" s="79">
        <v>0</v>
      </c>
      <c r="AL147" s="85" t="s">
        <v>1231</v>
      </c>
      <c r="AM147" s="79" t="s">
        <v>1250</v>
      </c>
      <c r="AN147" s="79" t="b">
        <v>0</v>
      </c>
      <c r="AO147" s="85" t="s">
        <v>1164</v>
      </c>
      <c r="AP147" s="79" t="s">
        <v>176</v>
      </c>
      <c r="AQ147" s="79">
        <v>0</v>
      </c>
      <c r="AR147" s="79">
        <v>0</v>
      </c>
      <c r="AS147" s="79"/>
      <c r="AT147" s="79"/>
      <c r="AU147" s="79"/>
      <c r="AV147" s="79"/>
      <c r="AW147" s="79"/>
      <c r="AX147" s="79"/>
      <c r="AY147" s="79"/>
      <c r="AZ147" s="79"/>
      <c r="BA147">
        <v>8</v>
      </c>
      <c r="BB147" s="78" t="str">
        <f>REPLACE(INDEX(GroupVertices[Group],MATCH(Edges25[[#This Row],[Vertex 1]],GroupVertices[Vertex],0)),1,1,"")</f>
        <v>2</v>
      </c>
      <c r="BC147" s="78" t="str">
        <f>REPLACE(INDEX(GroupVertices[Group],MATCH(Edges25[[#This Row],[Vertex 2]],GroupVertices[Vertex],0)),1,1,"")</f>
        <v>1</v>
      </c>
      <c r="BD147" s="48">
        <v>0</v>
      </c>
      <c r="BE147" s="49">
        <v>0</v>
      </c>
      <c r="BF147" s="48">
        <v>0</v>
      </c>
      <c r="BG147" s="49">
        <v>0</v>
      </c>
      <c r="BH147" s="48">
        <v>0</v>
      </c>
      <c r="BI147" s="49">
        <v>0</v>
      </c>
      <c r="BJ147" s="48">
        <v>12</v>
      </c>
      <c r="BK147" s="49">
        <v>100</v>
      </c>
      <c r="BL147" s="48">
        <v>12</v>
      </c>
    </row>
    <row r="148" spans="1:64" ht="15">
      <c r="A148" s="64" t="s">
        <v>252</v>
      </c>
      <c r="B148" s="64" t="s">
        <v>271</v>
      </c>
      <c r="C148" s="65"/>
      <c r="D148" s="66"/>
      <c r="E148" s="67"/>
      <c r="F148" s="68"/>
      <c r="G148" s="65"/>
      <c r="H148" s="69"/>
      <c r="I148" s="70"/>
      <c r="J148" s="70"/>
      <c r="K148" s="34" t="s">
        <v>65</v>
      </c>
      <c r="L148" s="77">
        <v>435</v>
      </c>
      <c r="M148" s="77"/>
      <c r="N148" s="72"/>
      <c r="O148" s="79" t="s">
        <v>340</v>
      </c>
      <c r="P148" s="81">
        <v>43663.6453125</v>
      </c>
      <c r="Q148" s="79" t="s">
        <v>463</v>
      </c>
      <c r="R148" s="79"/>
      <c r="S148" s="79"/>
      <c r="T148" s="79"/>
      <c r="U148" s="79"/>
      <c r="V148" s="82" t="s">
        <v>788</v>
      </c>
      <c r="W148" s="81">
        <v>43663.6453125</v>
      </c>
      <c r="X148" s="82" t="s">
        <v>956</v>
      </c>
      <c r="Y148" s="79"/>
      <c r="Z148" s="79"/>
      <c r="AA148" s="85" t="s">
        <v>1165</v>
      </c>
      <c r="AB148" s="85" t="s">
        <v>1205</v>
      </c>
      <c r="AC148" s="79" t="b">
        <v>0</v>
      </c>
      <c r="AD148" s="79">
        <v>0</v>
      </c>
      <c r="AE148" s="85" t="s">
        <v>1232</v>
      </c>
      <c r="AF148" s="79" t="b">
        <v>0</v>
      </c>
      <c r="AG148" s="79" t="s">
        <v>1237</v>
      </c>
      <c r="AH148" s="79"/>
      <c r="AI148" s="85" t="s">
        <v>1231</v>
      </c>
      <c r="AJ148" s="79" t="b">
        <v>0</v>
      </c>
      <c r="AK148" s="79">
        <v>0</v>
      </c>
      <c r="AL148" s="85" t="s">
        <v>1231</v>
      </c>
      <c r="AM148" s="79" t="s">
        <v>1239</v>
      </c>
      <c r="AN148" s="79" t="b">
        <v>0</v>
      </c>
      <c r="AO148" s="85" t="s">
        <v>1205</v>
      </c>
      <c r="AP148" s="79" t="s">
        <v>176</v>
      </c>
      <c r="AQ148" s="79">
        <v>0</v>
      </c>
      <c r="AR148" s="79">
        <v>0</v>
      </c>
      <c r="AS148" s="79"/>
      <c r="AT148" s="79"/>
      <c r="AU148" s="79"/>
      <c r="AV148" s="79"/>
      <c r="AW148" s="79"/>
      <c r="AX148" s="79"/>
      <c r="AY148" s="79"/>
      <c r="AZ148" s="79"/>
      <c r="BA148">
        <v>7</v>
      </c>
      <c r="BB148" s="78" t="str">
        <f>REPLACE(INDEX(GroupVertices[Group],MATCH(Edges25[[#This Row],[Vertex 1]],GroupVertices[Vertex],0)),1,1,"")</f>
        <v>2</v>
      </c>
      <c r="BC148" s="78" t="str">
        <f>REPLACE(INDEX(GroupVertices[Group],MATCH(Edges25[[#This Row],[Vertex 2]],GroupVertices[Vertex],0)),1,1,"")</f>
        <v>1</v>
      </c>
      <c r="BD148" s="48">
        <v>0</v>
      </c>
      <c r="BE148" s="49">
        <v>0</v>
      </c>
      <c r="BF148" s="48">
        <v>0</v>
      </c>
      <c r="BG148" s="49">
        <v>0</v>
      </c>
      <c r="BH148" s="48">
        <v>0</v>
      </c>
      <c r="BI148" s="49">
        <v>0</v>
      </c>
      <c r="BJ148" s="48">
        <v>7</v>
      </c>
      <c r="BK148" s="49">
        <v>100</v>
      </c>
      <c r="BL148" s="48">
        <v>7</v>
      </c>
    </row>
    <row r="149" spans="1:64" ht="15">
      <c r="A149" s="64" t="s">
        <v>252</v>
      </c>
      <c r="B149" s="64" t="s">
        <v>271</v>
      </c>
      <c r="C149" s="65"/>
      <c r="D149" s="66"/>
      <c r="E149" s="67"/>
      <c r="F149" s="68"/>
      <c r="G149" s="65"/>
      <c r="H149" s="69"/>
      <c r="I149" s="70"/>
      <c r="J149" s="70"/>
      <c r="K149" s="34" t="s">
        <v>65</v>
      </c>
      <c r="L149" s="77">
        <v>437</v>
      </c>
      <c r="M149" s="77"/>
      <c r="N149" s="72"/>
      <c r="O149" s="79" t="s">
        <v>339</v>
      </c>
      <c r="P149" s="81">
        <v>43664.79482638889</v>
      </c>
      <c r="Q149" s="79" t="s">
        <v>464</v>
      </c>
      <c r="R149" s="79"/>
      <c r="S149" s="79"/>
      <c r="T149" s="79" t="s">
        <v>651</v>
      </c>
      <c r="U149" s="82" t="s">
        <v>714</v>
      </c>
      <c r="V149" s="82" t="s">
        <v>714</v>
      </c>
      <c r="W149" s="81">
        <v>43664.79482638889</v>
      </c>
      <c r="X149" s="82" t="s">
        <v>957</v>
      </c>
      <c r="Y149" s="79"/>
      <c r="Z149" s="79"/>
      <c r="AA149" s="85" t="s">
        <v>1166</v>
      </c>
      <c r="AB149" s="79"/>
      <c r="AC149" s="79" t="b">
        <v>0</v>
      </c>
      <c r="AD149" s="79">
        <v>2</v>
      </c>
      <c r="AE149" s="85" t="s">
        <v>1231</v>
      </c>
      <c r="AF149" s="79" t="b">
        <v>0</v>
      </c>
      <c r="AG149" s="79" t="s">
        <v>1237</v>
      </c>
      <c r="AH149" s="79"/>
      <c r="AI149" s="85" t="s">
        <v>1231</v>
      </c>
      <c r="AJ149" s="79" t="b">
        <v>0</v>
      </c>
      <c r="AK149" s="79">
        <v>0</v>
      </c>
      <c r="AL149" s="85" t="s">
        <v>1231</v>
      </c>
      <c r="AM149" s="79" t="s">
        <v>1239</v>
      </c>
      <c r="AN149" s="79" t="b">
        <v>0</v>
      </c>
      <c r="AO149" s="85" t="s">
        <v>1166</v>
      </c>
      <c r="AP149" s="79" t="s">
        <v>176</v>
      </c>
      <c r="AQ149" s="79">
        <v>0</v>
      </c>
      <c r="AR149" s="79">
        <v>0</v>
      </c>
      <c r="AS149" s="79"/>
      <c r="AT149" s="79"/>
      <c r="AU149" s="79"/>
      <c r="AV149" s="79"/>
      <c r="AW149" s="79"/>
      <c r="AX149" s="79"/>
      <c r="AY149" s="79"/>
      <c r="AZ149" s="79"/>
      <c r="BA149">
        <v>8</v>
      </c>
      <c r="BB149" s="78" t="str">
        <f>REPLACE(INDEX(GroupVertices[Group],MATCH(Edges25[[#This Row],[Vertex 1]],GroupVertices[Vertex],0)),1,1,"")</f>
        <v>2</v>
      </c>
      <c r="BC149" s="78" t="str">
        <f>REPLACE(INDEX(GroupVertices[Group],MATCH(Edges25[[#This Row],[Vertex 2]],GroupVertices[Vertex],0)),1,1,"")</f>
        <v>1</v>
      </c>
      <c r="BD149" s="48">
        <v>1</v>
      </c>
      <c r="BE149" s="49">
        <v>5.882352941176471</v>
      </c>
      <c r="BF149" s="48">
        <v>0</v>
      </c>
      <c r="BG149" s="49">
        <v>0</v>
      </c>
      <c r="BH149" s="48">
        <v>0</v>
      </c>
      <c r="BI149" s="49">
        <v>0</v>
      </c>
      <c r="BJ149" s="48">
        <v>16</v>
      </c>
      <c r="BK149" s="49">
        <v>94.11764705882354</v>
      </c>
      <c r="BL149" s="48">
        <v>17</v>
      </c>
    </row>
    <row r="150" spans="1:64" ht="15">
      <c r="A150" s="64" t="s">
        <v>252</v>
      </c>
      <c r="B150" s="64" t="s">
        <v>271</v>
      </c>
      <c r="C150" s="65"/>
      <c r="D150" s="66"/>
      <c r="E150" s="67"/>
      <c r="F150" s="68"/>
      <c r="G150" s="65"/>
      <c r="H150" s="69"/>
      <c r="I150" s="70"/>
      <c r="J150" s="70"/>
      <c r="K150" s="34" t="s">
        <v>65</v>
      </c>
      <c r="L150" s="77">
        <v>438</v>
      </c>
      <c r="M150" s="77"/>
      <c r="N150" s="72"/>
      <c r="O150" s="79" t="s">
        <v>339</v>
      </c>
      <c r="P150" s="81">
        <v>43666.03587962963</v>
      </c>
      <c r="Q150" s="79" t="s">
        <v>465</v>
      </c>
      <c r="R150" s="79"/>
      <c r="S150" s="79"/>
      <c r="T150" s="79" t="s">
        <v>652</v>
      </c>
      <c r="U150" s="82" t="s">
        <v>715</v>
      </c>
      <c r="V150" s="82" t="s">
        <v>715</v>
      </c>
      <c r="W150" s="81">
        <v>43666.03587962963</v>
      </c>
      <c r="X150" s="82" t="s">
        <v>958</v>
      </c>
      <c r="Y150" s="79"/>
      <c r="Z150" s="79"/>
      <c r="AA150" s="85" t="s">
        <v>1167</v>
      </c>
      <c r="AB150" s="79"/>
      <c r="AC150" s="79" t="b">
        <v>0</v>
      </c>
      <c r="AD150" s="79">
        <v>0</v>
      </c>
      <c r="AE150" s="85" t="s">
        <v>1231</v>
      </c>
      <c r="AF150" s="79" t="b">
        <v>0</v>
      </c>
      <c r="AG150" s="79" t="s">
        <v>1237</v>
      </c>
      <c r="AH150" s="79"/>
      <c r="AI150" s="85" t="s">
        <v>1231</v>
      </c>
      <c r="AJ150" s="79" t="b">
        <v>0</v>
      </c>
      <c r="AK150" s="79">
        <v>0</v>
      </c>
      <c r="AL150" s="85" t="s">
        <v>1231</v>
      </c>
      <c r="AM150" s="79" t="s">
        <v>1239</v>
      </c>
      <c r="AN150" s="79" t="b">
        <v>0</v>
      </c>
      <c r="AO150" s="85" t="s">
        <v>1167</v>
      </c>
      <c r="AP150" s="79" t="s">
        <v>176</v>
      </c>
      <c r="AQ150" s="79">
        <v>0</v>
      </c>
      <c r="AR150" s="79">
        <v>0</v>
      </c>
      <c r="AS150" s="79"/>
      <c r="AT150" s="79"/>
      <c r="AU150" s="79"/>
      <c r="AV150" s="79"/>
      <c r="AW150" s="79"/>
      <c r="AX150" s="79"/>
      <c r="AY150" s="79"/>
      <c r="AZ150" s="79"/>
      <c r="BA150">
        <v>8</v>
      </c>
      <c r="BB150" s="78" t="str">
        <f>REPLACE(INDEX(GroupVertices[Group],MATCH(Edges25[[#This Row],[Vertex 1]],GroupVertices[Vertex],0)),1,1,"")</f>
        <v>2</v>
      </c>
      <c r="BC150" s="78" t="str">
        <f>REPLACE(INDEX(GroupVertices[Group],MATCH(Edges25[[#This Row],[Vertex 2]],GroupVertices[Vertex],0)),1,1,"")</f>
        <v>1</v>
      </c>
      <c r="BD150" s="48">
        <v>1</v>
      </c>
      <c r="BE150" s="49">
        <v>5.2631578947368425</v>
      </c>
      <c r="BF150" s="48">
        <v>0</v>
      </c>
      <c r="BG150" s="49">
        <v>0</v>
      </c>
      <c r="BH150" s="48">
        <v>0</v>
      </c>
      <c r="BI150" s="49">
        <v>0</v>
      </c>
      <c r="BJ150" s="48">
        <v>18</v>
      </c>
      <c r="BK150" s="49">
        <v>94.73684210526316</v>
      </c>
      <c r="BL150" s="48">
        <v>19</v>
      </c>
    </row>
    <row r="151" spans="1:64" ht="15">
      <c r="A151" s="64" t="s">
        <v>252</v>
      </c>
      <c r="B151" s="64" t="s">
        <v>271</v>
      </c>
      <c r="C151" s="65"/>
      <c r="D151" s="66"/>
      <c r="E151" s="67"/>
      <c r="F151" s="68"/>
      <c r="G151" s="65"/>
      <c r="H151" s="69"/>
      <c r="I151" s="70"/>
      <c r="J151" s="70"/>
      <c r="K151" s="34" t="s">
        <v>65</v>
      </c>
      <c r="L151" s="77">
        <v>439</v>
      </c>
      <c r="M151" s="77"/>
      <c r="N151" s="72"/>
      <c r="O151" s="79" t="s">
        <v>339</v>
      </c>
      <c r="P151" s="81">
        <v>43667.122245370374</v>
      </c>
      <c r="Q151" s="79" t="s">
        <v>382</v>
      </c>
      <c r="R151" s="79"/>
      <c r="S151" s="79"/>
      <c r="T151" s="79" t="s">
        <v>626</v>
      </c>
      <c r="U151" s="79"/>
      <c r="V151" s="82" t="s">
        <v>788</v>
      </c>
      <c r="W151" s="81">
        <v>43667.122245370374</v>
      </c>
      <c r="X151" s="82" t="s">
        <v>959</v>
      </c>
      <c r="Y151" s="79"/>
      <c r="Z151" s="79"/>
      <c r="AA151" s="85" t="s">
        <v>1168</v>
      </c>
      <c r="AB151" s="79"/>
      <c r="AC151" s="79" t="b">
        <v>0</v>
      </c>
      <c r="AD151" s="79">
        <v>0</v>
      </c>
      <c r="AE151" s="85" t="s">
        <v>1231</v>
      </c>
      <c r="AF151" s="79" t="b">
        <v>0</v>
      </c>
      <c r="AG151" s="79" t="s">
        <v>1237</v>
      </c>
      <c r="AH151" s="79"/>
      <c r="AI151" s="85" t="s">
        <v>1231</v>
      </c>
      <c r="AJ151" s="79" t="b">
        <v>0</v>
      </c>
      <c r="AK151" s="79">
        <v>2</v>
      </c>
      <c r="AL151" s="85" t="s">
        <v>1218</v>
      </c>
      <c r="AM151" s="79" t="s">
        <v>1239</v>
      </c>
      <c r="AN151" s="79" t="b">
        <v>0</v>
      </c>
      <c r="AO151" s="85" t="s">
        <v>1218</v>
      </c>
      <c r="AP151" s="79" t="s">
        <v>176</v>
      </c>
      <c r="AQ151" s="79">
        <v>0</v>
      </c>
      <c r="AR151" s="79">
        <v>0</v>
      </c>
      <c r="AS151" s="79"/>
      <c r="AT151" s="79"/>
      <c r="AU151" s="79"/>
      <c r="AV151" s="79"/>
      <c r="AW151" s="79"/>
      <c r="AX151" s="79"/>
      <c r="AY151" s="79"/>
      <c r="AZ151" s="79"/>
      <c r="BA151">
        <v>8</v>
      </c>
      <c r="BB151" s="78" t="str">
        <f>REPLACE(INDEX(GroupVertices[Group],MATCH(Edges25[[#This Row],[Vertex 1]],GroupVertices[Vertex],0)),1,1,"")</f>
        <v>2</v>
      </c>
      <c r="BC151" s="78" t="str">
        <f>REPLACE(INDEX(GroupVertices[Group],MATCH(Edges25[[#This Row],[Vertex 2]],GroupVertices[Vertex],0)),1,1,"")</f>
        <v>1</v>
      </c>
      <c r="BD151" s="48">
        <v>2</v>
      </c>
      <c r="BE151" s="49">
        <v>10</v>
      </c>
      <c r="BF151" s="48">
        <v>0</v>
      </c>
      <c r="BG151" s="49">
        <v>0</v>
      </c>
      <c r="BH151" s="48">
        <v>0</v>
      </c>
      <c r="BI151" s="49">
        <v>0</v>
      </c>
      <c r="BJ151" s="48">
        <v>18</v>
      </c>
      <c r="BK151" s="49">
        <v>90</v>
      </c>
      <c r="BL151" s="48">
        <v>20</v>
      </c>
    </row>
    <row r="152" spans="1:64" ht="15">
      <c r="A152" s="64" t="s">
        <v>252</v>
      </c>
      <c r="B152" s="64" t="s">
        <v>271</v>
      </c>
      <c r="C152" s="65"/>
      <c r="D152" s="66"/>
      <c r="E152" s="67"/>
      <c r="F152" s="68"/>
      <c r="G152" s="65"/>
      <c r="H152" s="69"/>
      <c r="I152" s="70"/>
      <c r="J152" s="70"/>
      <c r="K152" s="34" t="s">
        <v>65</v>
      </c>
      <c r="L152" s="77">
        <v>440</v>
      </c>
      <c r="M152" s="77"/>
      <c r="N152" s="72"/>
      <c r="O152" s="79" t="s">
        <v>339</v>
      </c>
      <c r="P152" s="81">
        <v>43667.12280092593</v>
      </c>
      <c r="Q152" s="79" t="s">
        <v>385</v>
      </c>
      <c r="R152" s="79"/>
      <c r="S152" s="79"/>
      <c r="T152" s="79"/>
      <c r="U152" s="79"/>
      <c r="V152" s="82" t="s">
        <v>788</v>
      </c>
      <c r="W152" s="81">
        <v>43667.12280092593</v>
      </c>
      <c r="X152" s="82" t="s">
        <v>960</v>
      </c>
      <c r="Y152" s="79"/>
      <c r="Z152" s="79"/>
      <c r="AA152" s="85" t="s">
        <v>1169</v>
      </c>
      <c r="AB152" s="79"/>
      <c r="AC152" s="79" t="b">
        <v>0</v>
      </c>
      <c r="AD152" s="79">
        <v>0</v>
      </c>
      <c r="AE152" s="85" t="s">
        <v>1231</v>
      </c>
      <c r="AF152" s="79" t="b">
        <v>0</v>
      </c>
      <c r="AG152" s="79" t="s">
        <v>1237</v>
      </c>
      <c r="AH152" s="79"/>
      <c r="AI152" s="85" t="s">
        <v>1231</v>
      </c>
      <c r="AJ152" s="79" t="b">
        <v>0</v>
      </c>
      <c r="AK152" s="79">
        <v>2</v>
      </c>
      <c r="AL152" s="85" t="s">
        <v>1222</v>
      </c>
      <c r="AM152" s="79" t="s">
        <v>1239</v>
      </c>
      <c r="AN152" s="79" t="b">
        <v>0</v>
      </c>
      <c r="AO152" s="85" t="s">
        <v>1222</v>
      </c>
      <c r="AP152" s="79" t="s">
        <v>176</v>
      </c>
      <c r="AQ152" s="79">
        <v>0</v>
      </c>
      <c r="AR152" s="79">
        <v>0</v>
      </c>
      <c r="AS152" s="79"/>
      <c r="AT152" s="79"/>
      <c r="AU152" s="79"/>
      <c r="AV152" s="79"/>
      <c r="AW152" s="79"/>
      <c r="AX152" s="79"/>
      <c r="AY152" s="79"/>
      <c r="AZ152" s="79"/>
      <c r="BA152">
        <v>8</v>
      </c>
      <c r="BB152" s="78" t="str">
        <f>REPLACE(INDEX(GroupVertices[Group],MATCH(Edges25[[#This Row],[Vertex 1]],GroupVertices[Vertex],0)),1,1,"")</f>
        <v>2</v>
      </c>
      <c r="BC152" s="78" t="str">
        <f>REPLACE(INDEX(GroupVertices[Group],MATCH(Edges25[[#This Row],[Vertex 2]],GroupVertices[Vertex],0)),1,1,"")</f>
        <v>1</v>
      </c>
      <c r="BD152" s="48">
        <v>1</v>
      </c>
      <c r="BE152" s="49">
        <v>4.3478260869565215</v>
      </c>
      <c r="BF152" s="48">
        <v>0</v>
      </c>
      <c r="BG152" s="49">
        <v>0</v>
      </c>
      <c r="BH152" s="48">
        <v>0</v>
      </c>
      <c r="BI152" s="49">
        <v>0</v>
      </c>
      <c r="BJ152" s="48">
        <v>22</v>
      </c>
      <c r="BK152" s="49">
        <v>95.65217391304348</v>
      </c>
      <c r="BL152" s="48">
        <v>23</v>
      </c>
    </row>
    <row r="153" spans="1:64" ht="15">
      <c r="A153" s="64" t="s">
        <v>252</v>
      </c>
      <c r="B153" s="64" t="s">
        <v>271</v>
      </c>
      <c r="C153" s="65"/>
      <c r="D153" s="66"/>
      <c r="E153" s="67"/>
      <c r="F153" s="68"/>
      <c r="G153" s="65"/>
      <c r="H153" s="69"/>
      <c r="I153" s="70"/>
      <c r="J153" s="70"/>
      <c r="K153" s="34" t="s">
        <v>65</v>
      </c>
      <c r="L153" s="77">
        <v>441</v>
      </c>
      <c r="M153" s="77"/>
      <c r="N153" s="72"/>
      <c r="O153" s="79" t="s">
        <v>340</v>
      </c>
      <c r="P153" s="81">
        <v>43667.63837962963</v>
      </c>
      <c r="Q153" s="79" t="s">
        <v>466</v>
      </c>
      <c r="R153" s="79"/>
      <c r="S153" s="79"/>
      <c r="T153" s="79" t="s">
        <v>653</v>
      </c>
      <c r="U153" s="79"/>
      <c r="V153" s="82" t="s">
        <v>788</v>
      </c>
      <c r="W153" s="81">
        <v>43667.63837962963</v>
      </c>
      <c r="X153" s="82" t="s">
        <v>961</v>
      </c>
      <c r="Y153" s="79"/>
      <c r="Z153" s="79"/>
      <c r="AA153" s="85" t="s">
        <v>1170</v>
      </c>
      <c r="AB153" s="85" t="s">
        <v>1221</v>
      </c>
      <c r="AC153" s="79" t="b">
        <v>0</v>
      </c>
      <c r="AD153" s="79">
        <v>0</v>
      </c>
      <c r="AE153" s="85" t="s">
        <v>1232</v>
      </c>
      <c r="AF153" s="79" t="b">
        <v>0</v>
      </c>
      <c r="AG153" s="79" t="s">
        <v>1237</v>
      </c>
      <c r="AH153" s="79"/>
      <c r="AI153" s="85" t="s">
        <v>1231</v>
      </c>
      <c r="AJ153" s="79" t="b">
        <v>0</v>
      </c>
      <c r="AK153" s="79">
        <v>0</v>
      </c>
      <c r="AL153" s="85" t="s">
        <v>1231</v>
      </c>
      <c r="AM153" s="79" t="s">
        <v>1239</v>
      </c>
      <c r="AN153" s="79" t="b">
        <v>0</v>
      </c>
      <c r="AO153" s="85" t="s">
        <v>1221</v>
      </c>
      <c r="AP153" s="79" t="s">
        <v>176</v>
      </c>
      <c r="AQ153" s="79">
        <v>0</v>
      </c>
      <c r="AR153" s="79">
        <v>0</v>
      </c>
      <c r="AS153" s="79"/>
      <c r="AT153" s="79"/>
      <c r="AU153" s="79"/>
      <c r="AV153" s="79"/>
      <c r="AW153" s="79"/>
      <c r="AX153" s="79"/>
      <c r="AY153" s="79"/>
      <c r="AZ153" s="79"/>
      <c r="BA153">
        <v>7</v>
      </c>
      <c r="BB153" s="78" t="str">
        <f>REPLACE(INDEX(GroupVertices[Group],MATCH(Edges25[[#This Row],[Vertex 1]],GroupVertices[Vertex],0)),1,1,"")</f>
        <v>2</v>
      </c>
      <c r="BC153" s="78" t="str">
        <f>REPLACE(INDEX(GroupVertices[Group],MATCH(Edges25[[#This Row],[Vertex 2]],GroupVertices[Vertex],0)),1,1,"")</f>
        <v>1</v>
      </c>
      <c r="BD153" s="48">
        <v>3</v>
      </c>
      <c r="BE153" s="49">
        <v>13.636363636363637</v>
      </c>
      <c r="BF153" s="48">
        <v>0</v>
      </c>
      <c r="BG153" s="49">
        <v>0</v>
      </c>
      <c r="BH153" s="48">
        <v>0</v>
      </c>
      <c r="BI153" s="49">
        <v>0</v>
      </c>
      <c r="BJ153" s="48">
        <v>19</v>
      </c>
      <c r="BK153" s="49">
        <v>86.36363636363636</v>
      </c>
      <c r="BL153" s="48">
        <v>22</v>
      </c>
    </row>
    <row r="154" spans="1:64" ht="15">
      <c r="A154" s="64" t="s">
        <v>266</v>
      </c>
      <c r="B154" s="64" t="s">
        <v>271</v>
      </c>
      <c r="C154" s="65"/>
      <c r="D154" s="66"/>
      <c r="E154" s="67"/>
      <c r="F154" s="68"/>
      <c r="G154" s="65"/>
      <c r="H154" s="69"/>
      <c r="I154" s="70"/>
      <c r="J154" s="70"/>
      <c r="K154" s="34" t="s">
        <v>65</v>
      </c>
      <c r="L154" s="77">
        <v>496</v>
      </c>
      <c r="M154" s="77"/>
      <c r="N154" s="72"/>
      <c r="O154" s="79" t="s">
        <v>339</v>
      </c>
      <c r="P154" s="81">
        <v>43670.98269675926</v>
      </c>
      <c r="Q154" s="79" t="s">
        <v>385</v>
      </c>
      <c r="R154" s="79"/>
      <c r="S154" s="79"/>
      <c r="T154" s="79"/>
      <c r="U154" s="79"/>
      <c r="V154" s="82" t="s">
        <v>810</v>
      </c>
      <c r="W154" s="81">
        <v>43670.98269675926</v>
      </c>
      <c r="X154" s="82" t="s">
        <v>962</v>
      </c>
      <c r="Y154" s="79"/>
      <c r="Z154" s="79"/>
      <c r="AA154" s="85" t="s">
        <v>1171</v>
      </c>
      <c r="AB154" s="79"/>
      <c r="AC154" s="79" t="b">
        <v>0</v>
      </c>
      <c r="AD154" s="79">
        <v>0</v>
      </c>
      <c r="AE154" s="85" t="s">
        <v>1231</v>
      </c>
      <c r="AF154" s="79" t="b">
        <v>0</v>
      </c>
      <c r="AG154" s="79" t="s">
        <v>1237</v>
      </c>
      <c r="AH154" s="79"/>
      <c r="AI154" s="85" t="s">
        <v>1231</v>
      </c>
      <c r="AJ154" s="79" t="b">
        <v>0</v>
      </c>
      <c r="AK154" s="79">
        <v>6</v>
      </c>
      <c r="AL154" s="85" t="s">
        <v>1222</v>
      </c>
      <c r="AM154" s="79" t="s">
        <v>1239</v>
      </c>
      <c r="AN154" s="79" t="b">
        <v>0</v>
      </c>
      <c r="AO154" s="85" t="s">
        <v>1222</v>
      </c>
      <c r="AP154" s="79" t="s">
        <v>176</v>
      </c>
      <c r="AQ154" s="79">
        <v>0</v>
      </c>
      <c r="AR154" s="79">
        <v>0</v>
      </c>
      <c r="AS154" s="79"/>
      <c r="AT154" s="79"/>
      <c r="AU154" s="79"/>
      <c r="AV154" s="79"/>
      <c r="AW154" s="79"/>
      <c r="AX154" s="79"/>
      <c r="AY154" s="79"/>
      <c r="AZ154" s="79"/>
      <c r="BA154">
        <v>3</v>
      </c>
      <c r="BB154" s="78" t="str">
        <f>REPLACE(INDEX(GroupVertices[Group],MATCH(Edges25[[#This Row],[Vertex 1]],GroupVertices[Vertex],0)),1,1,"")</f>
        <v>4</v>
      </c>
      <c r="BC154" s="78" t="str">
        <f>REPLACE(INDEX(GroupVertices[Group],MATCH(Edges25[[#This Row],[Vertex 2]],GroupVertices[Vertex],0)),1,1,"")</f>
        <v>1</v>
      </c>
      <c r="BD154" s="48">
        <v>1</v>
      </c>
      <c r="BE154" s="49">
        <v>4.3478260869565215</v>
      </c>
      <c r="BF154" s="48">
        <v>0</v>
      </c>
      <c r="BG154" s="49">
        <v>0</v>
      </c>
      <c r="BH154" s="48">
        <v>0</v>
      </c>
      <c r="BI154" s="49">
        <v>0</v>
      </c>
      <c r="BJ154" s="48">
        <v>22</v>
      </c>
      <c r="BK154" s="49">
        <v>95.65217391304348</v>
      </c>
      <c r="BL154" s="48">
        <v>23</v>
      </c>
    </row>
    <row r="155" spans="1:64" ht="15">
      <c r="A155" s="64" t="s">
        <v>271</v>
      </c>
      <c r="B155" s="64" t="s">
        <v>271</v>
      </c>
      <c r="C155" s="65"/>
      <c r="D155" s="66"/>
      <c r="E155" s="67"/>
      <c r="F155" s="68"/>
      <c r="G155" s="65"/>
      <c r="H155" s="69"/>
      <c r="I155" s="70"/>
      <c r="J155" s="70"/>
      <c r="K155" s="34" t="s">
        <v>65</v>
      </c>
      <c r="L155" s="77">
        <v>549</v>
      </c>
      <c r="M155" s="77"/>
      <c r="N155" s="72"/>
      <c r="O155" s="79" t="s">
        <v>176</v>
      </c>
      <c r="P155" s="81">
        <v>43617.54931712963</v>
      </c>
      <c r="Q155" s="79" t="s">
        <v>467</v>
      </c>
      <c r="R155" s="82" t="s">
        <v>572</v>
      </c>
      <c r="S155" s="79" t="s">
        <v>598</v>
      </c>
      <c r="T155" s="79" t="s">
        <v>654</v>
      </c>
      <c r="U155" s="82" t="s">
        <v>716</v>
      </c>
      <c r="V155" s="82" t="s">
        <v>716</v>
      </c>
      <c r="W155" s="81">
        <v>43617.54931712963</v>
      </c>
      <c r="X155" s="82" t="s">
        <v>963</v>
      </c>
      <c r="Y155" s="79"/>
      <c r="Z155" s="79"/>
      <c r="AA155" s="85" t="s">
        <v>1172</v>
      </c>
      <c r="AB155" s="79"/>
      <c r="AC155" s="79" t="b">
        <v>0</v>
      </c>
      <c r="AD155" s="79">
        <v>4</v>
      </c>
      <c r="AE155" s="85" t="s">
        <v>1231</v>
      </c>
      <c r="AF155" s="79" t="b">
        <v>0</v>
      </c>
      <c r="AG155" s="79" t="s">
        <v>1237</v>
      </c>
      <c r="AH155" s="79"/>
      <c r="AI155" s="85" t="s">
        <v>1231</v>
      </c>
      <c r="AJ155" s="79" t="b">
        <v>0</v>
      </c>
      <c r="AK155" s="79">
        <v>2</v>
      </c>
      <c r="AL155" s="85" t="s">
        <v>1231</v>
      </c>
      <c r="AM155" s="79" t="s">
        <v>1246</v>
      </c>
      <c r="AN155" s="79" t="b">
        <v>0</v>
      </c>
      <c r="AO155" s="85" t="s">
        <v>1172</v>
      </c>
      <c r="AP155" s="79" t="s">
        <v>176</v>
      </c>
      <c r="AQ155" s="79">
        <v>0</v>
      </c>
      <c r="AR155" s="79">
        <v>0</v>
      </c>
      <c r="AS155" s="79"/>
      <c r="AT155" s="79"/>
      <c r="AU155" s="79"/>
      <c r="AV155" s="79"/>
      <c r="AW155" s="79"/>
      <c r="AX155" s="79"/>
      <c r="AY155" s="79"/>
      <c r="AZ155" s="79"/>
      <c r="BA155">
        <v>57</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26</v>
      </c>
      <c r="BK155" s="49">
        <v>100</v>
      </c>
      <c r="BL155" s="48">
        <v>26</v>
      </c>
    </row>
    <row r="156" spans="1:64" ht="15">
      <c r="A156" s="64" t="s">
        <v>271</v>
      </c>
      <c r="B156" s="64" t="s">
        <v>271</v>
      </c>
      <c r="C156" s="65"/>
      <c r="D156" s="66"/>
      <c r="E156" s="67"/>
      <c r="F156" s="68"/>
      <c r="G156" s="65"/>
      <c r="H156" s="69"/>
      <c r="I156" s="70"/>
      <c r="J156" s="70"/>
      <c r="K156" s="34" t="s">
        <v>65</v>
      </c>
      <c r="L156" s="77">
        <v>550</v>
      </c>
      <c r="M156" s="77"/>
      <c r="N156" s="72"/>
      <c r="O156" s="79" t="s">
        <v>176</v>
      </c>
      <c r="P156" s="81">
        <v>43620.65219907407</v>
      </c>
      <c r="Q156" s="79" t="s">
        <v>468</v>
      </c>
      <c r="R156" s="79"/>
      <c r="S156" s="79"/>
      <c r="T156" s="79" t="s">
        <v>634</v>
      </c>
      <c r="U156" s="82" t="s">
        <v>717</v>
      </c>
      <c r="V156" s="82" t="s">
        <v>717</v>
      </c>
      <c r="W156" s="81">
        <v>43620.65219907407</v>
      </c>
      <c r="X156" s="82" t="s">
        <v>964</v>
      </c>
      <c r="Y156" s="79"/>
      <c r="Z156" s="79"/>
      <c r="AA156" s="85" t="s">
        <v>1173</v>
      </c>
      <c r="AB156" s="79"/>
      <c r="AC156" s="79" t="b">
        <v>0</v>
      </c>
      <c r="AD156" s="79">
        <v>0</v>
      </c>
      <c r="AE156" s="85" t="s">
        <v>1231</v>
      </c>
      <c r="AF156" s="79" t="b">
        <v>0</v>
      </c>
      <c r="AG156" s="79" t="s">
        <v>1237</v>
      </c>
      <c r="AH156" s="79"/>
      <c r="AI156" s="85" t="s">
        <v>1231</v>
      </c>
      <c r="AJ156" s="79" t="b">
        <v>0</v>
      </c>
      <c r="AK156" s="79">
        <v>0</v>
      </c>
      <c r="AL156" s="85" t="s">
        <v>1231</v>
      </c>
      <c r="AM156" s="79" t="s">
        <v>1244</v>
      </c>
      <c r="AN156" s="79" t="b">
        <v>0</v>
      </c>
      <c r="AO156" s="85" t="s">
        <v>1173</v>
      </c>
      <c r="AP156" s="79" t="s">
        <v>176</v>
      </c>
      <c r="AQ156" s="79">
        <v>0</v>
      </c>
      <c r="AR156" s="79">
        <v>0</v>
      </c>
      <c r="AS156" s="79"/>
      <c r="AT156" s="79"/>
      <c r="AU156" s="79"/>
      <c r="AV156" s="79"/>
      <c r="AW156" s="79"/>
      <c r="AX156" s="79"/>
      <c r="AY156" s="79"/>
      <c r="AZ156" s="79"/>
      <c r="BA156">
        <v>57</v>
      </c>
      <c r="BB156" s="78" t="str">
        <f>REPLACE(INDEX(GroupVertices[Group],MATCH(Edges25[[#This Row],[Vertex 1]],GroupVertices[Vertex],0)),1,1,"")</f>
        <v>1</v>
      </c>
      <c r="BC156" s="78" t="str">
        <f>REPLACE(INDEX(GroupVertices[Group],MATCH(Edges25[[#This Row],[Vertex 2]],GroupVertices[Vertex],0)),1,1,"")</f>
        <v>1</v>
      </c>
      <c r="BD156" s="48">
        <v>1</v>
      </c>
      <c r="BE156" s="49">
        <v>2.7777777777777777</v>
      </c>
      <c r="BF156" s="48">
        <v>0</v>
      </c>
      <c r="BG156" s="49">
        <v>0</v>
      </c>
      <c r="BH156" s="48">
        <v>0</v>
      </c>
      <c r="BI156" s="49">
        <v>0</v>
      </c>
      <c r="BJ156" s="48">
        <v>35</v>
      </c>
      <c r="BK156" s="49">
        <v>97.22222222222223</v>
      </c>
      <c r="BL156" s="48">
        <v>36</v>
      </c>
    </row>
    <row r="157" spans="1:64" ht="15">
      <c r="A157" s="64" t="s">
        <v>271</v>
      </c>
      <c r="B157" s="64" t="s">
        <v>271</v>
      </c>
      <c r="C157" s="65"/>
      <c r="D157" s="66"/>
      <c r="E157" s="67"/>
      <c r="F157" s="68"/>
      <c r="G157" s="65"/>
      <c r="H157" s="69"/>
      <c r="I157" s="70"/>
      <c r="J157" s="70"/>
      <c r="K157" s="34" t="s">
        <v>65</v>
      </c>
      <c r="L157" s="77">
        <v>551</v>
      </c>
      <c r="M157" s="77"/>
      <c r="N157" s="72"/>
      <c r="O157" s="79" t="s">
        <v>176</v>
      </c>
      <c r="P157" s="81">
        <v>43621.814722222225</v>
      </c>
      <c r="Q157" s="79" t="s">
        <v>469</v>
      </c>
      <c r="R157" s="79"/>
      <c r="S157" s="79"/>
      <c r="T157" s="79" t="s">
        <v>655</v>
      </c>
      <c r="U157" s="82" t="s">
        <v>718</v>
      </c>
      <c r="V157" s="82" t="s">
        <v>718</v>
      </c>
      <c r="W157" s="81">
        <v>43621.814722222225</v>
      </c>
      <c r="X157" s="82" t="s">
        <v>965</v>
      </c>
      <c r="Y157" s="79"/>
      <c r="Z157" s="79"/>
      <c r="AA157" s="85" t="s">
        <v>1174</v>
      </c>
      <c r="AB157" s="79"/>
      <c r="AC157" s="79" t="b">
        <v>0</v>
      </c>
      <c r="AD157" s="79">
        <v>2</v>
      </c>
      <c r="AE157" s="85" t="s">
        <v>1231</v>
      </c>
      <c r="AF157" s="79" t="b">
        <v>0</v>
      </c>
      <c r="AG157" s="79" t="s">
        <v>1237</v>
      </c>
      <c r="AH157" s="79"/>
      <c r="AI157" s="85" t="s">
        <v>1231</v>
      </c>
      <c r="AJ157" s="79" t="b">
        <v>0</v>
      </c>
      <c r="AK157" s="79">
        <v>1</v>
      </c>
      <c r="AL157" s="85" t="s">
        <v>1231</v>
      </c>
      <c r="AM157" s="79" t="s">
        <v>1244</v>
      </c>
      <c r="AN157" s="79" t="b">
        <v>0</v>
      </c>
      <c r="AO157" s="85" t="s">
        <v>1174</v>
      </c>
      <c r="AP157" s="79" t="s">
        <v>176</v>
      </c>
      <c r="AQ157" s="79">
        <v>0</v>
      </c>
      <c r="AR157" s="79">
        <v>0</v>
      </c>
      <c r="AS157" s="79"/>
      <c r="AT157" s="79"/>
      <c r="AU157" s="79"/>
      <c r="AV157" s="79"/>
      <c r="AW157" s="79"/>
      <c r="AX157" s="79"/>
      <c r="AY157" s="79"/>
      <c r="AZ157" s="79"/>
      <c r="BA157">
        <v>57</v>
      </c>
      <c r="BB157" s="78" t="str">
        <f>REPLACE(INDEX(GroupVertices[Group],MATCH(Edges25[[#This Row],[Vertex 1]],GroupVertices[Vertex],0)),1,1,"")</f>
        <v>1</v>
      </c>
      <c r="BC157" s="78" t="str">
        <f>REPLACE(INDEX(GroupVertices[Group],MATCH(Edges25[[#This Row],[Vertex 2]],GroupVertices[Vertex],0)),1,1,"")</f>
        <v>1</v>
      </c>
      <c r="BD157" s="48">
        <v>1</v>
      </c>
      <c r="BE157" s="49">
        <v>2.7027027027027026</v>
      </c>
      <c r="BF157" s="48">
        <v>1</v>
      </c>
      <c r="BG157" s="49">
        <v>2.7027027027027026</v>
      </c>
      <c r="BH157" s="48">
        <v>0</v>
      </c>
      <c r="BI157" s="49">
        <v>0</v>
      </c>
      <c r="BJ157" s="48">
        <v>35</v>
      </c>
      <c r="BK157" s="49">
        <v>94.5945945945946</v>
      </c>
      <c r="BL157" s="48">
        <v>37</v>
      </c>
    </row>
    <row r="158" spans="1:64" ht="15">
      <c r="A158" s="64" t="s">
        <v>271</v>
      </c>
      <c r="B158" s="64" t="s">
        <v>271</v>
      </c>
      <c r="C158" s="65"/>
      <c r="D158" s="66"/>
      <c r="E158" s="67"/>
      <c r="F158" s="68"/>
      <c r="G158" s="65"/>
      <c r="H158" s="69"/>
      <c r="I158" s="70"/>
      <c r="J158" s="70"/>
      <c r="K158" s="34" t="s">
        <v>65</v>
      </c>
      <c r="L158" s="77">
        <v>552</v>
      </c>
      <c r="M158" s="77"/>
      <c r="N158" s="72"/>
      <c r="O158" s="79" t="s">
        <v>176</v>
      </c>
      <c r="P158" s="81">
        <v>43622.739803240744</v>
      </c>
      <c r="Q158" s="79" t="s">
        <v>470</v>
      </c>
      <c r="R158" s="82" t="s">
        <v>573</v>
      </c>
      <c r="S158" s="79" t="s">
        <v>599</v>
      </c>
      <c r="T158" s="79" t="s">
        <v>641</v>
      </c>
      <c r="U158" s="82" t="s">
        <v>719</v>
      </c>
      <c r="V158" s="82" t="s">
        <v>719</v>
      </c>
      <c r="W158" s="81">
        <v>43622.739803240744</v>
      </c>
      <c r="X158" s="82" t="s">
        <v>966</v>
      </c>
      <c r="Y158" s="79"/>
      <c r="Z158" s="79"/>
      <c r="AA158" s="85" t="s">
        <v>1175</v>
      </c>
      <c r="AB158" s="79"/>
      <c r="AC158" s="79" t="b">
        <v>0</v>
      </c>
      <c r="AD158" s="79">
        <v>6</v>
      </c>
      <c r="AE158" s="85" t="s">
        <v>1231</v>
      </c>
      <c r="AF158" s="79" t="b">
        <v>0</v>
      </c>
      <c r="AG158" s="79" t="s">
        <v>1237</v>
      </c>
      <c r="AH158" s="79"/>
      <c r="AI158" s="85" t="s">
        <v>1231</v>
      </c>
      <c r="AJ158" s="79" t="b">
        <v>0</v>
      </c>
      <c r="AK158" s="79">
        <v>1</v>
      </c>
      <c r="AL158" s="85" t="s">
        <v>1231</v>
      </c>
      <c r="AM158" s="79" t="s">
        <v>1244</v>
      </c>
      <c r="AN158" s="79" t="b">
        <v>0</v>
      </c>
      <c r="AO158" s="85" t="s">
        <v>1175</v>
      </c>
      <c r="AP158" s="79" t="s">
        <v>176</v>
      </c>
      <c r="AQ158" s="79">
        <v>0</v>
      </c>
      <c r="AR158" s="79">
        <v>0</v>
      </c>
      <c r="AS158" s="79"/>
      <c r="AT158" s="79"/>
      <c r="AU158" s="79"/>
      <c r="AV158" s="79"/>
      <c r="AW158" s="79"/>
      <c r="AX158" s="79"/>
      <c r="AY158" s="79"/>
      <c r="AZ158" s="79"/>
      <c r="BA158">
        <v>57</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19</v>
      </c>
      <c r="BK158" s="49">
        <v>100</v>
      </c>
      <c r="BL158" s="48">
        <v>19</v>
      </c>
    </row>
    <row r="159" spans="1:64" ht="15">
      <c r="A159" s="64" t="s">
        <v>271</v>
      </c>
      <c r="B159" s="64" t="s">
        <v>271</v>
      </c>
      <c r="C159" s="65"/>
      <c r="D159" s="66"/>
      <c r="E159" s="67"/>
      <c r="F159" s="68"/>
      <c r="G159" s="65"/>
      <c r="H159" s="69"/>
      <c r="I159" s="70"/>
      <c r="J159" s="70"/>
      <c r="K159" s="34" t="s">
        <v>65</v>
      </c>
      <c r="L159" s="77">
        <v>553</v>
      </c>
      <c r="M159" s="77"/>
      <c r="N159" s="72"/>
      <c r="O159" s="79" t="s">
        <v>176</v>
      </c>
      <c r="P159" s="81">
        <v>43624.54378472222</v>
      </c>
      <c r="Q159" s="79" t="s">
        <v>471</v>
      </c>
      <c r="R159" s="79"/>
      <c r="S159" s="79"/>
      <c r="T159" s="79" t="s">
        <v>634</v>
      </c>
      <c r="U159" s="82" t="s">
        <v>720</v>
      </c>
      <c r="V159" s="82" t="s">
        <v>720</v>
      </c>
      <c r="W159" s="81">
        <v>43624.54378472222</v>
      </c>
      <c r="X159" s="82" t="s">
        <v>967</v>
      </c>
      <c r="Y159" s="79"/>
      <c r="Z159" s="79"/>
      <c r="AA159" s="85" t="s">
        <v>1176</v>
      </c>
      <c r="AB159" s="79"/>
      <c r="AC159" s="79" t="b">
        <v>0</v>
      </c>
      <c r="AD159" s="79">
        <v>2</v>
      </c>
      <c r="AE159" s="85" t="s">
        <v>1231</v>
      </c>
      <c r="AF159" s="79" t="b">
        <v>0</v>
      </c>
      <c r="AG159" s="79" t="s">
        <v>1237</v>
      </c>
      <c r="AH159" s="79"/>
      <c r="AI159" s="85" t="s">
        <v>1231</v>
      </c>
      <c r="AJ159" s="79" t="b">
        <v>0</v>
      </c>
      <c r="AK159" s="79">
        <v>0</v>
      </c>
      <c r="AL159" s="85" t="s">
        <v>1231</v>
      </c>
      <c r="AM159" s="79" t="s">
        <v>1246</v>
      </c>
      <c r="AN159" s="79" t="b">
        <v>0</v>
      </c>
      <c r="AO159" s="85" t="s">
        <v>1176</v>
      </c>
      <c r="AP159" s="79" t="s">
        <v>176</v>
      </c>
      <c r="AQ159" s="79">
        <v>0</v>
      </c>
      <c r="AR159" s="79">
        <v>0</v>
      </c>
      <c r="AS159" s="79"/>
      <c r="AT159" s="79"/>
      <c r="AU159" s="79"/>
      <c r="AV159" s="79"/>
      <c r="AW159" s="79"/>
      <c r="AX159" s="79"/>
      <c r="AY159" s="79"/>
      <c r="AZ159" s="79"/>
      <c r="BA159">
        <v>57</v>
      </c>
      <c r="BB159" s="78" t="str">
        <f>REPLACE(INDEX(GroupVertices[Group],MATCH(Edges25[[#This Row],[Vertex 1]],GroupVertices[Vertex],0)),1,1,"")</f>
        <v>1</v>
      </c>
      <c r="BC159" s="78" t="str">
        <f>REPLACE(INDEX(GroupVertices[Group],MATCH(Edges25[[#This Row],[Vertex 2]],GroupVertices[Vertex],0)),1,1,"")</f>
        <v>1</v>
      </c>
      <c r="BD159" s="48">
        <v>1</v>
      </c>
      <c r="BE159" s="49">
        <v>16.666666666666668</v>
      </c>
      <c r="BF159" s="48">
        <v>0</v>
      </c>
      <c r="BG159" s="49">
        <v>0</v>
      </c>
      <c r="BH159" s="48">
        <v>0</v>
      </c>
      <c r="BI159" s="49">
        <v>0</v>
      </c>
      <c r="BJ159" s="48">
        <v>5</v>
      </c>
      <c r="BK159" s="49">
        <v>83.33333333333333</v>
      </c>
      <c r="BL159" s="48">
        <v>6</v>
      </c>
    </row>
    <row r="160" spans="1:64" ht="15">
      <c r="A160" s="64" t="s">
        <v>271</v>
      </c>
      <c r="B160" s="64" t="s">
        <v>271</v>
      </c>
      <c r="C160" s="65"/>
      <c r="D160" s="66"/>
      <c r="E160" s="67"/>
      <c r="F160" s="68"/>
      <c r="G160" s="65"/>
      <c r="H160" s="69"/>
      <c r="I160" s="70"/>
      <c r="J160" s="70"/>
      <c r="K160" s="34" t="s">
        <v>65</v>
      </c>
      <c r="L160" s="77">
        <v>554</v>
      </c>
      <c r="M160" s="77"/>
      <c r="N160" s="72"/>
      <c r="O160" s="79" t="s">
        <v>176</v>
      </c>
      <c r="P160" s="81">
        <v>43626.65435185185</v>
      </c>
      <c r="Q160" s="79" t="s">
        <v>472</v>
      </c>
      <c r="R160" s="79" t="s">
        <v>574</v>
      </c>
      <c r="S160" s="79" t="s">
        <v>600</v>
      </c>
      <c r="T160" s="79" t="s">
        <v>635</v>
      </c>
      <c r="U160" s="79"/>
      <c r="V160" s="82" t="s">
        <v>802</v>
      </c>
      <c r="W160" s="81">
        <v>43626.65435185185</v>
      </c>
      <c r="X160" s="82" t="s">
        <v>968</v>
      </c>
      <c r="Y160" s="79"/>
      <c r="Z160" s="79"/>
      <c r="AA160" s="85" t="s">
        <v>1177</v>
      </c>
      <c r="AB160" s="79"/>
      <c r="AC160" s="79" t="b">
        <v>0</v>
      </c>
      <c r="AD160" s="79">
        <v>1</v>
      </c>
      <c r="AE160" s="85" t="s">
        <v>1231</v>
      </c>
      <c r="AF160" s="79" t="b">
        <v>0</v>
      </c>
      <c r="AG160" s="79" t="s">
        <v>1237</v>
      </c>
      <c r="AH160" s="79"/>
      <c r="AI160" s="85" t="s">
        <v>1231</v>
      </c>
      <c r="AJ160" s="79" t="b">
        <v>0</v>
      </c>
      <c r="AK160" s="79">
        <v>0</v>
      </c>
      <c r="AL160" s="85" t="s">
        <v>1231</v>
      </c>
      <c r="AM160" s="79" t="s">
        <v>1244</v>
      </c>
      <c r="AN160" s="79" t="b">
        <v>0</v>
      </c>
      <c r="AO160" s="85" t="s">
        <v>1177</v>
      </c>
      <c r="AP160" s="79" t="s">
        <v>176</v>
      </c>
      <c r="AQ160" s="79">
        <v>0</v>
      </c>
      <c r="AR160" s="79">
        <v>0</v>
      </c>
      <c r="AS160" s="79"/>
      <c r="AT160" s="79"/>
      <c r="AU160" s="79"/>
      <c r="AV160" s="79"/>
      <c r="AW160" s="79"/>
      <c r="AX160" s="79"/>
      <c r="AY160" s="79"/>
      <c r="AZ160" s="79"/>
      <c r="BA160">
        <v>57</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28</v>
      </c>
      <c r="BK160" s="49">
        <v>100</v>
      </c>
      <c r="BL160" s="48">
        <v>28</v>
      </c>
    </row>
    <row r="161" spans="1:64" ht="15">
      <c r="A161" s="64" t="s">
        <v>271</v>
      </c>
      <c r="B161" s="64" t="s">
        <v>271</v>
      </c>
      <c r="C161" s="65"/>
      <c r="D161" s="66"/>
      <c r="E161" s="67"/>
      <c r="F161" s="68"/>
      <c r="G161" s="65"/>
      <c r="H161" s="69"/>
      <c r="I161" s="70"/>
      <c r="J161" s="70"/>
      <c r="K161" s="34" t="s">
        <v>65</v>
      </c>
      <c r="L161" s="77">
        <v>555</v>
      </c>
      <c r="M161" s="77"/>
      <c r="N161" s="72"/>
      <c r="O161" s="79" t="s">
        <v>176</v>
      </c>
      <c r="P161" s="81">
        <v>43626.79659722222</v>
      </c>
      <c r="Q161" s="79" t="s">
        <v>473</v>
      </c>
      <c r="R161" s="82" t="s">
        <v>575</v>
      </c>
      <c r="S161" s="79" t="s">
        <v>601</v>
      </c>
      <c r="T161" s="79" t="s">
        <v>635</v>
      </c>
      <c r="U161" s="82" t="s">
        <v>721</v>
      </c>
      <c r="V161" s="82" t="s">
        <v>721</v>
      </c>
      <c r="W161" s="81">
        <v>43626.79659722222</v>
      </c>
      <c r="X161" s="82" t="s">
        <v>969</v>
      </c>
      <c r="Y161" s="79"/>
      <c r="Z161" s="79"/>
      <c r="AA161" s="85" t="s">
        <v>1178</v>
      </c>
      <c r="AB161" s="79"/>
      <c r="AC161" s="79" t="b">
        <v>0</v>
      </c>
      <c r="AD161" s="79">
        <v>2</v>
      </c>
      <c r="AE161" s="85" t="s">
        <v>1231</v>
      </c>
      <c r="AF161" s="79" t="b">
        <v>0</v>
      </c>
      <c r="AG161" s="79" t="s">
        <v>1237</v>
      </c>
      <c r="AH161" s="79"/>
      <c r="AI161" s="85" t="s">
        <v>1231</v>
      </c>
      <c r="AJ161" s="79" t="b">
        <v>0</v>
      </c>
      <c r="AK161" s="79">
        <v>0</v>
      </c>
      <c r="AL161" s="85" t="s">
        <v>1231</v>
      </c>
      <c r="AM161" s="79" t="s">
        <v>1240</v>
      </c>
      <c r="AN161" s="79" t="b">
        <v>0</v>
      </c>
      <c r="AO161" s="85" t="s">
        <v>1178</v>
      </c>
      <c r="AP161" s="79" t="s">
        <v>176</v>
      </c>
      <c r="AQ161" s="79">
        <v>0</v>
      </c>
      <c r="AR161" s="79">
        <v>0</v>
      </c>
      <c r="AS161" s="79"/>
      <c r="AT161" s="79"/>
      <c r="AU161" s="79"/>
      <c r="AV161" s="79"/>
      <c r="AW161" s="79"/>
      <c r="AX161" s="79"/>
      <c r="AY161" s="79"/>
      <c r="AZ161" s="79"/>
      <c r="BA161">
        <v>57</v>
      </c>
      <c r="BB161" s="78" t="str">
        <f>REPLACE(INDEX(GroupVertices[Group],MATCH(Edges25[[#This Row],[Vertex 1]],GroupVertices[Vertex],0)),1,1,"")</f>
        <v>1</v>
      </c>
      <c r="BC161" s="78" t="str">
        <f>REPLACE(INDEX(GroupVertices[Group],MATCH(Edges25[[#This Row],[Vertex 2]],GroupVertices[Vertex],0)),1,1,"")</f>
        <v>1</v>
      </c>
      <c r="BD161" s="48">
        <v>0</v>
      </c>
      <c r="BE161" s="49">
        <v>0</v>
      </c>
      <c r="BF161" s="48">
        <v>2</v>
      </c>
      <c r="BG161" s="49">
        <v>9.090909090909092</v>
      </c>
      <c r="BH161" s="48">
        <v>0</v>
      </c>
      <c r="BI161" s="49">
        <v>0</v>
      </c>
      <c r="BJ161" s="48">
        <v>20</v>
      </c>
      <c r="BK161" s="49">
        <v>90.9090909090909</v>
      </c>
      <c r="BL161" s="48">
        <v>22</v>
      </c>
    </row>
    <row r="162" spans="1:64" ht="15">
      <c r="A162" s="64" t="s">
        <v>271</v>
      </c>
      <c r="B162" s="64" t="s">
        <v>271</v>
      </c>
      <c r="C162" s="65"/>
      <c r="D162" s="66"/>
      <c r="E162" s="67"/>
      <c r="F162" s="68"/>
      <c r="G162" s="65"/>
      <c r="H162" s="69"/>
      <c r="I162" s="70"/>
      <c r="J162" s="70"/>
      <c r="K162" s="34" t="s">
        <v>65</v>
      </c>
      <c r="L162" s="77">
        <v>556</v>
      </c>
      <c r="M162" s="77"/>
      <c r="N162" s="72"/>
      <c r="O162" s="79" t="s">
        <v>176</v>
      </c>
      <c r="P162" s="81">
        <v>43627.79769675926</v>
      </c>
      <c r="Q162" s="79" t="s">
        <v>474</v>
      </c>
      <c r="R162" s="82" t="s">
        <v>575</v>
      </c>
      <c r="S162" s="79" t="s">
        <v>601</v>
      </c>
      <c r="T162" s="79" t="s">
        <v>635</v>
      </c>
      <c r="U162" s="79"/>
      <c r="V162" s="82" t="s">
        <v>802</v>
      </c>
      <c r="W162" s="81">
        <v>43627.79769675926</v>
      </c>
      <c r="X162" s="82" t="s">
        <v>970</v>
      </c>
      <c r="Y162" s="79"/>
      <c r="Z162" s="79"/>
      <c r="AA162" s="85" t="s">
        <v>1179</v>
      </c>
      <c r="AB162" s="79"/>
      <c r="AC162" s="79" t="b">
        <v>0</v>
      </c>
      <c r="AD162" s="79">
        <v>1</v>
      </c>
      <c r="AE162" s="85" t="s">
        <v>1231</v>
      </c>
      <c r="AF162" s="79" t="b">
        <v>0</v>
      </c>
      <c r="AG162" s="79" t="s">
        <v>1237</v>
      </c>
      <c r="AH162" s="79"/>
      <c r="AI162" s="85" t="s">
        <v>1231</v>
      </c>
      <c r="AJ162" s="79" t="b">
        <v>0</v>
      </c>
      <c r="AK162" s="79">
        <v>0</v>
      </c>
      <c r="AL162" s="85" t="s">
        <v>1231</v>
      </c>
      <c r="AM162" s="79" t="s">
        <v>1244</v>
      </c>
      <c r="AN162" s="79" t="b">
        <v>0</v>
      </c>
      <c r="AO162" s="85" t="s">
        <v>1179</v>
      </c>
      <c r="AP162" s="79" t="s">
        <v>176</v>
      </c>
      <c r="AQ162" s="79">
        <v>0</v>
      </c>
      <c r="AR162" s="79">
        <v>0</v>
      </c>
      <c r="AS162" s="79"/>
      <c r="AT162" s="79"/>
      <c r="AU162" s="79"/>
      <c r="AV162" s="79"/>
      <c r="AW162" s="79"/>
      <c r="AX162" s="79"/>
      <c r="AY162" s="79"/>
      <c r="AZ162" s="79"/>
      <c r="BA162">
        <v>57</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27</v>
      </c>
      <c r="BK162" s="49">
        <v>100</v>
      </c>
      <c r="BL162" s="48">
        <v>27</v>
      </c>
    </row>
    <row r="163" spans="1:64" ht="15">
      <c r="A163" s="64" t="s">
        <v>271</v>
      </c>
      <c r="B163" s="64" t="s">
        <v>271</v>
      </c>
      <c r="C163" s="65"/>
      <c r="D163" s="66"/>
      <c r="E163" s="67"/>
      <c r="F163" s="68"/>
      <c r="G163" s="65"/>
      <c r="H163" s="69"/>
      <c r="I163" s="70"/>
      <c r="J163" s="70"/>
      <c r="K163" s="34" t="s">
        <v>65</v>
      </c>
      <c r="L163" s="77">
        <v>557</v>
      </c>
      <c r="M163" s="77"/>
      <c r="N163" s="72"/>
      <c r="O163" s="79" t="s">
        <v>176</v>
      </c>
      <c r="P163" s="81">
        <v>43627.80694444444</v>
      </c>
      <c r="Q163" s="79" t="s">
        <v>475</v>
      </c>
      <c r="R163" s="79" t="s">
        <v>576</v>
      </c>
      <c r="S163" s="79" t="s">
        <v>602</v>
      </c>
      <c r="T163" s="79" t="s">
        <v>635</v>
      </c>
      <c r="U163" s="79"/>
      <c r="V163" s="82" t="s">
        <v>802</v>
      </c>
      <c r="W163" s="81">
        <v>43627.80694444444</v>
      </c>
      <c r="X163" s="82" t="s">
        <v>971</v>
      </c>
      <c r="Y163" s="79"/>
      <c r="Z163" s="79"/>
      <c r="AA163" s="85" t="s">
        <v>1180</v>
      </c>
      <c r="AB163" s="79"/>
      <c r="AC163" s="79" t="b">
        <v>0</v>
      </c>
      <c r="AD163" s="79">
        <v>0</v>
      </c>
      <c r="AE163" s="85" t="s">
        <v>1231</v>
      </c>
      <c r="AF163" s="79" t="b">
        <v>0</v>
      </c>
      <c r="AG163" s="79" t="s">
        <v>1237</v>
      </c>
      <c r="AH163" s="79"/>
      <c r="AI163" s="85" t="s">
        <v>1231</v>
      </c>
      <c r="AJ163" s="79" t="b">
        <v>0</v>
      </c>
      <c r="AK163" s="79">
        <v>0</v>
      </c>
      <c r="AL163" s="85" t="s">
        <v>1231</v>
      </c>
      <c r="AM163" s="79" t="s">
        <v>1246</v>
      </c>
      <c r="AN163" s="79" t="b">
        <v>0</v>
      </c>
      <c r="AO163" s="85" t="s">
        <v>1180</v>
      </c>
      <c r="AP163" s="79" t="s">
        <v>176</v>
      </c>
      <c r="AQ163" s="79">
        <v>0</v>
      </c>
      <c r="AR163" s="79">
        <v>0</v>
      </c>
      <c r="AS163" s="79"/>
      <c r="AT163" s="79"/>
      <c r="AU163" s="79"/>
      <c r="AV163" s="79"/>
      <c r="AW163" s="79"/>
      <c r="AX163" s="79"/>
      <c r="AY163" s="79"/>
      <c r="AZ163" s="79"/>
      <c r="BA163">
        <v>57</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21</v>
      </c>
      <c r="BK163" s="49">
        <v>100</v>
      </c>
      <c r="BL163" s="48">
        <v>21</v>
      </c>
    </row>
    <row r="164" spans="1:64" ht="15">
      <c r="A164" s="64" t="s">
        <v>271</v>
      </c>
      <c r="B164" s="64" t="s">
        <v>271</v>
      </c>
      <c r="C164" s="65"/>
      <c r="D164" s="66"/>
      <c r="E164" s="67"/>
      <c r="F164" s="68"/>
      <c r="G164" s="65"/>
      <c r="H164" s="69"/>
      <c r="I164" s="70"/>
      <c r="J164" s="70"/>
      <c r="K164" s="34" t="s">
        <v>65</v>
      </c>
      <c r="L164" s="77">
        <v>558</v>
      </c>
      <c r="M164" s="77"/>
      <c r="N164" s="72"/>
      <c r="O164" s="79" t="s">
        <v>176</v>
      </c>
      <c r="P164" s="81">
        <v>43628.65788194445</v>
      </c>
      <c r="Q164" s="79" t="s">
        <v>476</v>
      </c>
      <c r="R164" s="79"/>
      <c r="S164" s="79"/>
      <c r="T164" s="79" t="s">
        <v>656</v>
      </c>
      <c r="U164" s="79"/>
      <c r="V164" s="82" t="s">
        <v>802</v>
      </c>
      <c r="W164" s="81">
        <v>43628.65788194445</v>
      </c>
      <c r="X164" s="82" t="s">
        <v>972</v>
      </c>
      <c r="Y164" s="79"/>
      <c r="Z164" s="79"/>
      <c r="AA164" s="85" t="s">
        <v>1181</v>
      </c>
      <c r="AB164" s="79"/>
      <c r="AC164" s="79" t="b">
        <v>0</v>
      </c>
      <c r="AD164" s="79">
        <v>1</v>
      </c>
      <c r="AE164" s="85" t="s">
        <v>1231</v>
      </c>
      <c r="AF164" s="79" t="b">
        <v>0</v>
      </c>
      <c r="AG164" s="79" t="s">
        <v>1237</v>
      </c>
      <c r="AH164" s="79"/>
      <c r="AI164" s="85" t="s">
        <v>1231</v>
      </c>
      <c r="AJ164" s="79" t="b">
        <v>0</v>
      </c>
      <c r="AK164" s="79">
        <v>0</v>
      </c>
      <c r="AL164" s="85" t="s">
        <v>1231</v>
      </c>
      <c r="AM164" s="79" t="s">
        <v>1244</v>
      </c>
      <c r="AN164" s="79" t="b">
        <v>0</v>
      </c>
      <c r="AO164" s="85" t="s">
        <v>1181</v>
      </c>
      <c r="AP164" s="79" t="s">
        <v>176</v>
      </c>
      <c r="AQ164" s="79">
        <v>0</v>
      </c>
      <c r="AR164" s="79">
        <v>0</v>
      </c>
      <c r="AS164" s="79"/>
      <c r="AT164" s="79"/>
      <c r="AU164" s="79"/>
      <c r="AV164" s="79"/>
      <c r="AW164" s="79"/>
      <c r="AX164" s="79"/>
      <c r="AY164" s="79"/>
      <c r="AZ164" s="79"/>
      <c r="BA164">
        <v>57</v>
      </c>
      <c r="BB164" s="78" t="str">
        <f>REPLACE(INDEX(GroupVertices[Group],MATCH(Edges25[[#This Row],[Vertex 1]],GroupVertices[Vertex],0)),1,1,"")</f>
        <v>1</v>
      </c>
      <c r="BC164" s="78" t="str">
        <f>REPLACE(INDEX(GroupVertices[Group],MATCH(Edges25[[#This Row],[Vertex 2]],GroupVertices[Vertex],0)),1,1,"")</f>
        <v>1</v>
      </c>
      <c r="BD164" s="48">
        <v>2</v>
      </c>
      <c r="BE164" s="49">
        <v>5.714285714285714</v>
      </c>
      <c r="BF164" s="48">
        <v>0</v>
      </c>
      <c r="BG164" s="49">
        <v>0</v>
      </c>
      <c r="BH164" s="48">
        <v>0</v>
      </c>
      <c r="BI164" s="49">
        <v>0</v>
      </c>
      <c r="BJ164" s="48">
        <v>33</v>
      </c>
      <c r="BK164" s="49">
        <v>94.28571428571429</v>
      </c>
      <c r="BL164" s="48">
        <v>35</v>
      </c>
    </row>
    <row r="165" spans="1:64" ht="15">
      <c r="A165" s="64" t="s">
        <v>271</v>
      </c>
      <c r="B165" s="64" t="s">
        <v>271</v>
      </c>
      <c r="C165" s="65"/>
      <c r="D165" s="66"/>
      <c r="E165" s="67"/>
      <c r="F165" s="68"/>
      <c r="G165" s="65"/>
      <c r="H165" s="69"/>
      <c r="I165" s="70"/>
      <c r="J165" s="70"/>
      <c r="K165" s="34" t="s">
        <v>65</v>
      </c>
      <c r="L165" s="77">
        <v>559</v>
      </c>
      <c r="M165" s="77"/>
      <c r="N165" s="72"/>
      <c r="O165" s="79" t="s">
        <v>176</v>
      </c>
      <c r="P165" s="81">
        <v>43628.861909722225</v>
      </c>
      <c r="Q165" s="79" t="s">
        <v>477</v>
      </c>
      <c r="R165" s="82" t="s">
        <v>577</v>
      </c>
      <c r="S165" s="79" t="s">
        <v>603</v>
      </c>
      <c r="T165" s="79" t="s">
        <v>622</v>
      </c>
      <c r="U165" s="82" t="s">
        <v>722</v>
      </c>
      <c r="V165" s="82" t="s">
        <v>722</v>
      </c>
      <c r="W165" s="81">
        <v>43628.861909722225</v>
      </c>
      <c r="X165" s="82" t="s">
        <v>973</v>
      </c>
      <c r="Y165" s="79"/>
      <c r="Z165" s="79"/>
      <c r="AA165" s="85" t="s">
        <v>1182</v>
      </c>
      <c r="AB165" s="79"/>
      <c r="AC165" s="79" t="b">
        <v>0</v>
      </c>
      <c r="AD165" s="79">
        <v>0</v>
      </c>
      <c r="AE165" s="85" t="s">
        <v>1231</v>
      </c>
      <c r="AF165" s="79" t="b">
        <v>0</v>
      </c>
      <c r="AG165" s="79" t="s">
        <v>1237</v>
      </c>
      <c r="AH165" s="79"/>
      <c r="AI165" s="85" t="s">
        <v>1231</v>
      </c>
      <c r="AJ165" s="79" t="b">
        <v>0</v>
      </c>
      <c r="AK165" s="79">
        <v>0</v>
      </c>
      <c r="AL165" s="85" t="s">
        <v>1231</v>
      </c>
      <c r="AM165" s="79" t="s">
        <v>1244</v>
      </c>
      <c r="AN165" s="79" t="b">
        <v>0</v>
      </c>
      <c r="AO165" s="85" t="s">
        <v>1182</v>
      </c>
      <c r="AP165" s="79" t="s">
        <v>176</v>
      </c>
      <c r="AQ165" s="79">
        <v>0</v>
      </c>
      <c r="AR165" s="79">
        <v>0</v>
      </c>
      <c r="AS165" s="79"/>
      <c r="AT165" s="79"/>
      <c r="AU165" s="79"/>
      <c r="AV165" s="79"/>
      <c r="AW165" s="79"/>
      <c r="AX165" s="79"/>
      <c r="AY165" s="79"/>
      <c r="AZ165" s="79"/>
      <c r="BA165">
        <v>57</v>
      </c>
      <c r="BB165" s="78" t="str">
        <f>REPLACE(INDEX(GroupVertices[Group],MATCH(Edges25[[#This Row],[Vertex 1]],GroupVertices[Vertex],0)),1,1,"")</f>
        <v>1</v>
      </c>
      <c r="BC165" s="78" t="str">
        <f>REPLACE(INDEX(GroupVertices[Group],MATCH(Edges25[[#This Row],[Vertex 2]],GroupVertices[Vertex],0)),1,1,"")</f>
        <v>1</v>
      </c>
      <c r="BD165" s="48">
        <v>1</v>
      </c>
      <c r="BE165" s="49">
        <v>4.545454545454546</v>
      </c>
      <c r="BF165" s="48">
        <v>0</v>
      </c>
      <c r="BG165" s="49">
        <v>0</v>
      </c>
      <c r="BH165" s="48">
        <v>0</v>
      </c>
      <c r="BI165" s="49">
        <v>0</v>
      </c>
      <c r="BJ165" s="48">
        <v>21</v>
      </c>
      <c r="BK165" s="49">
        <v>95.45454545454545</v>
      </c>
      <c r="BL165" s="48">
        <v>22</v>
      </c>
    </row>
    <row r="166" spans="1:64" ht="15">
      <c r="A166" s="64" t="s">
        <v>271</v>
      </c>
      <c r="B166" s="64" t="s">
        <v>271</v>
      </c>
      <c r="C166" s="65"/>
      <c r="D166" s="66"/>
      <c r="E166" s="67"/>
      <c r="F166" s="68"/>
      <c r="G166" s="65"/>
      <c r="H166" s="69"/>
      <c r="I166" s="70"/>
      <c r="J166" s="70"/>
      <c r="K166" s="34" t="s">
        <v>65</v>
      </c>
      <c r="L166" s="77">
        <v>560</v>
      </c>
      <c r="M166" s="77"/>
      <c r="N166" s="72"/>
      <c r="O166" s="79" t="s">
        <v>176</v>
      </c>
      <c r="P166" s="81">
        <v>43629.764074074075</v>
      </c>
      <c r="Q166" s="79" t="s">
        <v>478</v>
      </c>
      <c r="R166" s="79" t="s">
        <v>578</v>
      </c>
      <c r="S166" s="79" t="s">
        <v>604</v>
      </c>
      <c r="T166" s="79" t="s">
        <v>635</v>
      </c>
      <c r="U166" s="79"/>
      <c r="V166" s="82" t="s">
        <v>802</v>
      </c>
      <c r="W166" s="81">
        <v>43629.764074074075</v>
      </c>
      <c r="X166" s="82" t="s">
        <v>974</v>
      </c>
      <c r="Y166" s="79"/>
      <c r="Z166" s="79"/>
      <c r="AA166" s="85" t="s">
        <v>1183</v>
      </c>
      <c r="AB166" s="79"/>
      <c r="AC166" s="79" t="b">
        <v>0</v>
      </c>
      <c r="AD166" s="79">
        <v>0</v>
      </c>
      <c r="AE166" s="85" t="s">
        <v>1231</v>
      </c>
      <c r="AF166" s="79" t="b">
        <v>0</v>
      </c>
      <c r="AG166" s="79" t="s">
        <v>1237</v>
      </c>
      <c r="AH166" s="79"/>
      <c r="AI166" s="85" t="s">
        <v>1231</v>
      </c>
      <c r="AJ166" s="79" t="b">
        <v>0</v>
      </c>
      <c r="AK166" s="79">
        <v>0</v>
      </c>
      <c r="AL166" s="85" t="s">
        <v>1231</v>
      </c>
      <c r="AM166" s="79" t="s">
        <v>1244</v>
      </c>
      <c r="AN166" s="79" t="b">
        <v>0</v>
      </c>
      <c r="AO166" s="85" t="s">
        <v>1183</v>
      </c>
      <c r="AP166" s="79" t="s">
        <v>176</v>
      </c>
      <c r="AQ166" s="79">
        <v>0</v>
      </c>
      <c r="AR166" s="79">
        <v>0</v>
      </c>
      <c r="AS166" s="79"/>
      <c r="AT166" s="79"/>
      <c r="AU166" s="79"/>
      <c r="AV166" s="79"/>
      <c r="AW166" s="79"/>
      <c r="AX166" s="79"/>
      <c r="AY166" s="79"/>
      <c r="AZ166" s="79"/>
      <c r="BA166">
        <v>57</v>
      </c>
      <c r="BB166" s="78" t="str">
        <f>REPLACE(INDEX(GroupVertices[Group],MATCH(Edges25[[#This Row],[Vertex 1]],GroupVertices[Vertex],0)),1,1,"")</f>
        <v>1</v>
      </c>
      <c r="BC166" s="78" t="str">
        <f>REPLACE(INDEX(GroupVertices[Group],MATCH(Edges25[[#This Row],[Vertex 2]],GroupVertices[Vertex],0)),1,1,"")</f>
        <v>1</v>
      </c>
      <c r="BD166" s="48">
        <v>2</v>
      </c>
      <c r="BE166" s="49">
        <v>5.555555555555555</v>
      </c>
      <c r="BF166" s="48">
        <v>0</v>
      </c>
      <c r="BG166" s="49">
        <v>0</v>
      </c>
      <c r="BH166" s="48">
        <v>0</v>
      </c>
      <c r="BI166" s="49">
        <v>0</v>
      </c>
      <c r="BJ166" s="48">
        <v>34</v>
      </c>
      <c r="BK166" s="49">
        <v>94.44444444444444</v>
      </c>
      <c r="BL166" s="48">
        <v>36</v>
      </c>
    </row>
    <row r="167" spans="1:64" ht="15">
      <c r="A167" s="64" t="s">
        <v>271</v>
      </c>
      <c r="B167" s="64" t="s">
        <v>271</v>
      </c>
      <c r="C167" s="65"/>
      <c r="D167" s="66"/>
      <c r="E167" s="67"/>
      <c r="F167" s="68"/>
      <c r="G167" s="65"/>
      <c r="H167" s="69"/>
      <c r="I167" s="70"/>
      <c r="J167" s="70"/>
      <c r="K167" s="34" t="s">
        <v>65</v>
      </c>
      <c r="L167" s="77">
        <v>561</v>
      </c>
      <c r="M167" s="77"/>
      <c r="N167" s="72"/>
      <c r="O167" s="79" t="s">
        <v>176</v>
      </c>
      <c r="P167" s="81">
        <v>43630.56805555556</v>
      </c>
      <c r="Q167" s="79" t="s">
        <v>479</v>
      </c>
      <c r="R167" s="82" t="s">
        <v>579</v>
      </c>
      <c r="S167" s="79" t="s">
        <v>605</v>
      </c>
      <c r="T167" s="79" t="s">
        <v>657</v>
      </c>
      <c r="U167" s="79"/>
      <c r="V167" s="82" t="s">
        <v>802</v>
      </c>
      <c r="W167" s="81">
        <v>43630.56805555556</v>
      </c>
      <c r="X167" s="82" t="s">
        <v>975</v>
      </c>
      <c r="Y167" s="79"/>
      <c r="Z167" s="79"/>
      <c r="AA167" s="85" t="s">
        <v>1184</v>
      </c>
      <c r="AB167" s="79"/>
      <c r="AC167" s="79" t="b">
        <v>0</v>
      </c>
      <c r="AD167" s="79">
        <v>4</v>
      </c>
      <c r="AE167" s="85" t="s">
        <v>1231</v>
      </c>
      <c r="AF167" s="79" t="b">
        <v>0</v>
      </c>
      <c r="AG167" s="79" t="s">
        <v>1237</v>
      </c>
      <c r="AH167" s="79"/>
      <c r="AI167" s="85" t="s">
        <v>1231</v>
      </c>
      <c r="AJ167" s="79" t="b">
        <v>0</v>
      </c>
      <c r="AK167" s="79">
        <v>1</v>
      </c>
      <c r="AL167" s="85" t="s">
        <v>1231</v>
      </c>
      <c r="AM167" s="79" t="s">
        <v>1246</v>
      </c>
      <c r="AN167" s="79" t="b">
        <v>0</v>
      </c>
      <c r="AO167" s="85" t="s">
        <v>1184</v>
      </c>
      <c r="AP167" s="79" t="s">
        <v>176</v>
      </c>
      <c r="AQ167" s="79">
        <v>0</v>
      </c>
      <c r="AR167" s="79">
        <v>0</v>
      </c>
      <c r="AS167" s="79"/>
      <c r="AT167" s="79"/>
      <c r="AU167" s="79"/>
      <c r="AV167" s="79"/>
      <c r="AW167" s="79"/>
      <c r="AX167" s="79"/>
      <c r="AY167" s="79"/>
      <c r="AZ167" s="79"/>
      <c r="BA167">
        <v>57</v>
      </c>
      <c r="BB167" s="78" t="str">
        <f>REPLACE(INDEX(GroupVertices[Group],MATCH(Edges25[[#This Row],[Vertex 1]],GroupVertices[Vertex],0)),1,1,"")</f>
        <v>1</v>
      </c>
      <c r="BC167" s="78" t="str">
        <f>REPLACE(INDEX(GroupVertices[Group],MATCH(Edges25[[#This Row],[Vertex 2]],GroupVertices[Vertex],0)),1,1,"")</f>
        <v>1</v>
      </c>
      <c r="BD167" s="48">
        <v>1</v>
      </c>
      <c r="BE167" s="49">
        <v>7.142857142857143</v>
      </c>
      <c r="BF167" s="48">
        <v>1</v>
      </c>
      <c r="BG167" s="49">
        <v>7.142857142857143</v>
      </c>
      <c r="BH167" s="48">
        <v>0</v>
      </c>
      <c r="BI167" s="49">
        <v>0</v>
      </c>
      <c r="BJ167" s="48">
        <v>12</v>
      </c>
      <c r="BK167" s="49">
        <v>85.71428571428571</v>
      </c>
      <c r="BL167" s="48">
        <v>14</v>
      </c>
    </row>
    <row r="168" spans="1:64" ht="15">
      <c r="A168" s="64" t="s">
        <v>271</v>
      </c>
      <c r="B168" s="64" t="s">
        <v>271</v>
      </c>
      <c r="C168" s="65"/>
      <c r="D168" s="66"/>
      <c r="E168" s="67"/>
      <c r="F168" s="68"/>
      <c r="G168" s="65"/>
      <c r="H168" s="69"/>
      <c r="I168" s="70"/>
      <c r="J168" s="70"/>
      <c r="K168" s="34" t="s">
        <v>65</v>
      </c>
      <c r="L168" s="77">
        <v>562</v>
      </c>
      <c r="M168" s="77"/>
      <c r="N168" s="72"/>
      <c r="O168" s="79" t="s">
        <v>176</v>
      </c>
      <c r="P168" s="81">
        <v>43630.68282407407</v>
      </c>
      <c r="Q168" s="79" t="s">
        <v>480</v>
      </c>
      <c r="R168" s="79"/>
      <c r="S168" s="79"/>
      <c r="T168" s="79" t="s">
        <v>613</v>
      </c>
      <c r="U168" s="82" t="s">
        <v>689</v>
      </c>
      <c r="V168" s="82" t="s">
        <v>689</v>
      </c>
      <c r="W168" s="81">
        <v>43630.68282407407</v>
      </c>
      <c r="X168" s="82" t="s">
        <v>976</v>
      </c>
      <c r="Y168" s="79"/>
      <c r="Z168" s="79"/>
      <c r="AA168" s="85" t="s">
        <v>1185</v>
      </c>
      <c r="AB168" s="79"/>
      <c r="AC168" s="79" t="b">
        <v>0</v>
      </c>
      <c r="AD168" s="79">
        <v>4</v>
      </c>
      <c r="AE168" s="85" t="s">
        <v>1231</v>
      </c>
      <c r="AF168" s="79" t="b">
        <v>0</v>
      </c>
      <c r="AG168" s="79" t="s">
        <v>1237</v>
      </c>
      <c r="AH168" s="79"/>
      <c r="AI168" s="85" t="s">
        <v>1231</v>
      </c>
      <c r="AJ168" s="79" t="b">
        <v>0</v>
      </c>
      <c r="AK168" s="79">
        <v>1</v>
      </c>
      <c r="AL168" s="85" t="s">
        <v>1231</v>
      </c>
      <c r="AM168" s="79" t="s">
        <v>1240</v>
      </c>
      <c r="AN168" s="79" t="b">
        <v>0</v>
      </c>
      <c r="AO168" s="85" t="s">
        <v>1185</v>
      </c>
      <c r="AP168" s="79" t="s">
        <v>176</v>
      </c>
      <c r="AQ168" s="79">
        <v>0</v>
      </c>
      <c r="AR168" s="79">
        <v>0</v>
      </c>
      <c r="AS168" s="79"/>
      <c r="AT168" s="79"/>
      <c r="AU168" s="79"/>
      <c r="AV168" s="79"/>
      <c r="AW168" s="79"/>
      <c r="AX168" s="79"/>
      <c r="AY168" s="79"/>
      <c r="AZ168" s="79"/>
      <c r="BA168">
        <v>57</v>
      </c>
      <c r="BB168" s="78" t="str">
        <f>REPLACE(INDEX(GroupVertices[Group],MATCH(Edges25[[#This Row],[Vertex 1]],GroupVertices[Vertex],0)),1,1,"")</f>
        <v>1</v>
      </c>
      <c r="BC168" s="78" t="str">
        <f>REPLACE(INDEX(GroupVertices[Group],MATCH(Edges25[[#This Row],[Vertex 2]],GroupVertices[Vertex],0)),1,1,"")</f>
        <v>1</v>
      </c>
      <c r="BD168" s="48">
        <v>1</v>
      </c>
      <c r="BE168" s="49">
        <v>33.333333333333336</v>
      </c>
      <c r="BF168" s="48">
        <v>0</v>
      </c>
      <c r="BG168" s="49">
        <v>0</v>
      </c>
      <c r="BH168" s="48">
        <v>0</v>
      </c>
      <c r="BI168" s="49">
        <v>0</v>
      </c>
      <c r="BJ168" s="48">
        <v>2</v>
      </c>
      <c r="BK168" s="49">
        <v>66.66666666666667</v>
      </c>
      <c r="BL168" s="48">
        <v>3</v>
      </c>
    </row>
    <row r="169" spans="1:64" ht="15">
      <c r="A169" s="64" t="s">
        <v>271</v>
      </c>
      <c r="B169" s="64" t="s">
        <v>271</v>
      </c>
      <c r="C169" s="65"/>
      <c r="D169" s="66"/>
      <c r="E169" s="67"/>
      <c r="F169" s="68"/>
      <c r="G169" s="65"/>
      <c r="H169" s="69"/>
      <c r="I169" s="70"/>
      <c r="J169" s="70"/>
      <c r="K169" s="34" t="s">
        <v>65</v>
      </c>
      <c r="L169" s="77">
        <v>563</v>
      </c>
      <c r="M169" s="77"/>
      <c r="N169" s="72"/>
      <c r="O169" s="79" t="s">
        <v>176</v>
      </c>
      <c r="P169" s="81">
        <v>43632.03090277778</v>
      </c>
      <c r="Q169" s="79" t="s">
        <v>481</v>
      </c>
      <c r="R169" s="79"/>
      <c r="S169" s="79"/>
      <c r="T169" s="79" t="s">
        <v>658</v>
      </c>
      <c r="U169" s="82" t="s">
        <v>723</v>
      </c>
      <c r="V169" s="82" t="s">
        <v>723</v>
      </c>
      <c r="W169" s="81">
        <v>43632.03090277778</v>
      </c>
      <c r="X169" s="82" t="s">
        <v>977</v>
      </c>
      <c r="Y169" s="79"/>
      <c r="Z169" s="79"/>
      <c r="AA169" s="85" t="s">
        <v>1186</v>
      </c>
      <c r="AB169" s="79"/>
      <c r="AC169" s="79" t="b">
        <v>0</v>
      </c>
      <c r="AD169" s="79">
        <v>4</v>
      </c>
      <c r="AE169" s="85" t="s">
        <v>1231</v>
      </c>
      <c r="AF169" s="79" t="b">
        <v>0</v>
      </c>
      <c r="AG169" s="79" t="s">
        <v>1237</v>
      </c>
      <c r="AH169" s="79"/>
      <c r="AI169" s="85" t="s">
        <v>1231</v>
      </c>
      <c r="AJ169" s="79" t="b">
        <v>0</v>
      </c>
      <c r="AK169" s="79">
        <v>1</v>
      </c>
      <c r="AL169" s="85" t="s">
        <v>1231</v>
      </c>
      <c r="AM169" s="79" t="s">
        <v>1240</v>
      </c>
      <c r="AN169" s="79" t="b">
        <v>0</v>
      </c>
      <c r="AO169" s="85" t="s">
        <v>1186</v>
      </c>
      <c r="AP169" s="79" t="s">
        <v>176</v>
      </c>
      <c r="AQ169" s="79">
        <v>0</v>
      </c>
      <c r="AR169" s="79">
        <v>0</v>
      </c>
      <c r="AS169" s="79"/>
      <c r="AT169" s="79"/>
      <c r="AU169" s="79"/>
      <c r="AV169" s="79"/>
      <c r="AW169" s="79"/>
      <c r="AX169" s="79"/>
      <c r="AY169" s="79"/>
      <c r="AZ169" s="79"/>
      <c r="BA169">
        <v>57</v>
      </c>
      <c r="BB169" s="78" t="str">
        <f>REPLACE(INDEX(GroupVertices[Group],MATCH(Edges25[[#This Row],[Vertex 1]],GroupVertices[Vertex],0)),1,1,"")</f>
        <v>1</v>
      </c>
      <c r="BC169" s="78" t="str">
        <f>REPLACE(INDEX(GroupVertices[Group],MATCH(Edges25[[#This Row],[Vertex 2]],GroupVertices[Vertex],0)),1,1,"")</f>
        <v>1</v>
      </c>
      <c r="BD169" s="48">
        <v>1</v>
      </c>
      <c r="BE169" s="49">
        <v>2.5641025641025643</v>
      </c>
      <c r="BF169" s="48">
        <v>1</v>
      </c>
      <c r="BG169" s="49">
        <v>2.5641025641025643</v>
      </c>
      <c r="BH169" s="48">
        <v>0</v>
      </c>
      <c r="BI169" s="49">
        <v>0</v>
      </c>
      <c r="BJ169" s="48">
        <v>37</v>
      </c>
      <c r="BK169" s="49">
        <v>94.87179487179488</v>
      </c>
      <c r="BL169" s="48">
        <v>39</v>
      </c>
    </row>
    <row r="170" spans="1:64" ht="15">
      <c r="A170" s="64" t="s">
        <v>271</v>
      </c>
      <c r="B170" s="64" t="s">
        <v>271</v>
      </c>
      <c r="C170" s="65"/>
      <c r="D170" s="66"/>
      <c r="E170" s="67"/>
      <c r="F170" s="68"/>
      <c r="G170" s="65"/>
      <c r="H170" s="69"/>
      <c r="I170" s="70"/>
      <c r="J170" s="70"/>
      <c r="K170" s="34" t="s">
        <v>65</v>
      </c>
      <c r="L170" s="77">
        <v>564</v>
      </c>
      <c r="M170" s="77"/>
      <c r="N170" s="72"/>
      <c r="O170" s="79" t="s">
        <v>176</v>
      </c>
      <c r="P170" s="81">
        <v>43633.76866898148</v>
      </c>
      <c r="Q170" s="79" t="s">
        <v>482</v>
      </c>
      <c r="R170" s="82" t="s">
        <v>580</v>
      </c>
      <c r="S170" s="79" t="s">
        <v>606</v>
      </c>
      <c r="T170" s="79" t="s">
        <v>659</v>
      </c>
      <c r="U170" s="82" t="s">
        <v>724</v>
      </c>
      <c r="V170" s="82" t="s">
        <v>724</v>
      </c>
      <c r="W170" s="81">
        <v>43633.76866898148</v>
      </c>
      <c r="X170" s="82" t="s">
        <v>978</v>
      </c>
      <c r="Y170" s="79"/>
      <c r="Z170" s="79"/>
      <c r="AA170" s="85" t="s">
        <v>1187</v>
      </c>
      <c r="AB170" s="79"/>
      <c r="AC170" s="79" t="b">
        <v>0</v>
      </c>
      <c r="AD170" s="79">
        <v>1</v>
      </c>
      <c r="AE170" s="85" t="s">
        <v>1231</v>
      </c>
      <c r="AF170" s="79" t="b">
        <v>0</v>
      </c>
      <c r="AG170" s="79" t="s">
        <v>1237</v>
      </c>
      <c r="AH170" s="79"/>
      <c r="AI170" s="85" t="s">
        <v>1231</v>
      </c>
      <c r="AJ170" s="79" t="b">
        <v>0</v>
      </c>
      <c r="AK170" s="79">
        <v>0</v>
      </c>
      <c r="AL170" s="85" t="s">
        <v>1231</v>
      </c>
      <c r="AM170" s="79" t="s">
        <v>1244</v>
      </c>
      <c r="AN170" s="79" t="b">
        <v>0</v>
      </c>
      <c r="AO170" s="85" t="s">
        <v>1187</v>
      </c>
      <c r="AP170" s="79" t="s">
        <v>176</v>
      </c>
      <c r="AQ170" s="79">
        <v>0</v>
      </c>
      <c r="AR170" s="79">
        <v>0</v>
      </c>
      <c r="AS170" s="79"/>
      <c r="AT170" s="79"/>
      <c r="AU170" s="79"/>
      <c r="AV170" s="79"/>
      <c r="AW170" s="79"/>
      <c r="AX170" s="79"/>
      <c r="AY170" s="79"/>
      <c r="AZ170" s="79"/>
      <c r="BA170">
        <v>57</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40</v>
      </c>
      <c r="BK170" s="49">
        <v>100</v>
      </c>
      <c r="BL170" s="48">
        <v>40</v>
      </c>
    </row>
    <row r="171" spans="1:64" ht="15">
      <c r="A171" s="64" t="s">
        <v>271</v>
      </c>
      <c r="B171" s="64" t="s">
        <v>271</v>
      </c>
      <c r="C171" s="65"/>
      <c r="D171" s="66"/>
      <c r="E171" s="67"/>
      <c r="F171" s="68"/>
      <c r="G171" s="65"/>
      <c r="H171" s="69"/>
      <c r="I171" s="70"/>
      <c r="J171" s="70"/>
      <c r="K171" s="34" t="s">
        <v>65</v>
      </c>
      <c r="L171" s="77">
        <v>565</v>
      </c>
      <c r="M171" s="77"/>
      <c r="N171" s="72"/>
      <c r="O171" s="79" t="s">
        <v>176</v>
      </c>
      <c r="P171" s="81">
        <v>43635.683796296296</v>
      </c>
      <c r="Q171" s="79" t="s">
        <v>483</v>
      </c>
      <c r="R171" s="79"/>
      <c r="S171" s="79"/>
      <c r="T171" s="79" t="s">
        <v>634</v>
      </c>
      <c r="U171" s="82" t="s">
        <v>725</v>
      </c>
      <c r="V171" s="82" t="s">
        <v>725</v>
      </c>
      <c r="W171" s="81">
        <v>43635.683796296296</v>
      </c>
      <c r="X171" s="82" t="s">
        <v>979</v>
      </c>
      <c r="Y171" s="79"/>
      <c r="Z171" s="79"/>
      <c r="AA171" s="85" t="s">
        <v>1188</v>
      </c>
      <c r="AB171" s="79"/>
      <c r="AC171" s="79" t="b">
        <v>0</v>
      </c>
      <c r="AD171" s="79">
        <v>1</v>
      </c>
      <c r="AE171" s="85" t="s">
        <v>1231</v>
      </c>
      <c r="AF171" s="79" t="b">
        <v>0</v>
      </c>
      <c r="AG171" s="79" t="s">
        <v>1237</v>
      </c>
      <c r="AH171" s="79"/>
      <c r="AI171" s="85" t="s">
        <v>1231</v>
      </c>
      <c r="AJ171" s="79" t="b">
        <v>0</v>
      </c>
      <c r="AK171" s="79">
        <v>0</v>
      </c>
      <c r="AL171" s="85" t="s">
        <v>1231</v>
      </c>
      <c r="AM171" s="79" t="s">
        <v>1244</v>
      </c>
      <c r="AN171" s="79" t="b">
        <v>0</v>
      </c>
      <c r="AO171" s="85" t="s">
        <v>1188</v>
      </c>
      <c r="AP171" s="79" t="s">
        <v>176</v>
      </c>
      <c r="AQ171" s="79">
        <v>0</v>
      </c>
      <c r="AR171" s="79">
        <v>0</v>
      </c>
      <c r="AS171" s="79"/>
      <c r="AT171" s="79"/>
      <c r="AU171" s="79"/>
      <c r="AV171" s="79"/>
      <c r="AW171" s="79"/>
      <c r="AX171" s="79"/>
      <c r="AY171" s="79"/>
      <c r="AZ171" s="79"/>
      <c r="BA171">
        <v>57</v>
      </c>
      <c r="BB171" s="78" t="str">
        <f>REPLACE(INDEX(GroupVertices[Group],MATCH(Edges25[[#This Row],[Vertex 1]],GroupVertices[Vertex],0)),1,1,"")</f>
        <v>1</v>
      </c>
      <c r="BC171" s="78" t="str">
        <f>REPLACE(INDEX(GroupVertices[Group],MATCH(Edges25[[#This Row],[Vertex 2]],GroupVertices[Vertex],0)),1,1,"")</f>
        <v>1</v>
      </c>
      <c r="BD171" s="48">
        <v>1</v>
      </c>
      <c r="BE171" s="49">
        <v>3.7037037037037037</v>
      </c>
      <c r="BF171" s="48">
        <v>0</v>
      </c>
      <c r="BG171" s="49">
        <v>0</v>
      </c>
      <c r="BH171" s="48">
        <v>0</v>
      </c>
      <c r="BI171" s="49">
        <v>0</v>
      </c>
      <c r="BJ171" s="48">
        <v>26</v>
      </c>
      <c r="BK171" s="49">
        <v>96.29629629629629</v>
      </c>
      <c r="BL171" s="48">
        <v>27</v>
      </c>
    </row>
    <row r="172" spans="1:64" ht="15">
      <c r="A172" s="64" t="s">
        <v>271</v>
      </c>
      <c r="B172" s="64" t="s">
        <v>271</v>
      </c>
      <c r="C172" s="65"/>
      <c r="D172" s="66"/>
      <c r="E172" s="67"/>
      <c r="F172" s="68"/>
      <c r="G172" s="65"/>
      <c r="H172" s="69"/>
      <c r="I172" s="70"/>
      <c r="J172" s="70"/>
      <c r="K172" s="34" t="s">
        <v>65</v>
      </c>
      <c r="L172" s="77">
        <v>566</v>
      </c>
      <c r="M172" s="77"/>
      <c r="N172" s="72"/>
      <c r="O172" s="79" t="s">
        <v>176</v>
      </c>
      <c r="P172" s="81">
        <v>43636.5493287037</v>
      </c>
      <c r="Q172" s="79" t="s">
        <v>484</v>
      </c>
      <c r="R172" s="82" t="s">
        <v>581</v>
      </c>
      <c r="S172" s="79" t="s">
        <v>607</v>
      </c>
      <c r="T172" s="79" t="s">
        <v>660</v>
      </c>
      <c r="U172" s="82" t="s">
        <v>726</v>
      </c>
      <c r="V172" s="82" t="s">
        <v>726</v>
      </c>
      <c r="W172" s="81">
        <v>43636.5493287037</v>
      </c>
      <c r="X172" s="82" t="s">
        <v>980</v>
      </c>
      <c r="Y172" s="79"/>
      <c r="Z172" s="79"/>
      <c r="AA172" s="85" t="s">
        <v>1189</v>
      </c>
      <c r="AB172" s="79"/>
      <c r="AC172" s="79" t="b">
        <v>0</v>
      </c>
      <c r="AD172" s="79">
        <v>5</v>
      </c>
      <c r="AE172" s="85" t="s">
        <v>1231</v>
      </c>
      <c r="AF172" s="79" t="b">
        <v>0</v>
      </c>
      <c r="AG172" s="79" t="s">
        <v>1237</v>
      </c>
      <c r="AH172" s="79"/>
      <c r="AI172" s="85" t="s">
        <v>1231</v>
      </c>
      <c r="AJ172" s="79" t="b">
        <v>0</v>
      </c>
      <c r="AK172" s="79">
        <v>2</v>
      </c>
      <c r="AL172" s="85" t="s">
        <v>1231</v>
      </c>
      <c r="AM172" s="79" t="s">
        <v>1246</v>
      </c>
      <c r="AN172" s="79" t="b">
        <v>0</v>
      </c>
      <c r="AO172" s="85" t="s">
        <v>1189</v>
      </c>
      <c r="AP172" s="79" t="s">
        <v>176</v>
      </c>
      <c r="AQ172" s="79">
        <v>0</v>
      </c>
      <c r="AR172" s="79">
        <v>0</v>
      </c>
      <c r="AS172" s="79"/>
      <c r="AT172" s="79"/>
      <c r="AU172" s="79"/>
      <c r="AV172" s="79"/>
      <c r="AW172" s="79"/>
      <c r="AX172" s="79"/>
      <c r="AY172" s="79"/>
      <c r="AZ172" s="79"/>
      <c r="BA172">
        <v>57</v>
      </c>
      <c r="BB172" s="78" t="str">
        <f>REPLACE(INDEX(GroupVertices[Group],MATCH(Edges25[[#This Row],[Vertex 1]],GroupVertices[Vertex],0)),1,1,"")</f>
        <v>1</v>
      </c>
      <c r="BC172" s="78" t="str">
        <f>REPLACE(INDEX(GroupVertices[Group],MATCH(Edges25[[#This Row],[Vertex 2]],GroupVertices[Vertex],0)),1,1,"")</f>
        <v>1</v>
      </c>
      <c r="BD172" s="48">
        <v>2</v>
      </c>
      <c r="BE172" s="49">
        <v>5.882352941176471</v>
      </c>
      <c r="BF172" s="48">
        <v>0</v>
      </c>
      <c r="BG172" s="49">
        <v>0</v>
      </c>
      <c r="BH172" s="48">
        <v>0</v>
      </c>
      <c r="BI172" s="49">
        <v>0</v>
      </c>
      <c r="BJ172" s="48">
        <v>32</v>
      </c>
      <c r="BK172" s="49">
        <v>94.11764705882354</v>
      </c>
      <c r="BL172" s="48">
        <v>34</v>
      </c>
    </row>
    <row r="173" spans="1:64" ht="15">
      <c r="A173" s="64" t="s">
        <v>271</v>
      </c>
      <c r="B173" s="64" t="s">
        <v>271</v>
      </c>
      <c r="C173" s="65"/>
      <c r="D173" s="66"/>
      <c r="E173" s="67"/>
      <c r="F173" s="68"/>
      <c r="G173" s="65"/>
      <c r="H173" s="69"/>
      <c r="I173" s="70"/>
      <c r="J173" s="70"/>
      <c r="K173" s="34" t="s">
        <v>65</v>
      </c>
      <c r="L173" s="77">
        <v>567</v>
      </c>
      <c r="M173" s="77"/>
      <c r="N173" s="72"/>
      <c r="O173" s="79" t="s">
        <v>176</v>
      </c>
      <c r="P173" s="81">
        <v>43637.610439814816</v>
      </c>
      <c r="Q173" s="79" t="s">
        <v>485</v>
      </c>
      <c r="R173" s="79"/>
      <c r="S173" s="79"/>
      <c r="T173" s="79" t="s">
        <v>661</v>
      </c>
      <c r="U173" s="82" t="s">
        <v>727</v>
      </c>
      <c r="V173" s="82" t="s">
        <v>727</v>
      </c>
      <c r="W173" s="81">
        <v>43637.610439814816</v>
      </c>
      <c r="X173" s="82" t="s">
        <v>981</v>
      </c>
      <c r="Y173" s="79"/>
      <c r="Z173" s="79"/>
      <c r="AA173" s="85" t="s">
        <v>1190</v>
      </c>
      <c r="AB173" s="79"/>
      <c r="AC173" s="79" t="b">
        <v>0</v>
      </c>
      <c r="AD173" s="79">
        <v>7</v>
      </c>
      <c r="AE173" s="85" t="s">
        <v>1231</v>
      </c>
      <c r="AF173" s="79" t="b">
        <v>0</v>
      </c>
      <c r="AG173" s="79" t="s">
        <v>1237</v>
      </c>
      <c r="AH173" s="79"/>
      <c r="AI173" s="85" t="s">
        <v>1231</v>
      </c>
      <c r="AJ173" s="79" t="b">
        <v>0</v>
      </c>
      <c r="AK173" s="79">
        <v>2</v>
      </c>
      <c r="AL173" s="85" t="s">
        <v>1231</v>
      </c>
      <c r="AM173" s="79" t="s">
        <v>1240</v>
      </c>
      <c r="AN173" s="79" t="b">
        <v>0</v>
      </c>
      <c r="AO173" s="85" t="s">
        <v>1190</v>
      </c>
      <c r="AP173" s="79" t="s">
        <v>176</v>
      </c>
      <c r="AQ173" s="79">
        <v>0</v>
      </c>
      <c r="AR173" s="79">
        <v>0</v>
      </c>
      <c r="AS173" s="79"/>
      <c r="AT173" s="79"/>
      <c r="AU173" s="79"/>
      <c r="AV173" s="79"/>
      <c r="AW173" s="79"/>
      <c r="AX173" s="79"/>
      <c r="AY173" s="79"/>
      <c r="AZ173" s="79"/>
      <c r="BA173">
        <v>57</v>
      </c>
      <c r="BB173" s="78" t="str">
        <f>REPLACE(INDEX(GroupVertices[Group],MATCH(Edges25[[#This Row],[Vertex 1]],GroupVertices[Vertex],0)),1,1,"")</f>
        <v>1</v>
      </c>
      <c r="BC173" s="78" t="str">
        <f>REPLACE(INDEX(GroupVertices[Group],MATCH(Edges25[[#This Row],[Vertex 2]],GroupVertices[Vertex],0)),1,1,"")</f>
        <v>1</v>
      </c>
      <c r="BD173" s="48">
        <v>2</v>
      </c>
      <c r="BE173" s="49">
        <v>7.407407407407407</v>
      </c>
      <c r="BF173" s="48">
        <v>0</v>
      </c>
      <c r="BG173" s="49">
        <v>0</v>
      </c>
      <c r="BH173" s="48">
        <v>0</v>
      </c>
      <c r="BI173" s="49">
        <v>0</v>
      </c>
      <c r="BJ173" s="48">
        <v>25</v>
      </c>
      <c r="BK173" s="49">
        <v>92.5925925925926</v>
      </c>
      <c r="BL173" s="48">
        <v>27</v>
      </c>
    </row>
    <row r="174" spans="1:64" ht="15">
      <c r="A174" s="64" t="s">
        <v>271</v>
      </c>
      <c r="B174" s="64" t="s">
        <v>271</v>
      </c>
      <c r="C174" s="65"/>
      <c r="D174" s="66"/>
      <c r="E174" s="67"/>
      <c r="F174" s="68"/>
      <c r="G174" s="65"/>
      <c r="H174" s="69"/>
      <c r="I174" s="70"/>
      <c r="J174" s="70"/>
      <c r="K174" s="34" t="s">
        <v>65</v>
      </c>
      <c r="L174" s="77">
        <v>568</v>
      </c>
      <c r="M174" s="77"/>
      <c r="N174" s="72"/>
      <c r="O174" s="79" t="s">
        <v>176</v>
      </c>
      <c r="P174" s="81">
        <v>43643.70885416667</v>
      </c>
      <c r="Q174" s="79" t="s">
        <v>486</v>
      </c>
      <c r="R174" s="79"/>
      <c r="S174" s="79"/>
      <c r="T174" s="79" t="s">
        <v>662</v>
      </c>
      <c r="U174" s="82" t="s">
        <v>728</v>
      </c>
      <c r="V174" s="82" t="s">
        <v>728</v>
      </c>
      <c r="W174" s="81">
        <v>43643.70885416667</v>
      </c>
      <c r="X174" s="82" t="s">
        <v>982</v>
      </c>
      <c r="Y174" s="79"/>
      <c r="Z174" s="79"/>
      <c r="AA174" s="85" t="s">
        <v>1191</v>
      </c>
      <c r="AB174" s="79"/>
      <c r="AC174" s="79" t="b">
        <v>0</v>
      </c>
      <c r="AD174" s="79">
        <v>0</v>
      </c>
      <c r="AE174" s="85" t="s">
        <v>1231</v>
      </c>
      <c r="AF174" s="79" t="b">
        <v>0</v>
      </c>
      <c r="AG174" s="79" t="s">
        <v>1238</v>
      </c>
      <c r="AH174" s="79"/>
      <c r="AI174" s="85" t="s">
        <v>1231</v>
      </c>
      <c r="AJ174" s="79" t="b">
        <v>0</v>
      </c>
      <c r="AK174" s="79">
        <v>0</v>
      </c>
      <c r="AL174" s="85" t="s">
        <v>1231</v>
      </c>
      <c r="AM174" s="79" t="s">
        <v>1244</v>
      </c>
      <c r="AN174" s="79" t="b">
        <v>0</v>
      </c>
      <c r="AO174" s="85" t="s">
        <v>1191</v>
      </c>
      <c r="AP174" s="79" t="s">
        <v>176</v>
      </c>
      <c r="AQ174" s="79">
        <v>0</v>
      </c>
      <c r="AR174" s="79">
        <v>0</v>
      </c>
      <c r="AS174" s="79"/>
      <c r="AT174" s="79"/>
      <c r="AU174" s="79"/>
      <c r="AV174" s="79"/>
      <c r="AW174" s="79"/>
      <c r="AX174" s="79"/>
      <c r="AY174" s="79"/>
      <c r="AZ174" s="79"/>
      <c r="BA174">
        <v>57</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4</v>
      </c>
      <c r="BK174" s="49">
        <v>100</v>
      </c>
      <c r="BL174" s="48">
        <v>4</v>
      </c>
    </row>
    <row r="175" spans="1:64" ht="15">
      <c r="A175" s="64" t="s">
        <v>271</v>
      </c>
      <c r="B175" s="64" t="s">
        <v>271</v>
      </c>
      <c r="C175" s="65"/>
      <c r="D175" s="66"/>
      <c r="E175" s="67"/>
      <c r="F175" s="68"/>
      <c r="G175" s="65"/>
      <c r="H175" s="69"/>
      <c r="I175" s="70"/>
      <c r="J175" s="70"/>
      <c r="K175" s="34" t="s">
        <v>65</v>
      </c>
      <c r="L175" s="77">
        <v>569</v>
      </c>
      <c r="M175" s="77"/>
      <c r="N175" s="72"/>
      <c r="O175" s="79" t="s">
        <v>176</v>
      </c>
      <c r="P175" s="81">
        <v>43643.862962962965</v>
      </c>
      <c r="Q175" s="79" t="s">
        <v>487</v>
      </c>
      <c r="R175" s="79"/>
      <c r="S175" s="79"/>
      <c r="T175" s="79" t="s">
        <v>663</v>
      </c>
      <c r="U175" s="82" t="s">
        <v>729</v>
      </c>
      <c r="V175" s="82" t="s">
        <v>729</v>
      </c>
      <c r="W175" s="81">
        <v>43643.862962962965</v>
      </c>
      <c r="X175" s="82" t="s">
        <v>983</v>
      </c>
      <c r="Y175" s="79"/>
      <c r="Z175" s="79"/>
      <c r="AA175" s="85" t="s">
        <v>1192</v>
      </c>
      <c r="AB175" s="79"/>
      <c r="AC175" s="79" t="b">
        <v>0</v>
      </c>
      <c r="AD175" s="79">
        <v>4</v>
      </c>
      <c r="AE175" s="85" t="s">
        <v>1231</v>
      </c>
      <c r="AF175" s="79" t="b">
        <v>0</v>
      </c>
      <c r="AG175" s="79" t="s">
        <v>1237</v>
      </c>
      <c r="AH175" s="79"/>
      <c r="AI175" s="85" t="s">
        <v>1231</v>
      </c>
      <c r="AJ175" s="79" t="b">
        <v>0</v>
      </c>
      <c r="AK175" s="79">
        <v>1</v>
      </c>
      <c r="AL175" s="85" t="s">
        <v>1231</v>
      </c>
      <c r="AM175" s="79" t="s">
        <v>1244</v>
      </c>
      <c r="AN175" s="79" t="b">
        <v>0</v>
      </c>
      <c r="AO175" s="85" t="s">
        <v>1192</v>
      </c>
      <c r="AP175" s="79" t="s">
        <v>176</v>
      </c>
      <c r="AQ175" s="79">
        <v>0</v>
      </c>
      <c r="AR175" s="79">
        <v>0</v>
      </c>
      <c r="AS175" s="79"/>
      <c r="AT175" s="79"/>
      <c r="AU175" s="79"/>
      <c r="AV175" s="79"/>
      <c r="AW175" s="79"/>
      <c r="AX175" s="79"/>
      <c r="AY175" s="79"/>
      <c r="AZ175" s="79"/>
      <c r="BA175">
        <v>57</v>
      </c>
      <c r="BB175" s="78" t="str">
        <f>REPLACE(INDEX(GroupVertices[Group],MATCH(Edges25[[#This Row],[Vertex 1]],GroupVertices[Vertex],0)),1,1,"")</f>
        <v>1</v>
      </c>
      <c r="BC175" s="78" t="str">
        <f>REPLACE(INDEX(GroupVertices[Group],MATCH(Edges25[[#This Row],[Vertex 2]],GroupVertices[Vertex],0)),1,1,"")</f>
        <v>1</v>
      </c>
      <c r="BD175" s="48">
        <v>2</v>
      </c>
      <c r="BE175" s="49">
        <v>4.3478260869565215</v>
      </c>
      <c r="BF175" s="48">
        <v>0</v>
      </c>
      <c r="BG175" s="49">
        <v>0</v>
      </c>
      <c r="BH175" s="48">
        <v>0</v>
      </c>
      <c r="BI175" s="49">
        <v>0</v>
      </c>
      <c r="BJ175" s="48">
        <v>44</v>
      </c>
      <c r="BK175" s="49">
        <v>95.65217391304348</v>
      </c>
      <c r="BL175" s="48">
        <v>46</v>
      </c>
    </row>
    <row r="176" spans="1:64" ht="15">
      <c r="A176" s="64" t="s">
        <v>271</v>
      </c>
      <c r="B176" s="64" t="s">
        <v>271</v>
      </c>
      <c r="C176" s="65"/>
      <c r="D176" s="66"/>
      <c r="E176" s="67"/>
      <c r="F176" s="68"/>
      <c r="G176" s="65"/>
      <c r="H176" s="69"/>
      <c r="I176" s="70"/>
      <c r="J176" s="70"/>
      <c r="K176" s="34" t="s">
        <v>65</v>
      </c>
      <c r="L176" s="77">
        <v>570</v>
      </c>
      <c r="M176" s="77"/>
      <c r="N176" s="72"/>
      <c r="O176" s="79" t="s">
        <v>176</v>
      </c>
      <c r="P176" s="81">
        <v>43644.72179398148</v>
      </c>
      <c r="Q176" s="79" t="s">
        <v>488</v>
      </c>
      <c r="R176" s="79"/>
      <c r="S176" s="79"/>
      <c r="T176" s="79" t="s">
        <v>664</v>
      </c>
      <c r="U176" s="79"/>
      <c r="V176" s="82" t="s">
        <v>802</v>
      </c>
      <c r="W176" s="81">
        <v>43644.72179398148</v>
      </c>
      <c r="X176" s="82" t="s">
        <v>984</v>
      </c>
      <c r="Y176" s="79"/>
      <c r="Z176" s="79"/>
      <c r="AA176" s="85" t="s">
        <v>1193</v>
      </c>
      <c r="AB176" s="79"/>
      <c r="AC176" s="79" t="b">
        <v>0</v>
      </c>
      <c r="AD176" s="79">
        <v>3</v>
      </c>
      <c r="AE176" s="85" t="s">
        <v>1231</v>
      </c>
      <c r="AF176" s="79" t="b">
        <v>0</v>
      </c>
      <c r="AG176" s="79" t="s">
        <v>1237</v>
      </c>
      <c r="AH176" s="79"/>
      <c r="AI176" s="85" t="s">
        <v>1231</v>
      </c>
      <c r="AJ176" s="79" t="b">
        <v>0</v>
      </c>
      <c r="AK176" s="79">
        <v>0</v>
      </c>
      <c r="AL176" s="85" t="s">
        <v>1231</v>
      </c>
      <c r="AM176" s="79" t="s">
        <v>1244</v>
      </c>
      <c r="AN176" s="79" t="b">
        <v>0</v>
      </c>
      <c r="AO176" s="85" t="s">
        <v>1193</v>
      </c>
      <c r="AP176" s="79" t="s">
        <v>176</v>
      </c>
      <c r="AQ176" s="79">
        <v>0</v>
      </c>
      <c r="AR176" s="79">
        <v>0</v>
      </c>
      <c r="AS176" s="79"/>
      <c r="AT176" s="79"/>
      <c r="AU176" s="79"/>
      <c r="AV176" s="79"/>
      <c r="AW176" s="79"/>
      <c r="AX176" s="79"/>
      <c r="AY176" s="79"/>
      <c r="AZ176" s="79"/>
      <c r="BA176">
        <v>57</v>
      </c>
      <c r="BB176" s="78" t="str">
        <f>REPLACE(INDEX(GroupVertices[Group],MATCH(Edges25[[#This Row],[Vertex 1]],GroupVertices[Vertex],0)),1,1,"")</f>
        <v>1</v>
      </c>
      <c r="BC176" s="78" t="str">
        <f>REPLACE(INDEX(GroupVertices[Group],MATCH(Edges25[[#This Row],[Vertex 2]],GroupVertices[Vertex],0)),1,1,"")</f>
        <v>1</v>
      </c>
      <c r="BD176" s="48">
        <v>1</v>
      </c>
      <c r="BE176" s="49">
        <v>2.3255813953488373</v>
      </c>
      <c r="BF176" s="48">
        <v>0</v>
      </c>
      <c r="BG176" s="49">
        <v>0</v>
      </c>
      <c r="BH176" s="48">
        <v>0</v>
      </c>
      <c r="BI176" s="49">
        <v>0</v>
      </c>
      <c r="BJ176" s="48">
        <v>42</v>
      </c>
      <c r="BK176" s="49">
        <v>97.67441860465117</v>
      </c>
      <c r="BL176" s="48">
        <v>43</v>
      </c>
    </row>
    <row r="177" spans="1:64" ht="15">
      <c r="A177" s="64" t="s">
        <v>271</v>
      </c>
      <c r="B177" s="64" t="s">
        <v>271</v>
      </c>
      <c r="C177" s="65"/>
      <c r="D177" s="66"/>
      <c r="E177" s="67"/>
      <c r="F177" s="68"/>
      <c r="G177" s="65"/>
      <c r="H177" s="69"/>
      <c r="I177" s="70"/>
      <c r="J177" s="70"/>
      <c r="K177" s="34" t="s">
        <v>65</v>
      </c>
      <c r="L177" s="77">
        <v>571</v>
      </c>
      <c r="M177" s="77"/>
      <c r="N177" s="72"/>
      <c r="O177" s="79" t="s">
        <v>176</v>
      </c>
      <c r="P177" s="81">
        <v>43644.76532407408</v>
      </c>
      <c r="Q177" s="79" t="s">
        <v>489</v>
      </c>
      <c r="R177" s="82" t="s">
        <v>546</v>
      </c>
      <c r="S177" s="79" t="s">
        <v>597</v>
      </c>
      <c r="T177" s="79" t="s">
        <v>642</v>
      </c>
      <c r="U177" s="82" t="s">
        <v>713</v>
      </c>
      <c r="V177" s="82" t="s">
        <v>713</v>
      </c>
      <c r="W177" s="81">
        <v>43644.76532407408</v>
      </c>
      <c r="X177" s="82" t="s">
        <v>985</v>
      </c>
      <c r="Y177" s="79"/>
      <c r="Z177" s="79"/>
      <c r="AA177" s="85" t="s">
        <v>1194</v>
      </c>
      <c r="AB177" s="79"/>
      <c r="AC177" s="79" t="b">
        <v>0</v>
      </c>
      <c r="AD177" s="79">
        <v>1</v>
      </c>
      <c r="AE177" s="85" t="s">
        <v>1231</v>
      </c>
      <c r="AF177" s="79" t="b">
        <v>0</v>
      </c>
      <c r="AG177" s="79" t="s">
        <v>1237</v>
      </c>
      <c r="AH177" s="79"/>
      <c r="AI177" s="85" t="s">
        <v>1231</v>
      </c>
      <c r="AJ177" s="79" t="b">
        <v>0</v>
      </c>
      <c r="AK177" s="79">
        <v>1</v>
      </c>
      <c r="AL177" s="85" t="s">
        <v>1231</v>
      </c>
      <c r="AM177" s="79" t="s">
        <v>1244</v>
      </c>
      <c r="AN177" s="79" t="b">
        <v>0</v>
      </c>
      <c r="AO177" s="85" t="s">
        <v>1194</v>
      </c>
      <c r="AP177" s="79" t="s">
        <v>176</v>
      </c>
      <c r="AQ177" s="79">
        <v>0</v>
      </c>
      <c r="AR177" s="79">
        <v>0</v>
      </c>
      <c r="AS177" s="79"/>
      <c r="AT177" s="79"/>
      <c r="AU177" s="79"/>
      <c r="AV177" s="79"/>
      <c r="AW177" s="79"/>
      <c r="AX177" s="79"/>
      <c r="AY177" s="79"/>
      <c r="AZ177" s="79"/>
      <c r="BA177">
        <v>57</v>
      </c>
      <c r="BB177" s="78" t="str">
        <f>REPLACE(INDEX(GroupVertices[Group],MATCH(Edges25[[#This Row],[Vertex 1]],GroupVertices[Vertex],0)),1,1,"")</f>
        <v>1</v>
      </c>
      <c r="BC177" s="78" t="str">
        <f>REPLACE(INDEX(GroupVertices[Group],MATCH(Edges25[[#This Row],[Vertex 2]],GroupVertices[Vertex],0)),1,1,"")</f>
        <v>1</v>
      </c>
      <c r="BD177" s="48">
        <v>1</v>
      </c>
      <c r="BE177" s="49">
        <v>10</v>
      </c>
      <c r="BF177" s="48">
        <v>0</v>
      </c>
      <c r="BG177" s="49">
        <v>0</v>
      </c>
      <c r="BH177" s="48">
        <v>0</v>
      </c>
      <c r="BI177" s="49">
        <v>0</v>
      </c>
      <c r="BJ177" s="48">
        <v>9</v>
      </c>
      <c r="BK177" s="49">
        <v>90</v>
      </c>
      <c r="BL177" s="48">
        <v>10</v>
      </c>
    </row>
    <row r="178" spans="1:64" ht="15">
      <c r="A178" s="64" t="s">
        <v>271</v>
      </c>
      <c r="B178" s="64" t="s">
        <v>271</v>
      </c>
      <c r="C178" s="65"/>
      <c r="D178" s="66"/>
      <c r="E178" s="67"/>
      <c r="F178" s="68"/>
      <c r="G178" s="65"/>
      <c r="H178" s="69"/>
      <c r="I178" s="70"/>
      <c r="J178" s="70"/>
      <c r="K178" s="34" t="s">
        <v>65</v>
      </c>
      <c r="L178" s="77">
        <v>572</v>
      </c>
      <c r="M178" s="77"/>
      <c r="N178" s="72"/>
      <c r="O178" s="79" t="s">
        <v>176</v>
      </c>
      <c r="P178" s="81">
        <v>43645.557662037034</v>
      </c>
      <c r="Q178" s="79" t="s">
        <v>490</v>
      </c>
      <c r="R178" s="79"/>
      <c r="S178" s="79"/>
      <c r="T178" s="79" t="s">
        <v>665</v>
      </c>
      <c r="U178" s="82" t="s">
        <v>730</v>
      </c>
      <c r="V178" s="82" t="s">
        <v>730</v>
      </c>
      <c r="W178" s="81">
        <v>43645.557662037034</v>
      </c>
      <c r="X178" s="82" t="s">
        <v>986</v>
      </c>
      <c r="Y178" s="79"/>
      <c r="Z178" s="79"/>
      <c r="AA178" s="85" t="s">
        <v>1195</v>
      </c>
      <c r="AB178" s="79"/>
      <c r="AC178" s="79" t="b">
        <v>0</v>
      </c>
      <c r="AD178" s="79">
        <v>1</v>
      </c>
      <c r="AE178" s="85" t="s">
        <v>1231</v>
      </c>
      <c r="AF178" s="79" t="b">
        <v>0</v>
      </c>
      <c r="AG178" s="79" t="s">
        <v>1237</v>
      </c>
      <c r="AH178" s="79"/>
      <c r="AI178" s="85" t="s">
        <v>1231</v>
      </c>
      <c r="AJ178" s="79" t="b">
        <v>0</v>
      </c>
      <c r="AK178" s="79">
        <v>0</v>
      </c>
      <c r="AL178" s="85" t="s">
        <v>1231</v>
      </c>
      <c r="AM178" s="79" t="s">
        <v>1246</v>
      </c>
      <c r="AN178" s="79" t="b">
        <v>0</v>
      </c>
      <c r="AO178" s="85" t="s">
        <v>1195</v>
      </c>
      <c r="AP178" s="79" t="s">
        <v>176</v>
      </c>
      <c r="AQ178" s="79">
        <v>0</v>
      </c>
      <c r="AR178" s="79">
        <v>0</v>
      </c>
      <c r="AS178" s="79"/>
      <c r="AT178" s="79"/>
      <c r="AU178" s="79"/>
      <c r="AV178" s="79"/>
      <c r="AW178" s="79"/>
      <c r="AX178" s="79"/>
      <c r="AY178" s="79"/>
      <c r="AZ178" s="79"/>
      <c r="BA178">
        <v>57</v>
      </c>
      <c r="BB178" s="78" t="str">
        <f>REPLACE(INDEX(GroupVertices[Group],MATCH(Edges25[[#This Row],[Vertex 1]],GroupVertices[Vertex],0)),1,1,"")</f>
        <v>1</v>
      </c>
      <c r="BC178" s="78" t="str">
        <f>REPLACE(INDEX(GroupVertices[Group],MATCH(Edges25[[#This Row],[Vertex 2]],GroupVertices[Vertex],0)),1,1,"")</f>
        <v>1</v>
      </c>
      <c r="BD178" s="48">
        <v>6</v>
      </c>
      <c r="BE178" s="49">
        <v>17.647058823529413</v>
      </c>
      <c r="BF178" s="48">
        <v>0</v>
      </c>
      <c r="BG178" s="49">
        <v>0</v>
      </c>
      <c r="BH178" s="48">
        <v>0</v>
      </c>
      <c r="BI178" s="49">
        <v>0</v>
      </c>
      <c r="BJ178" s="48">
        <v>28</v>
      </c>
      <c r="BK178" s="49">
        <v>82.3529411764706</v>
      </c>
      <c r="BL178" s="48">
        <v>34</v>
      </c>
    </row>
    <row r="179" spans="1:64" ht="15">
      <c r="A179" s="64" t="s">
        <v>271</v>
      </c>
      <c r="B179" s="64" t="s">
        <v>271</v>
      </c>
      <c r="C179" s="65"/>
      <c r="D179" s="66"/>
      <c r="E179" s="67"/>
      <c r="F179" s="68"/>
      <c r="G179" s="65"/>
      <c r="H179" s="69"/>
      <c r="I179" s="70"/>
      <c r="J179" s="70"/>
      <c r="K179" s="34" t="s">
        <v>65</v>
      </c>
      <c r="L179" s="77">
        <v>573</v>
      </c>
      <c r="M179" s="77"/>
      <c r="N179" s="72"/>
      <c r="O179" s="79" t="s">
        <v>176</v>
      </c>
      <c r="P179" s="81">
        <v>43647.84543981482</v>
      </c>
      <c r="Q179" s="79" t="s">
        <v>491</v>
      </c>
      <c r="R179" s="82" t="s">
        <v>582</v>
      </c>
      <c r="S179" s="79" t="s">
        <v>588</v>
      </c>
      <c r="T179" s="79" t="s">
        <v>635</v>
      </c>
      <c r="U179" s="79"/>
      <c r="V179" s="82" t="s">
        <v>802</v>
      </c>
      <c r="W179" s="81">
        <v>43647.84543981482</v>
      </c>
      <c r="X179" s="82" t="s">
        <v>987</v>
      </c>
      <c r="Y179" s="79"/>
      <c r="Z179" s="79"/>
      <c r="AA179" s="85" t="s">
        <v>1196</v>
      </c>
      <c r="AB179" s="79"/>
      <c r="AC179" s="79" t="b">
        <v>0</v>
      </c>
      <c r="AD179" s="79">
        <v>0</v>
      </c>
      <c r="AE179" s="85" t="s">
        <v>1231</v>
      </c>
      <c r="AF179" s="79" t="b">
        <v>0</v>
      </c>
      <c r="AG179" s="79" t="s">
        <v>1237</v>
      </c>
      <c r="AH179" s="79"/>
      <c r="AI179" s="85" t="s">
        <v>1231</v>
      </c>
      <c r="AJ179" s="79" t="b">
        <v>0</v>
      </c>
      <c r="AK179" s="79">
        <v>0</v>
      </c>
      <c r="AL179" s="85" t="s">
        <v>1231</v>
      </c>
      <c r="AM179" s="79" t="s">
        <v>1244</v>
      </c>
      <c r="AN179" s="79" t="b">
        <v>0</v>
      </c>
      <c r="AO179" s="85" t="s">
        <v>1196</v>
      </c>
      <c r="AP179" s="79" t="s">
        <v>176</v>
      </c>
      <c r="AQ179" s="79">
        <v>0</v>
      </c>
      <c r="AR179" s="79">
        <v>0</v>
      </c>
      <c r="AS179" s="79"/>
      <c r="AT179" s="79"/>
      <c r="AU179" s="79"/>
      <c r="AV179" s="79"/>
      <c r="AW179" s="79"/>
      <c r="AX179" s="79"/>
      <c r="AY179" s="79"/>
      <c r="AZ179" s="79"/>
      <c r="BA179">
        <v>57</v>
      </c>
      <c r="BB179" s="78" t="str">
        <f>REPLACE(INDEX(GroupVertices[Group],MATCH(Edges25[[#This Row],[Vertex 1]],GroupVertices[Vertex],0)),1,1,"")</f>
        <v>1</v>
      </c>
      <c r="BC179" s="78" t="str">
        <f>REPLACE(INDEX(GroupVertices[Group],MATCH(Edges25[[#This Row],[Vertex 2]],GroupVertices[Vertex],0)),1,1,"")</f>
        <v>1</v>
      </c>
      <c r="BD179" s="48">
        <v>0</v>
      </c>
      <c r="BE179" s="49">
        <v>0</v>
      </c>
      <c r="BF179" s="48">
        <v>1</v>
      </c>
      <c r="BG179" s="49">
        <v>4.761904761904762</v>
      </c>
      <c r="BH179" s="48">
        <v>0</v>
      </c>
      <c r="BI179" s="49">
        <v>0</v>
      </c>
      <c r="BJ179" s="48">
        <v>20</v>
      </c>
      <c r="BK179" s="49">
        <v>95.23809523809524</v>
      </c>
      <c r="BL179" s="48">
        <v>21</v>
      </c>
    </row>
    <row r="180" spans="1:64" ht="15">
      <c r="A180" s="64" t="s">
        <v>271</v>
      </c>
      <c r="B180" s="64" t="s">
        <v>271</v>
      </c>
      <c r="C180" s="65"/>
      <c r="D180" s="66"/>
      <c r="E180" s="67"/>
      <c r="F180" s="68"/>
      <c r="G180" s="65"/>
      <c r="H180" s="69"/>
      <c r="I180" s="70"/>
      <c r="J180" s="70"/>
      <c r="K180" s="34" t="s">
        <v>65</v>
      </c>
      <c r="L180" s="77">
        <v>574</v>
      </c>
      <c r="M180" s="77"/>
      <c r="N180" s="72"/>
      <c r="O180" s="79" t="s">
        <v>176</v>
      </c>
      <c r="P180" s="81">
        <v>43648.60039351852</v>
      </c>
      <c r="Q180" s="79" t="s">
        <v>492</v>
      </c>
      <c r="R180" s="79"/>
      <c r="S180" s="79"/>
      <c r="T180" s="79" t="s">
        <v>634</v>
      </c>
      <c r="U180" s="82" t="s">
        <v>731</v>
      </c>
      <c r="V180" s="82" t="s">
        <v>731</v>
      </c>
      <c r="W180" s="81">
        <v>43648.60039351852</v>
      </c>
      <c r="X180" s="82" t="s">
        <v>988</v>
      </c>
      <c r="Y180" s="79"/>
      <c r="Z180" s="79"/>
      <c r="AA180" s="85" t="s">
        <v>1197</v>
      </c>
      <c r="AB180" s="79"/>
      <c r="AC180" s="79" t="b">
        <v>0</v>
      </c>
      <c r="AD180" s="79">
        <v>3</v>
      </c>
      <c r="AE180" s="85" t="s">
        <v>1231</v>
      </c>
      <c r="AF180" s="79" t="b">
        <v>0</v>
      </c>
      <c r="AG180" s="79" t="s">
        <v>1237</v>
      </c>
      <c r="AH180" s="79"/>
      <c r="AI180" s="85" t="s">
        <v>1231</v>
      </c>
      <c r="AJ180" s="79" t="b">
        <v>0</v>
      </c>
      <c r="AK180" s="79">
        <v>0</v>
      </c>
      <c r="AL180" s="85" t="s">
        <v>1231</v>
      </c>
      <c r="AM180" s="79" t="s">
        <v>1244</v>
      </c>
      <c r="AN180" s="79" t="b">
        <v>0</v>
      </c>
      <c r="AO180" s="85" t="s">
        <v>1197</v>
      </c>
      <c r="AP180" s="79" t="s">
        <v>176</v>
      </c>
      <c r="AQ180" s="79">
        <v>0</v>
      </c>
      <c r="AR180" s="79">
        <v>0</v>
      </c>
      <c r="AS180" s="79"/>
      <c r="AT180" s="79"/>
      <c r="AU180" s="79"/>
      <c r="AV180" s="79"/>
      <c r="AW180" s="79"/>
      <c r="AX180" s="79"/>
      <c r="AY180" s="79"/>
      <c r="AZ180" s="79"/>
      <c r="BA180">
        <v>57</v>
      </c>
      <c r="BB180" s="78" t="str">
        <f>REPLACE(INDEX(GroupVertices[Group],MATCH(Edges25[[#This Row],[Vertex 1]],GroupVertices[Vertex],0)),1,1,"")</f>
        <v>1</v>
      </c>
      <c r="BC180" s="78" t="str">
        <f>REPLACE(INDEX(GroupVertices[Group],MATCH(Edges25[[#This Row],[Vertex 2]],GroupVertices[Vertex],0)),1,1,"")</f>
        <v>1</v>
      </c>
      <c r="BD180" s="48">
        <v>4</v>
      </c>
      <c r="BE180" s="49">
        <v>12.121212121212121</v>
      </c>
      <c r="BF180" s="48">
        <v>0</v>
      </c>
      <c r="BG180" s="49">
        <v>0</v>
      </c>
      <c r="BH180" s="48">
        <v>0</v>
      </c>
      <c r="BI180" s="49">
        <v>0</v>
      </c>
      <c r="BJ180" s="48">
        <v>29</v>
      </c>
      <c r="BK180" s="49">
        <v>87.87878787878788</v>
      </c>
      <c r="BL180" s="48">
        <v>33</v>
      </c>
    </row>
    <row r="181" spans="1:64" ht="15">
      <c r="A181" s="64" t="s">
        <v>271</v>
      </c>
      <c r="B181" s="64" t="s">
        <v>271</v>
      </c>
      <c r="C181" s="65"/>
      <c r="D181" s="66"/>
      <c r="E181" s="67"/>
      <c r="F181" s="68"/>
      <c r="G181" s="65"/>
      <c r="H181" s="69"/>
      <c r="I181" s="70"/>
      <c r="J181" s="70"/>
      <c r="K181" s="34" t="s">
        <v>65</v>
      </c>
      <c r="L181" s="77">
        <v>575</v>
      </c>
      <c r="M181" s="77"/>
      <c r="N181" s="72"/>
      <c r="O181" s="79" t="s">
        <v>176</v>
      </c>
      <c r="P181" s="81">
        <v>43649.54309027778</v>
      </c>
      <c r="Q181" s="79" t="s">
        <v>493</v>
      </c>
      <c r="R181" s="79"/>
      <c r="S181" s="79"/>
      <c r="T181" s="79" t="s">
        <v>622</v>
      </c>
      <c r="U181" s="82" t="s">
        <v>732</v>
      </c>
      <c r="V181" s="82" t="s">
        <v>732</v>
      </c>
      <c r="W181" s="81">
        <v>43649.54309027778</v>
      </c>
      <c r="X181" s="82" t="s">
        <v>989</v>
      </c>
      <c r="Y181" s="79"/>
      <c r="Z181" s="79"/>
      <c r="AA181" s="85" t="s">
        <v>1198</v>
      </c>
      <c r="AB181" s="79"/>
      <c r="AC181" s="79" t="b">
        <v>0</v>
      </c>
      <c r="AD181" s="79">
        <v>3</v>
      </c>
      <c r="AE181" s="85" t="s">
        <v>1231</v>
      </c>
      <c r="AF181" s="79" t="b">
        <v>0</v>
      </c>
      <c r="AG181" s="79" t="s">
        <v>1237</v>
      </c>
      <c r="AH181" s="79"/>
      <c r="AI181" s="85" t="s">
        <v>1231</v>
      </c>
      <c r="AJ181" s="79" t="b">
        <v>0</v>
      </c>
      <c r="AK181" s="79">
        <v>0</v>
      </c>
      <c r="AL181" s="85" t="s">
        <v>1231</v>
      </c>
      <c r="AM181" s="79" t="s">
        <v>1246</v>
      </c>
      <c r="AN181" s="79" t="b">
        <v>0</v>
      </c>
      <c r="AO181" s="85" t="s">
        <v>1198</v>
      </c>
      <c r="AP181" s="79" t="s">
        <v>176</v>
      </c>
      <c r="AQ181" s="79">
        <v>0</v>
      </c>
      <c r="AR181" s="79">
        <v>0</v>
      </c>
      <c r="AS181" s="79"/>
      <c r="AT181" s="79"/>
      <c r="AU181" s="79"/>
      <c r="AV181" s="79"/>
      <c r="AW181" s="79"/>
      <c r="AX181" s="79"/>
      <c r="AY181" s="79"/>
      <c r="AZ181" s="79"/>
      <c r="BA181">
        <v>57</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8</v>
      </c>
      <c r="BK181" s="49">
        <v>100</v>
      </c>
      <c r="BL181" s="48">
        <v>8</v>
      </c>
    </row>
    <row r="182" spans="1:64" ht="15">
      <c r="A182" s="64" t="s">
        <v>271</v>
      </c>
      <c r="B182" s="64" t="s">
        <v>271</v>
      </c>
      <c r="C182" s="65"/>
      <c r="D182" s="66"/>
      <c r="E182" s="67"/>
      <c r="F182" s="68"/>
      <c r="G182" s="65"/>
      <c r="H182" s="69"/>
      <c r="I182" s="70"/>
      <c r="J182" s="70"/>
      <c r="K182" s="34" t="s">
        <v>65</v>
      </c>
      <c r="L182" s="77">
        <v>576</v>
      </c>
      <c r="M182" s="77"/>
      <c r="N182" s="72"/>
      <c r="O182" s="79" t="s">
        <v>176</v>
      </c>
      <c r="P182" s="81">
        <v>43650.522939814815</v>
      </c>
      <c r="Q182" s="79" t="s">
        <v>494</v>
      </c>
      <c r="R182" s="82" t="s">
        <v>583</v>
      </c>
      <c r="S182" s="79" t="s">
        <v>608</v>
      </c>
      <c r="T182" s="79" t="s">
        <v>666</v>
      </c>
      <c r="U182" s="82" t="s">
        <v>733</v>
      </c>
      <c r="V182" s="82" t="s">
        <v>733</v>
      </c>
      <c r="W182" s="81">
        <v>43650.522939814815</v>
      </c>
      <c r="X182" s="82" t="s">
        <v>990</v>
      </c>
      <c r="Y182" s="79"/>
      <c r="Z182" s="79"/>
      <c r="AA182" s="85" t="s">
        <v>1199</v>
      </c>
      <c r="AB182" s="79"/>
      <c r="AC182" s="79" t="b">
        <v>0</v>
      </c>
      <c r="AD182" s="79">
        <v>2</v>
      </c>
      <c r="AE182" s="85" t="s">
        <v>1231</v>
      </c>
      <c r="AF182" s="79" t="b">
        <v>0</v>
      </c>
      <c r="AG182" s="79" t="s">
        <v>1237</v>
      </c>
      <c r="AH182" s="79"/>
      <c r="AI182" s="85" t="s">
        <v>1231</v>
      </c>
      <c r="AJ182" s="79" t="b">
        <v>0</v>
      </c>
      <c r="AK182" s="79">
        <v>1</v>
      </c>
      <c r="AL182" s="85" t="s">
        <v>1231</v>
      </c>
      <c r="AM182" s="79" t="s">
        <v>1246</v>
      </c>
      <c r="AN182" s="79" t="b">
        <v>0</v>
      </c>
      <c r="AO182" s="85" t="s">
        <v>1199</v>
      </c>
      <c r="AP182" s="79" t="s">
        <v>176</v>
      </c>
      <c r="AQ182" s="79">
        <v>0</v>
      </c>
      <c r="AR182" s="79">
        <v>0</v>
      </c>
      <c r="AS182" s="79"/>
      <c r="AT182" s="79"/>
      <c r="AU182" s="79"/>
      <c r="AV182" s="79"/>
      <c r="AW182" s="79"/>
      <c r="AX182" s="79"/>
      <c r="AY182" s="79"/>
      <c r="AZ182" s="79"/>
      <c r="BA182">
        <v>57</v>
      </c>
      <c r="BB182" s="78" t="str">
        <f>REPLACE(INDEX(GroupVertices[Group],MATCH(Edges25[[#This Row],[Vertex 1]],GroupVertices[Vertex],0)),1,1,"")</f>
        <v>1</v>
      </c>
      <c r="BC182" s="78" t="str">
        <f>REPLACE(INDEX(GroupVertices[Group],MATCH(Edges25[[#This Row],[Vertex 2]],GroupVertices[Vertex],0)),1,1,"")</f>
        <v>1</v>
      </c>
      <c r="BD182" s="48">
        <v>3</v>
      </c>
      <c r="BE182" s="49">
        <v>11.538461538461538</v>
      </c>
      <c r="BF182" s="48">
        <v>0</v>
      </c>
      <c r="BG182" s="49">
        <v>0</v>
      </c>
      <c r="BH182" s="48">
        <v>0</v>
      </c>
      <c r="BI182" s="49">
        <v>0</v>
      </c>
      <c r="BJ182" s="48">
        <v>23</v>
      </c>
      <c r="BK182" s="49">
        <v>88.46153846153847</v>
      </c>
      <c r="BL182" s="48">
        <v>26</v>
      </c>
    </row>
    <row r="183" spans="1:64" ht="15">
      <c r="A183" s="64" t="s">
        <v>271</v>
      </c>
      <c r="B183" s="64" t="s">
        <v>271</v>
      </c>
      <c r="C183" s="65"/>
      <c r="D183" s="66"/>
      <c r="E183" s="67"/>
      <c r="F183" s="68"/>
      <c r="G183" s="65"/>
      <c r="H183" s="69"/>
      <c r="I183" s="70"/>
      <c r="J183" s="70"/>
      <c r="K183" s="34" t="s">
        <v>65</v>
      </c>
      <c r="L183" s="77">
        <v>577</v>
      </c>
      <c r="M183" s="77"/>
      <c r="N183" s="72"/>
      <c r="O183" s="79" t="s">
        <v>176</v>
      </c>
      <c r="P183" s="81">
        <v>43651.559745370374</v>
      </c>
      <c r="Q183" s="79" t="s">
        <v>495</v>
      </c>
      <c r="R183" s="79"/>
      <c r="S183" s="79"/>
      <c r="T183" s="79" t="s">
        <v>667</v>
      </c>
      <c r="U183" s="82" t="s">
        <v>734</v>
      </c>
      <c r="V183" s="82" t="s">
        <v>734</v>
      </c>
      <c r="W183" s="81">
        <v>43651.559745370374</v>
      </c>
      <c r="X183" s="82" t="s">
        <v>991</v>
      </c>
      <c r="Y183" s="79"/>
      <c r="Z183" s="79"/>
      <c r="AA183" s="85" t="s">
        <v>1200</v>
      </c>
      <c r="AB183" s="79"/>
      <c r="AC183" s="79" t="b">
        <v>0</v>
      </c>
      <c r="AD183" s="79">
        <v>1</v>
      </c>
      <c r="AE183" s="85" t="s">
        <v>1231</v>
      </c>
      <c r="AF183" s="79" t="b">
        <v>0</v>
      </c>
      <c r="AG183" s="79" t="s">
        <v>1237</v>
      </c>
      <c r="AH183" s="79"/>
      <c r="AI183" s="85" t="s">
        <v>1231</v>
      </c>
      <c r="AJ183" s="79" t="b">
        <v>0</v>
      </c>
      <c r="AK183" s="79">
        <v>0</v>
      </c>
      <c r="AL183" s="85" t="s">
        <v>1231</v>
      </c>
      <c r="AM183" s="79" t="s">
        <v>1246</v>
      </c>
      <c r="AN183" s="79" t="b">
        <v>0</v>
      </c>
      <c r="AO183" s="85" t="s">
        <v>1200</v>
      </c>
      <c r="AP183" s="79" t="s">
        <v>176</v>
      </c>
      <c r="AQ183" s="79">
        <v>0</v>
      </c>
      <c r="AR183" s="79">
        <v>0</v>
      </c>
      <c r="AS183" s="79"/>
      <c r="AT183" s="79"/>
      <c r="AU183" s="79"/>
      <c r="AV183" s="79"/>
      <c r="AW183" s="79"/>
      <c r="AX183" s="79"/>
      <c r="AY183" s="79"/>
      <c r="AZ183" s="79"/>
      <c r="BA183">
        <v>57</v>
      </c>
      <c r="BB183" s="78" t="str">
        <f>REPLACE(INDEX(GroupVertices[Group],MATCH(Edges25[[#This Row],[Vertex 1]],GroupVertices[Vertex],0)),1,1,"")</f>
        <v>1</v>
      </c>
      <c r="BC183" s="78" t="str">
        <f>REPLACE(INDEX(GroupVertices[Group],MATCH(Edges25[[#This Row],[Vertex 2]],GroupVertices[Vertex],0)),1,1,"")</f>
        <v>1</v>
      </c>
      <c r="BD183" s="48">
        <v>4</v>
      </c>
      <c r="BE183" s="49">
        <v>9.75609756097561</v>
      </c>
      <c r="BF183" s="48">
        <v>0</v>
      </c>
      <c r="BG183" s="49">
        <v>0</v>
      </c>
      <c r="BH183" s="48">
        <v>0</v>
      </c>
      <c r="BI183" s="49">
        <v>0</v>
      </c>
      <c r="BJ183" s="48">
        <v>37</v>
      </c>
      <c r="BK183" s="49">
        <v>90.2439024390244</v>
      </c>
      <c r="BL183" s="48">
        <v>41</v>
      </c>
    </row>
    <row r="184" spans="1:64" ht="15">
      <c r="A184" s="64" t="s">
        <v>271</v>
      </c>
      <c r="B184" s="64" t="s">
        <v>271</v>
      </c>
      <c r="C184" s="65"/>
      <c r="D184" s="66"/>
      <c r="E184" s="67"/>
      <c r="F184" s="68"/>
      <c r="G184" s="65"/>
      <c r="H184" s="69"/>
      <c r="I184" s="70"/>
      <c r="J184" s="70"/>
      <c r="K184" s="34" t="s">
        <v>65</v>
      </c>
      <c r="L184" s="77">
        <v>578</v>
      </c>
      <c r="M184" s="77"/>
      <c r="N184" s="72"/>
      <c r="O184" s="79" t="s">
        <v>176</v>
      </c>
      <c r="P184" s="81">
        <v>43652.526412037034</v>
      </c>
      <c r="Q184" s="79" t="s">
        <v>496</v>
      </c>
      <c r="R184" s="79"/>
      <c r="S184" s="79"/>
      <c r="T184" s="79" t="s">
        <v>634</v>
      </c>
      <c r="U184" s="82" t="s">
        <v>735</v>
      </c>
      <c r="V184" s="82" t="s">
        <v>735</v>
      </c>
      <c r="W184" s="81">
        <v>43652.526412037034</v>
      </c>
      <c r="X184" s="82" t="s">
        <v>992</v>
      </c>
      <c r="Y184" s="79"/>
      <c r="Z184" s="79"/>
      <c r="AA184" s="85" t="s">
        <v>1201</v>
      </c>
      <c r="AB184" s="79"/>
      <c r="AC184" s="79" t="b">
        <v>0</v>
      </c>
      <c r="AD184" s="79">
        <v>0</v>
      </c>
      <c r="AE184" s="85" t="s">
        <v>1231</v>
      </c>
      <c r="AF184" s="79" t="b">
        <v>0</v>
      </c>
      <c r="AG184" s="79" t="s">
        <v>1237</v>
      </c>
      <c r="AH184" s="79"/>
      <c r="AI184" s="85" t="s">
        <v>1231</v>
      </c>
      <c r="AJ184" s="79" t="b">
        <v>0</v>
      </c>
      <c r="AK184" s="79">
        <v>0</v>
      </c>
      <c r="AL184" s="85" t="s">
        <v>1231</v>
      </c>
      <c r="AM184" s="79" t="s">
        <v>1246</v>
      </c>
      <c r="AN184" s="79" t="b">
        <v>0</v>
      </c>
      <c r="AO184" s="85" t="s">
        <v>1201</v>
      </c>
      <c r="AP184" s="79" t="s">
        <v>176</v>
      </c>
      <c r="AQ184" s="79">
        <v>0</v>
      </c>
      <c r="AR184" s="79">
        <v>0</v>
      </c>
      <c r="AS184" s="79"/>
      <c r="AT184" s="79"/>
      <c r="AU184" s="79"/>
      <c r="AV184" s="79"/>
      <c r="AW184" s="79"/>
      <c r="AX184" s="79"/>
      <c r="AY184" s="79"/>
      <c r="AZ184" s="79"/>
      <c r="BA184">
        <v>57</v>
      </c>
      <c r="BB184" s="78" t="str">
        <f>REPLACE(INDEX(GroupVertices[Group],MATCH(Edges25[[#This Row],[Vertex 1]],GroupVertices[Vertex],0)),1,1,"")</f>
        <v>1</v>
      </c>
      <c r="BC184" s="78" t="str">
        <f>REPLACE(INDEX(GroupVertices[Group],MATCH(Edges25[[#This Row],[Vertex 2]],GroupVertices[Vertex],0)),1,1,"")</f>
        <v>1</v>
      </c>
      <c r="BD184" s="48">
        <v>4</v>
      </c>
      <c r="BE184" s="49">
        <v>18.181818181818183</v>
      </c>
      <c r="BF184" s="48">
        <v>0</v>
      </c>
      <c r="BG184" s="49">
        <v>0</v>
      </c>
      <c r="BH184" s="48">
        <v>0</v>
      </c>
      <c r="BI184" s="49">
        <v>0</v>
      </c>
      <c r="BJ184" s="48">
        <v>18</v>
      </c>
      <c r="BK184" s="49">
        <v>81.81818181818181</v>
      </c>
      <c r="BL184" s="48">
        <v>22</v>
      </c>
    </row>
    <row r="185" spans="1:64" ht="15">
      <c r="A185" s="64" t="s">
        <v>271</v>
      </c>
      <c r="B185" s="64" t="s">
        <v>271</v>
      </c>
      <c r="C185" s="65"/>
      <c r="D185" s="66"/>
      <c r="E185" s="67"/>
      <c r="F185" s="68"/>
      <c r="G185" s="65"/>
      <c r="H185" s="69"/>
      <c r="I185" s="70"/>
      <c r="J185" s="70"/>
      <c r="K185" s="34" t="s">
        <v>65</v>
      </c>
      <c r="L185" s="77">
        <v>579</v>
      </c>
      <c r="M185" s="77"/>
      <c r="N185" s="72"/>
      <c r="O185" s="79" t="s">
        <v>176</v>
      </c>
      <c r="P185" s="81">
        <v>43654.70633101852</v>
      </c>
      <c r="Q185" s="79" t="s">
        <v>497</v>
      </c>
      <c r="R185" s="79"/>
      <c r="S185" s="79"/>
      <c r="T185" s="79" t="s">
        <v>668</v>
      </c>
      <c r="U185" s="82" t="s">
        <v>736</v>
      </c>
      <c r="V185" s="82" t="s">
        <v>736</v>
      </c>
      <c r="W185" s="81">
        <v>43654.70633101852</v>
      </c>
      <c r="X185" s="82" t="s">
        <v>993</v>
      </c>
      <c r="Y185" s="79"/>
      <c r="Z185" s="79"/>
      <c r="AA185" s="85" t="s">
        <v>1202</v>
      </c>
      <c r="AB185" s="79"/>
      <c r="AC185" s="79" t="b">
        <v>0</v>
      </c>
      <c r="AD185" s="79">
        <v>0</v>
      </c>
      <c r="AE185" s="85" t="s">
        <v>1231</v>
      </c>
      <c r="AF185" s="79" t="b">
        <v>0</v>
      </c>
      <c r="AG185" s="79" t="s">
        <v>1237</v>
      </c>
      <c r="AH185" s="79"/>
      <c r="AI185" s="85" t="s">
        <v>1231</v>
      </c>
      <c r="AJ185" s="79" t="b">
        <v>0</v>
      </c>
      <c r="AK185" s="79">
        <v>0</v>
      </c>
      <c r="AL185" s="85" t="s">
        <v>1231</v>
      </c>
      <c r="AM185" s="79" t="s">
        <v>1244</v>
      </c>
      <c r="AN185" s="79" t="b">
        <v>0</v>
      </c>
      <c r="AO185" s="85" t="s">
        <v>1202</v>
      </c>
      <c r="AP185" s="79" t="s">
        <v>176</v>
      </c>
      <c r="AQ185" s="79">
        <v>0</v>
      </c>
      <c r="AR185" s="79">
        <v>0</v>
      </c>
      <c r="AS185" s="79"/>
      <c r="AT185" s="79"/>
      <c r="AU185" s="79"/>
      <c r="AV185" s="79"/>
      <c r="AW185" s="79"/>
      <c r="AX185" s="79"/>
      <c r="AY185" s="79"/>
      <c r="AZ185" s="79"/>
      <c r="BA185">
        <v>57</v>
      </c>
      <c r="BB185" s="78" t="str">
        <f>REPLACE(INDEX(GroupVertices[Group],MATCH(Edges25[[#This Row],[Vertex 1]],GroupVertices[Vertex],0)),1,1,"")</f>
        <v>1</v>
      </c>
      <c r="BC185" s="78" t="str">
        <f>REPLACE(INDEX(GroupVertices[Group],MATCH(Edges25[[#This Row],[Vertex 2]],GroupVertices[Vertex],0)),1,1,"")</f>
        <v>1</v>
      </c>
      <c r="BD185" s="48">
        <v>1</v>
      </c>
      <c r="BE185" s="49">
        <v>16.666666666666668</v>
      </c>
      <c r="BF185" s="48">
        <v>1</v>
      </c>
      <c r="BG185" s="49">
        <v>16.666666666666668</v>
      </c>
      <c r="BH185" s="48">
        <v>0</v>
      </c>
      <c r="BI185" s="49">
        <v>0</v>
      </c>
      <c r="BJ185" s="48">
        <v>4</v>
      </c>
      <c r="BK185" s="49">
        <v>66.66666666666667</v>
      </c>
      <c r="BL185" s="48">
        <v>6</v>
      </c>
    </row>
    <row r="186" spans="1:64" ht="15">
      <c r="A186" s="64" t="s">
        <v>271</v>
      </c>
      <c r="B186" s="64" t="s">
        <v>271</v>
      </c>
      <c r="C186" s="65"/>
      <c r="D186" s="66"/>
      <c r="E186" s="67"/>
      <c r="F186" s="68"/>
      <c r="G186" s="65"/>
      <c r="H186" s="69"/>
      <c r="I186" s="70"/>
      <c r="J186" s="70"/>
      <c r="K186" s="34" t="s">
        <v>65</v>
      </c>
      <c r="L186" s="77">
        <v>580</v>
      </c>
      <c r="M186" s="77"/>
      <c r="N186" s="72"/>
      <c r="O186" s="79" t="s">
        <v>176</v>
      </c>
      <c r="P186" s="81">
        <v>43659.568773148145</v>
      </c>
      <c r="Q186" s="79" t="s">
        <v>498</v>
      </c>
      <c r="R186" s="79"/>
      <c r="S186" s="79"/>
      <c r="T186" s="79" t="s">
        <v>635</v>
      </c>
      <c r="U186" s="82" t="s">
        <v>737</v>
      </c>
      <c r="V186" s="82" t="s">
        <v>737</v>
      </c>
      <c r="W186" s="81">
        <v>43659.568773148145</v>
      </c>
      <c r="X186" s="82" t="s">
        <v>994</v>
      </c>
      <c r="Y186" s="79"/>
      <c r="Z186" s="79"/>
      <c r="AA186" s="85" t="s">
        <v>1203</v>
      </c>
      <c r="AB186" s="79"/>
      <c r="AC186" s="79" t="b">
        <v>0</v>
      </c>
      <c r="AD186" s="79">
        <v>0</v>
      </c>
      <c r="AE186" s="85" t="s">
        <v>1231</v>
      </c>
      <c r="AF186" s="79" t="b">
        <v>0</v>
      </c>
      <c r="AG186" s="79" t="s">
        <v>1237</v>
      </c>
      <c r="AH186" s="79"/>
      <c r="AI186" s="85" t="s">
        <v>1231</v>
      </c>
      <c r="AJ186" s="79" t="b">
        <v>0</v>
      </c>
      <c r="AK186" s="79">
        <v>0</v>
      </c>
      <c r="AL186" s="85" t="s">
        <v>1231</v>
      </c>
      <c r="AM186" s="79" t="s">
        <v>1246</v>
      </c>
      <c r="AN186" s="79" t="b">
        <v>0</v>
      </c>
      <c r="AO186" s="85" t="s">
        <v>1203</v>
      </c>
      <c r="AP186" s="79" t="s">
        <v>176</v>
      </c>
      <c r="AQ186" s="79">
        <v>0</v>
      </c>
      <c r="AR186" s="79">
        <v>0</v>
      </c>
      <c r="AS186" s="79"/>
      <c r="AT186" s="79"/>
      <c r="AU186" s="79"/>
      <c r="AV186" s="79"/>
      <c r="AW186" s="79"/>
      <c r="AX186" s="79"/>
      <c r="AY186" s="79"/>
      <c r="AZ186" s="79"/>
      <c r="BA186">
        <v>57</v>
      </c>
      <c r="BB186" s="78" t="str">
        <f>REPLACE(INDEX(GroupVertices[Group],MATCH(Edges25[[#This Row],[Vertex 1]],GroupVertices[Vertex],0)),1,1,"")</f>
        <v>1</v>
      </c>
      <c r="BC186" s="78" t="str">
        <f>REPLACE(INDEX(GroupVertices[Group],MATCH(Edges25[[#This Row],[Vertex 2]],GroupVertices[Vertex],0)),1,1,"")</f>
        <v>1</v>
      </c>
      <c r="BD186" s="48">
        <v>2</v>
      </c>
      <c r="BE186" s="49">
        <v>5.128205128205129</v>
      </c>
      <c r="BF186" s="48">
        <v>0</v>
      </c>
      <c r="BG186" s="49">
        <v>0</v>
      </c>
      <c r="BH186" s="48">
        <v>0</v>
      </c>
      <c r="BI186" s="49">
        <v>0</v>
      </c>
      <c r="BJ186" s="48">
        <v>37</v>
      </c>
      <c r="BK186" s="49">
        <v>94.87179487179488</v>
      </c>
      <c r="BL186" s="48">
        <v>39</v>
      </c>
    </row>
    <row r="187" spans="1:64" ht="15">
      <c r="A187" s="64" t="s">
        <v>271</v>
      </c>
      <c r="B187" s="64" t="s">
        <v>271</v>
      </c>
      <c r="C187" s="65"/>
      <c r="D187" s="66"/>
      <c r="E187" s="67"/>
      <c r="F187" s="68"/>
      <c r="G187" s="65"/>
      <c r="H187" s="69"/>
      <c r="I187" s="70"/>
      <c r="J187" s="70"/>
      <c r="K187" s="34" t="s">
        <v>65</v>
      </c>
      <c r="L187" s="77">
        <v>581</v>
      </c>
      <c r="M187" s="77"/>
      <c r="N187" s="72"/>
      <c r="O187" s="79" t="s">
        <v>176</v>
      </c>
      <c r="P187" s="81">
        <v>43660.57430555556</v>
      </c>
      <c r="Q187" s="79" t="s">
        <v>499</v>
      </c>
      <c r="R187" s="82" t="s">
        <v>584</v>
      </c>
      <c r="S187" s="79" t="s">
        <v>609</v>
      </c>
      <c r="T187" s="79" t="s">
        <v>635</v>
      </c>
      <c r="U187" s="79"/>
      <c r="V187" s="82" t="s">
        <v>802</v>
      </c>
      <c r="W187" s="81">
        <v>43660.57430555556</v>
      </c>
      <c r="X187" s="82" t="s">
        <v>995</v>
      </c>
      <c r="Y187" s="79"/>
      <c r="Z187" s="79"/>
      <c r="AA187" s="85" t="s">
        <v>1204</v>
      </c>
      <c r="AB187" s="79"/>
      <c r="AC187" s="79" t="b">
        <v>0</v>
      </c>
      <c r="AD187" s="79">
        <v>3</v>
      </c>
      <c r="AE187" s="85" t="s">
        <v>1231</v>
      </c>
      <c r="AF187" s="79" t="b">
        <v>0</v>
      </c>
      <c r="AG187" s="79" t="s">
        <v>1237</v>
      </c>
      <c r="AH187" s="79"/>
      <c r="AI187" s="85" t="s">
        <v>1231</v>
      </c>
      <c r="AJ187" s="79" t="b">
        <v>0</v>
      </c>
      <c r="AK187" s="79">
        <v>0</v>
      </c>
      <c r="AL187" s="85" t="s">
        <v>1231</v>
      </c>
      <c r="AM187" s="79" t="s">
        <v>1246</v>
      </c>
      <c r="AN187" s="79" t="b">
        <v>0</v>
      </c>
      <c r="AO187" s="85" t="s">
        <v>1204</v>
      </c>
      <c r="AP187" s="79" t="s">
        <v>176</v>
      </c>
      <c r="AQ187" s="79">
        <v>0</v>
      </c>
      <c r="AR187" s="79">
        <v>0</v>
      </c>
      <c r="AS187" s="79"/>
      <c r="AT187" s="79"/>
      <c r="AU187" s="79"/>
      <c r="AV187" s="79"/>
      <c r="AW187" s="79"/>
      <c r="AX187" s="79"/>
      <c r="AY187" s="79"/>
      <c r="AZ187" s="79"/>
      <c r="BA187">
        <v>57</v>
      </c>
      <c r="BB187" s="78" t="str">
        <f>REPLACE(INDEX(GroupVertices[Group],MATCH(Edges25[[#This Row],[Vertex 1]],GroupVertices[Vertex],0)),1,1,"")</f>
        <v>1</v>
      </c>
      <c r="BC187" s="78" t="str">
        <f>REPLACE(INDEX(GroupVertices[Group],MATCH(Edges25[[#This Row],[Vertex 2]],GroupVertices[Vertex],0)),1,1,"")</f>
        <v>1</v>
      </c>
      <c r="BD187" s="48">
        <v>1</v>
      </c>
      <c r="BE187" s="49">
        <v>2.272727272727273</v>
      </c>
      <c r="BF187" s="48">
        <v>0</v>
      </c>
      <c r="BG187" s="49">
        <v>0</v>
      </c>
      <c r="BH187" s="48">
        <v>0</v>
      </c>
      <c r="BI187" s="49">
        <v>0</v>
      </c>
      <c r="BJ187" s="48">
        <v>43</v>
      </c>
      <c r="BK187" s="49">
        <v>97.72727272727273</v>
      </c>
      <c r="BL187" s="48">
        <v>44</v>
      </c>
    </row>
    <row r="188" spans="1:64" ht="15">
      <c r="A188" s="64" t="s">
        <v>271</v>
      </c>
      <c r="B188" s="64" t="s">
        <v>271</v>
      </c>
      <c r="C188" s="65"/>
      <c r="D188" s="66"/>
      <c r="E188" s="67"/>
      <c r="F188" s="68"/>
      <c r="G188" s="65"/>
      <c r="H188" s="69"/>
      <c r="I188" s="70"/>
      <c r="J188" s="70"/>
      <c r="K188" s="34" t="s">
        <v>65</v>
      </c>
      <c r="L188" s="77">
        <v>582</v>
      </c>
      <c r="M188" s="77"/>
      <c r="N188" s="72"/>
      <c r="O188" s="79" t="s">
        <v>176</v>
      </c>
      <c r="P188" s="81">
        <v>43663.49114583333</v>
      </c>
      <c r="Q188" s="79" t="s">
        <v>500</v>
      </c>
      <c r="R188" s="79"/>
      <c r="S188" s="79"/>
      <c r="T188" s="79" t="s">
        <v>625</v>
      </c>
      <c r="U188" s="82" t="s">
        <v>700</v>
      </c>
      <c r="V188" s="82" t="s">
        <v>700</v>
      </c>
      <c r="W188" s="81">
        <v>43663.49114583333</v>
      </c>
      <c r="X188" s="82" t="s">
        <v>996</v>
      </c>
      <c r="Y188" s="79"/>
      <c r="Z188" s="79"/>
      <c r="AA188" s="85" t="s">
        <v>1205</v>
      </c>
      <c r="AB188" s="79"/>
      <c r="AC188" s="79" t="b">
        <v>0</v>
      </c>
      <c r="AD188" s="79">
        <v>5</v>
      </c>
      <c r="AE188" s="85" t="s">
        <v>1231</v>
      </c>
      <c r="AF188" s="79" t="b">
        <v>0</v>
      </c>
      <c r="AG188" s="79" t="s">
        <v>1237</v>
      </c>
      <c r="AH188" s="79"/>
      <c r="AI188" s="85" t="s">
        <v>1231</v>
      </c>
      <c r="AJ188" s="79" t="b">
        <v>0</v>
      </c>
      <c r="AK188" s="79">
        <v>1</v>
      </c>
      <c r="AL188" s="85" t="s">
        <v>1231</v>
      </c>
      <c r="AM188" s="79" t="s">
        <v>1246</v>
      </c>
      <c r="AN188" s="79" t="b">
        <v>0</v>
      </c>
      <c r="AO188" s="85" t="s">
        <v>1205</v>
      </c>
      <c r="AP188" s="79" t="s">
        <v>176</v>
      </c>
      <c r="AQ188" s="79">
        <v>0</v>
      </c>
      <c r="AR188" s="79">
        <v>0</v>
      </c>
      <c r="AS188" s="79"/>
      <c r="AT188" s="79"/>
      <c r="AU188" s="79"/>
      <c r="AV188" s="79"/>
      <c r="AW188" s="79"/>
      <c r="AX188" s="79"/>
      <c r="AY188" s="79"/>
      <c r="AZ188" s="79"/>
      <c r="BA188">
        <v>57</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12</v>
      </c>
      <c r="BK188" s="49">
        <v>100</v>
      </c>
      <c r="BL188" s="48">
        <v>12</v>
      </c>
    </row>
    <row r="189" spans="1:64" ht="15">
      <c r="A189" s="64" t="s">
        <v>271</v>
      </c>
      <c r="B189" s="64" t="s">
        <v>271</v>
      </c>
      <c r="C189" s="65"/>
      <c r="D189" s="66"/>
      <c r="E189" s="67"/>
      <c r="F189" s="68"/>
      <c r="G189" s="65"/>
      <c r="H189" s="69"/>
      <c r="I189" s="70"/>
      <c r="J189" s="70"/>
      <c r="K189" s="34" t="s">
        <v>65</v>
      </c>
      <c r="L189" s="77">
        <v>583</v>
      </c>
      <c r="M189" s="77"/>
      <c r="N189" s="72"/>
      <c r="O189" s="79" t="s">
        <v>176</v>
      </c>
      <c r="P189" s="81">
        <v>43664.53265046296</v>
      </c>
      <c r="Q189" s="79" t="s">
        <v>501</v>
      </c>
      <c r="R189" s="79"/>
      <c r="S189" s="79"/>
      <c r="T189" s="79" t="s">
        <v>669</v>
      </c>
      <c r="U189" s="82" t="s">
        <v>738</v>
      </c>
      <c r="V189" s="82" t="s">
        <v>738</v>
      </c>
      <c r="W189" s="81">
        <v>43664.53265046296</v>
      </c>
      <c r="X189" s="82" t="s">
        <v>997</v>
      </c>
      <c r="Y189" s="79"/>
      <c r="Z189" s="79"/>
      <c r="AA189" s="85" t="s">
        <v>1206</v>
      </c>
      <c r="AB189" s="79"/>
      <c r="AC189" s="79" t="b">
        <v>0</v>
      </c>
      <c r="AD189" s="79">
        <v>6</v>
      </c>
      <c r="AE189" s="85" t="s">
        <v>1231</v>
      </c>
      <c r="AF189" s="79" t="b">
        <v>0</v>
      </c>
      <c r="AG189" s="79" t="s">
        <v>1237</v>
      </c>
      <c r="AH189" s="79"/>
      <c r="AI189" s="85" t="s">
        <v>1231</v>
      </c>
      <c r="AJ189" s="79" t="b">
        <v>0</v>
      </c>
      <c r="AK189" s="79">
        <v>0</v>
      </c>
      <c r="AL189" s="85" t="s">
        <v>1231</v>
      </c>
      <c r="AM189" s="79" t="s">
        <v>1246</v>
      </c>
      <c r="AN189" s="79" t="b">
        <v>0</v>
      </c>
      <c r="AO189" s="85" t="s">
        <v>1206</v>
      </c>
      <c r="AP189" s="79" t="s">
        <v>176</v>
      </c>
      <c r="AQ189" s="79">
        <v>0</v>
      </c>
      <c r="AR189" s="79">
        <v>0</v>
      </c>
      <c r="AS189" s="79"/>
      <c r="AT189" s="79"/>
      <c r="AU189" s="79"/>
      <c r="AV189" s="79"/>
      <c r="AW189" s="79"/>
      <c r="AX189" s="79"/>
      <c r="AY189" s="79"/>
      <c r="AZ189" s="79"/>
      <c r="BA189">
        <v>57</v>
      </c>
      <c r="BB189" s="78" t="str">
        <f>REPLACE(INDEX(GroupVertices[Group],MATCH(Edges25[[#This Row],[Vertex 1]],GroupVertices[Vertex],0)),1,1,"")</f>
        <v>1</v>
      </c>
      <c r="BC189" s="78" t="str">
        <f>REPLACE(INDEX(GroupVertices[Group],MATCH(Edges25[[#This Row],[Vertex 2]],GroupVertices[Vertex],0)),1,1,"")</f>
        <v>1</v>
      </c>
      <c r="BD189" s="48">
        <v>1</v>
      </c>
      <c r="BE189" s="49">
        <v>3.0303030303030303</v>
      </c>
      <c r="BF189" s="48">
        <v>0</v>
      </c>
      <c r="BG189" s="49">
        <v>0</v>
      </c>
      <c r="BH189" s="48">
        <v>0</v>
      </c>
      <c r="BI189" s="49">
        <v>0</v>
      </c>
      <c r="BJ189" s="48">
        <v>32</v>
      </c>
      <c r="BK189" s="49">
        <v>96.96969696969697</v>
      </c>
      <c r="BL189" s="48">
        <v>33</v>
      </c>
    </row>
    <row r="190" spans="1:64" ht="15">
      <c r="A190" s="64" t="s">
        <v>271</v>
      </c>
      <c r="B190" s="64" t="s">
        <v>271</v>
      </c>
      <c r="C190" s="65"/>
      <c r="D190" s="66"/>
      <c r="E190" s="67"/>
      <c r="F190" s="68"/>
      <c r="G190" s="65"/>
      <c r="H190" s="69"/>
      <c r="I190" s="70"/>
      <c r="J190" s="70"/>
      <c r="K190" s="34" t="s">
        <v>65</v>
      </c>
      <c r="L190" s="77">
        <v>584</v>
      </c>
      <c r="M190" s="77"/>
      <c r="N190" s="72"/>
      <c r="O190" s="79" t="s">
        <v>176</v>
      </c>
      <c r="P190" s="81">
        <v>43664.57596064815</v>
      </c>
      <c r="Q190" s="79" t="s">
        <v>502</v>
      </c>
      <c r="R190" s="79"/>
      <c r="S190" s="79"/>
      <c r="T190" s="79" t="s">
        <v>670</v>
      </c>
      <c r="U190" s="82" t="s">
        <v>739</v>
      </c>
      <c r="V190" s="82" t="s">
        <v>739</v>
      </c>
      <c r="W190" s="81">
        <v>43664.57596064815</v>
      </c>
      <c r="X190" s="82" t="s">
        <v>998</v>
      </c>
      <c r="Y190" s="79"/>
      <c r="Z190" s="79"/>
      <c r="AA190" s="85" t="s">
        <v>1207</v>
      </c>
      <c r="AB190" s="79"/>
      <c r="AC190" s="79" t="b">
        <v>0</v>
      </c>
      <c r="AD190" s="79">
        <v>4</v>
      </c>
      <c r="AE190" s="85" t="s">
        <v>1231</v>
      </c>
      <c r="AF190" s="79" t="b">
        <v>0</v>
      </c>
      <c r="AG190" s="79" t="s">
        <v>1237</v>
      </c>
      <c r="AH190" s="79"/>
      <c r="AI190" s="85" t="s">
        <v>1231</v>
      </c>
      <c r="AJ190" s="79" t="b">
        <v>0</v>
      </c>
      <c r="AK190" s="79">
        <v>0</v>
      </c>
      <c r="AL190" s="85" t="s">
        <v>1231</v>
      </c>
      <c r="AM190" s="79" t="s">
        <v>1240</v>
      </c>
      <c r="AN190" s="79" t="b">
        <v>0</v>
      </c>
      <c r="AO190" s="85" t="s">
        <v>1207</v>
      </c>
      <c r="AP190" s="79" t="s">
        <v>176</v>
      </c>
      <c r="AQ190" s="79">
        <v>0</v>
      </c>
      <c r="AR190" s="79">
        <v>0</v>
      </c>
      <c r="AS190" s="79"/>
      <c r="AT190" s="79"/>
      <c r="AU190" s="79"/>
      <c r="AV190" s="79"/>
      <c r="AW190" s="79"/>
      <c r="AX190" s="79"/>
      <c r="AY190" s="79"/>
      <c r="AZ190" s="79"/>
      <c r="BA190">
        <v>57</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23</v>
      </c>
      <c r="BK190" s="49">
        <v>100</v>
      </c>
      <c r="BL190" s="48">
        <v>23</v>
      </c>
    </row>
    <row r="191" spans="1:64" ht="15">
      <c r="A191" s="64" t="s">
        <v>271</v>
      </c>
      <c r="B191" s="64" t="s">
        <v>271</v>
      </c>
      <c r="C191" s="65"/>
      <c r="D191" s="66"/>
      <c r="E191" s="67"/>
      <c r="F191" s="68"/>
      <c r="G191" s="65"/>
      <c r="H191" s="69"/>
      <c r="I191" s="70"/>
      <c r="J191" s="70"/>
      <c r="K191" s="34" t="s">
        <v>65</v>
      </c>
      <c r="L191" s="77">
        <v>585</v>
      </c>
      <c r="M191" s="77"/>
      <c r="N191" s="72"/>
      <c r="O191" s="79" t="s">
        <v>176</v>
      </c>
      <c r="P191" s="81">
        <v>43664.62917824074</v>
      </c>
      <c r="Q191" s="79" t="s">
        <v>503</v>
      </c>
      <c r="R191" s="79"/>
      <c r="S191" s="79"/>
      <c r="T191" s="79" t="s">
        <v>671</v>
      </c>
      <c r="U191" s="79"/>
      <c r="V191" s="82" t="s">
        <v>802</v>
      </c>
      <c r="W191" s="81">
        <v>43664.62917824074</v>
      </c>
      <c r="X191" s="82" t="s">
        <v>999</v>
      </c>
      <c r="Y191" s="79"/>
      <c r="Z191" s="79"/>
      <c r="AA191" s="85" t="s">
        <v>1208</v>
      </c>
      <c r="AB191" s="79"/>
      <c r="AC191" s="79" t="b">
        <v>0</v>
      </c>
      <c r="AD191" s="79">
        <v>2</v>
      </c>
      <c r="AE191" s="85" t="s">
        <v>1231</v>
      </c>
      <c r="AF191" s="79" t="b">
        <v>0</v>
      </c>
      <c r="AG191" s="79" t="s">
        <v>1237</v>
      </c>
      <c r="AH191" s="79"/>
      <c r="AI191" s="85" t="s">
        <v>1231</v>
      </c>
      <c r="AJ191" s="79" t="b">
        <v>0</v>
      </c>
      <c r="AK191" s="79">
        <v>0</v>
      </c>
      <c r="AL191" s="85" t="s">
        <v>1231</v>
      </c>
      <c r="AM191" s="79" t="s">
        <v>1246</v>
      </c>
      <c r="AN191" s="79" t="b">
        <v>0</v>
      </c>
      <c r="AO191" s="85" t="s">
        <v>1208</v>
      </c>
      <c r="AP191" s="79" t="s">
        <v>176</v>
      </c>
      <c r="AQ191" s="79">
        <v>0</v>
      </c>
      <c r="AR191" s="79">
        <v>0</v>
      </c>
      <c r="AS191" s="79"/>
      <c r="AT191" s="79"/>
      <c r="AU191" s="79"/>
      <c r="AV191" s="79"/>
      <c r="AW191" s="79"/>
      <c r="AX191" s="79"/>
      <c r="AY191" s="79"/>
      <c r="AZ191" s="79"/>
      <c r="BA191">
        <v>57</v>
      </c>
      <c r="BB191" s="78" t="str">
        <f>REPLACE(INDEX(GroupVertices[Group],MATCH(Edges25[[#This Row],[Vertex 1]],GroupVertices[Vertex],0)),1,1,"")</f>
        <v>1</v>
      </c>
      <c r="BC191" s="78" t="str">
        <f>REPLACE(INDEX(GroupVertices[Group],MATCH(Edges25[[#This Row],[Vertex 2]],GroupVertices[Vertex],0)),1,1,"")</f>
        <v>1</v>
      </c>
      <c r="BD191" s="48">
        <v>5</v>
      </c>
      <c r="BE191" s="49">
        <v>15.151515151515152</v>
      </c>
      <c r="BF191" s="48">
        <v>0</v>
      </c>
      <c r="BG191" s="49">
        <v>0</v>
      </c>
      <c r="BH191" s="48">
        <v>0</v>
      </c>
      <c r="BI191" s="49">
        <v>0</v>
      </c>
      <c r="BJ191" s="48">
        <v>28</v>
      </c>
      <c r="BK191" s="49">
        <v>84.84848484848484</v>
      </c>
      <c r="BL191" s="48">
        <v>33</v>
      </c>
    </row>
    <row r="192" spans="1:64" ht="15">
      <c r="A192" s="64" t="s">
        <v>271</v>
      </c>
      <c r="B192" s="64" t="s">
        <v>271</v>
      </c>
      <c r="C192" s="65"/>
      <c r="D192" s="66"/>
      <c r="E192" s="67"/>
      <c r="F192" s="68"/>
      <c r="G192" s="65"/>
      <c r="H192" s="69"/>
      <c r="I192" s="70"/>
      <c r="J192" s="70"/>
      <c r="K192" s="34" t="s">
        <v>65</v>
      </c>
      <c r="L192" s="77">
        <v>586</v>
      </c>
      <c r="M192" s="77"/>
      <c r="N192" s="72"/>
      <c r="O192" s="79" t="s">
        <v>176</v>
      </c>
      <c r="P192" s="81">
        <v>43664.681979166664</v>
      </c>
      <c r="Q192" s="79" t="s">
        <v>504</v>
      </c>
      <c r="R192" s="79"/>
      <c r="S192" s="79"/>
      <c r="T192" s="79" t="s">
        <v>672</v>
      </c>
      <c r="U192" s="82" t="s">
        <v>740</v>
      </c>
      <c r="V192" s="82" t="s">
        <v>740</v>
      </c>
      <c r="W192" s="81">
        <v>43664.681979166664</v>
      </c>
      <c r="X192" s="82" t="s">
        <v>1000</v>
      </c>
      <c r="Y192" s="79"/>
      <c r="Z192" s="79"/>
      <c r="AA192" s="85" t="s">
        <v>1209</v>
      </c>
      <c r="AB192" s="79"/>
      <c r="AC192" s="79" t="b">
        <v>0</v>
      </c>
      <c r="AD192" s="79">
        <v>2</v>
      </c>
      <c r="AE192" s="85" t="s">
        <v>1231</v>
      </c>
      <c r="AF192" s="79" t="b">
        <v>0</v>
      </c>
      <c r="AG192" s="79" t="s">
        <v>1237</v>
      </c>
      <c r="AH192" s="79"/>
      <c r="AI192" s="85" t="s">
        <v>1231</v>
      </c>
      <c r="AJ192" s="79" t="b">
        <v>0</v>
      </c>
      <c r="AK192" s="79">
        <v>0</v>
      </c>
      <c r="AL192" s="85" t="s">
        <v>1231</v>
      </c>
      <c r="AM192" s="79" t="s">
        <v>1246</v>
      </c>
      <c r="AN192" s="79" t="b">
        <v>0</v>
      </c>
      <c r="AO192" s="85" t="s">
        <v>1209</v>
      </c>
      <c r="AP192" s="79" t="s">
        <v>176</v>
      </c>
      <c r="AQ192" s="79">
        <v>0</v>
      </c>
      <c r="AR192" s="79">
        <v>0</v>
      </c>
      <c r="AS192" s="79"/>
      <c r="AT192" s="79"/>
      <c r="AU192" s="79"/>
      <c r="AV192" s="79"/>
      <c r="AW192" s="79"/>
      <c r="AX192" s="79"/>
      <c r="AY192" s="79"/>
      <c r="AZ192" s="79"/>
      <c r="BA192">
        <v>57</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29</v>
      </c>
      <c r="BK192" s="49">
        <v>100</v>
      </c>
      <c r="BL192" s="48">
        <v>29</v>
      </c>
    </row>
    <row r="193" spans="1:64" ht="15">
      <c r="A193" s="64" t="s">
        <v>271</v>
      </c>
      <c r="B193" s="64" t="s">
        <v>271</v>
      </c>
      <c r="C193" s="65"/>
      <c r="D193" s="66"/>
      <c r="E193" s="67"/>
      <c r="F193" s="68"/>
      <c r="G193" s="65"/>
      <c r="H193" s="69"/>
      <c r="I193" s="70"/>
      <c r="J193" s="70"/>
      <c r="K193" s="34" t="s">
        <v>65</v>
      </c>
      <c r="L193" s="77">
        <v>587</v>
      </c>
      <c r="M193" s="77"/>
      <c r="N193" s="72"/>
      <c r="O193" s="79" t="s">
        <v>176</v>
      </c>
      <c r="P193" s="81">
        <v>43664.72844907407</v>
      </c>
      <c r="Q193" s="79" t="s">
        <v>505</v>
      </c>
      <c r="R193" s="79"/>
      <c r="S193" s="79"/>
      <c r="T193" s="79" t="s">
        <v>673</v>
      </c>
      <c r="U193" s="82" t="s">
        <v>741</v>
      </c>
      <c r="V193" s="82" t="s">
        <v>741</v>
      </c>
      <c r="W193" s="81">
        <v>43664.72844907407</v>
      </c>
      <c r="X193" s="82" t="s">
        <v>1001</v>
      </c>
      <c r="Y193" s="79"/>
      <c r="Z193" s="79"/>
      <c r="AA193" s="85" t="s">
        <v>1210</v>
      </c>
      <c r="AB193" s="79"/>
      <c r="AC193" s="79" t="b">
        <v>0</v>
      </c>
      <c r="AD193" s="79">
        <v>2</v>
      </c>
      <c r="AE193" s="85" t="s">
        <v>1231</v>
      </c>
      <c r="AF193" s="79" t="b">
        <v>0</v>
      </c>
      <c r="AG193" s="79" t="s">
        <v>1237</v>
      </c>
      <c r="AH193" s="79"/>
      <c r="AI193" s="85" t="s">
        <v>1231</v>
      </c>
      <c r="AJ193" s="79" t="b">
        <v>0</v>
      </c>
      <c r="AK193" s="79">
        <v>0</v>
      </c>
      <c r="AL193" s="85" t="s">
        <v>1231</v>
      </c>
      <c r="AM193" s="79" t="s">
        <v>1240</v>
      </c>
      <c r="AN193" s="79" t="b">
        <v>0</v>
      </c>
      <c r="AO193" s="85" t="s">
        <v>1210</v>
      </c>
      <c r="AP193" s="79" t="s">
        <v>176</v>
      </c>
      <c r="AQ193" s="79">
        <v>0</v>
      </c>
      <c r="AR193" s="79">
        <v>0</v>
      </c>
      <c r="AS193" s="79"/>
      <c r="AT193" s="79"/>
      <c r="AU193" s="79"/>
      <c r="AV193" s="79"/>
      <c r="AW193" s="79"/>
      <c r="AX193" s="79"/>
      <c r="AY193" s="79"/>
      <c r="AZ193" s="79"/>
      <c r="BA193">
        <v>57</v>
      </c>
      <c r="BB193" s="78" t="str">
        <f>REPLACE(INDEX(GroupVertices[Group],MATCH(Edges25[[#This Row],[Vertex 1]],GroupVertices[Vertex],0)),1,1,"")</f>
        <v>1</v>
      </c>
      <c r="BC193" s="78" t="str">
        <f>REPLACE(INDEX(GroupVertices[Group],MATCH(Edges25[[#This Row],[Vertex 2]],GroupVertices[Vertex],0)),1,1,"")</f>
        <v>1</v>
      </c>
      <c r="BD193" s="48">
        <v>2</v>
      </c>
      <c r="BE193" s="49">
        <v>8</v>
      </c>
      <c r="BF193" s="48">
        <v>0</v>
      </c>
      <c r="BG193" s="49">
        <v>0</v>
      </c>
      <c r="BH193" s="48">
        <v>0</v>
      </c>
      <c r="BI193" s="49">
        <v>0</v>
      </c>
      <c r="BJ193" s="48">
        <v>23</v>
      </c>
      <c r="BK193" s="49">
        <v>92</v>
      </c>
      <c r="BL193" s="48">
        <v>25</v>
      </c>
    </row>
    <row r="194" spans="1:64" ht="15">
      <c r="A194" s="64" t="s">
        <v>271</v>
      </c>
      <c r="B194" s="64" t="s">
        <v>271</v>
      </c>
      <c r="C194" s="65"/>
      <c r="D194" s="66"/>
      <c r="E194" s="67"/>
      <c r="F194" s="68"/>
      <c r="G194" s="65"/>
      <c r="H194" s="69"/>
      <c r="I194" s="70"/>
      <c r="J194" s="70"/>
      <c r="K194" s="34" t="s">
        <v>65</v>
      </c>
      <c r="L194" s="77">
        <v>588</v>
      </c>
      <c r="M194" s="77"/>
      <c r="N194" s="72"/>
      <c r="O194" s="79" t="s">
        <v>176</v>
      </c>
      <c r="P194" s="81">
        <v>43664.75766203704</v>
      </c>
      <c r="Q194" s="79" t="s">
        <v>506</v>
      </c>
      <c r="R194" s="79"/>
      <c r="S194" s="79"/>
      <c r="T194" s="79" t="s">
        <v>671</v>
      </c>
      <c r="U194" s="79"/>
      <c r="V194" s="82" t="s">
        <v>802</v>
      </c>
      <c r="W194" s="81">
        <v>43664.75766203704</v>
      </c>
      <c r="X194" s="82" t="s">
        <v>1002</v>
      </c>
      <c r="Y194" s="79"/>
      <c r="Z194" s="79"/>
      <c r="AA194" s="85" t="s">
        <v>1211</v>
      </c>
      <c r="AB194" s="79"/>
      <c r="AC194" s="79" t="b">
        <v>0</v>
      </c>
      <c r="AD194" s="79">
        <v>3</v>
      </c>
      <c r="AE194" s="85" t="s">
        <v>1231</v>
      </c>
      <c r="AF194" s="79" t="b">
        <v>0</v>
      </c>
      <c r="AG194" s="79" t="s">
        <v>1237</v>
      </c>
      <c r="AH194" s="79"/>
      <c r="AI194" s="85" t="s">
        <v>1231</v>
      </c>
      <c r="AJ194" s="79" t="b">
        <v>0</v>
      </c>
      <c r="AK194" s="79">
        <v>1</v>
      </c>
      <c r="AL194" s="85" t="s">
        <v>1231</v>
      </c>
      <c r="AM194" s="79" t="s">
        <v>1246</v>
      </c>
      <c r="AN194" s="79" t="b">
        <v>0</v>
      </c>
      <c r="AO194" s="85" t="s">
        <v>1211</v>
      </c>
      <c r="AP194" s="79" t="s">
        <v>176</v>
      </c>
      <c r="AQ194" s="79">
        <v>0</v>
      </c>
      <c r="AR194" s="79">
        <v>0</v>
      </c>
      <c r="AS194" s="79"/>
      <c r="AT194" s="79"/>
      <c r="AU194" s="79"/>
      <c r="AV194" s="79"/>
      <c r="AW194" s="79"/>
      <c r="AX194" s="79"/>
      <c r="AY194" s="79"/>
      <c r="AZ194" s="79"/>
      <c r="BA194">
        <v>57</v>
      </c>
      <c r="BB194" s="78" t="str">
        <f>REPLACE(INDEX(GroupVertices[Group],MATCH(Edges25[[#This Row],[Vertex 1]],GroupVertices[Vertex],0)),1,1,"")</f>
        <v>1</v>
      </c>
      <c r="BC194" s="78" t="str">
        <f>REPLACE(INDEX(GroupVertices[Group],MATCH(Edges25[[#This Row],[Vertex 2]],GroupVertices[Vertex],0)),1,1,"")</f>
        <v>1</v>
      </c>
      <c r="BD194" s="48">
        <v>5</v>
      </c>
      <c r="BE194" s="49">
        <v>13.157894736842104</v>
      </c>
      <c r="BF194" s="48">
        <v>1</v>
      </c>
      <c r="BG194" s="49">
        <v>2.6315789473684212</v>
      </c>
      <c r="BH194" s="48">
        <v>0</v>
      </c>
      <c r="BI194" s="49">
        <v>0</v>
      </c>
      <c r="BJ194" s="48">
        <v>32</v>
      </c>
      <c r="BK194" s="49">
        <v>84.21052631578948</v>
      </c>
      <c r="BL194" s="48">
        <v>38</v>
      </c>
    </row>
    <row r="195" spans="1:64" ht="15">
      <c r="A195" s="64" t="s">
        <v>271</v>
      </c>
      <c r="B195" s="64" t="s">
        <v>271</v>
      </c>
      <c r="C195" s="65"/>
      <c r="D195" s="66"/>
      <c r="E195" s="67"/>
      <c r="F195" s="68"/>
      <c r="G195" s="65"/>
      <c r="H195" s="69"/>
      <c r="I195" s="70"/>
      <c r="J195" s="70"/>
      <c r="K195" s="34" t="s">
        <v>65</v>
      </c>
      <c r="L195" s="77">
        <v>589</v>
      </c>
      <c r="M195" s="77"/>
      <c r="N195" s="72"/>
      <c r="O195" s="79" t="s">
        <v>176</v>
      </c>
      <c r="P195" s="81">
        <v>43664.838900462964</v>
      </c>
      <c r="Q195" s="79" t="s">
        <v>507</v>
      </c>
      <c r="R195" s="79"/>
      <c r="S195" s="79"/>
      <c r="T195" s="79" t="s">
        <v>674</v>
      </c>
      <c r="U195" s="82" t="s">
        <v>742</v>
      </c>
      <c r="V195" s="82" t="s">
        <v>742</v>
      </c>
      <c r="W195" s="81">
        <v>43664.838900462964</v>
      </c>
      <c r="X195" s="82" t="s">
        <v>1003</v>
      </c>
      <c r="Y195" s="79"/>
      <c r="Z195" s="79"/>
      <c r="AA195" s="85" t="s">
        <v>1212</v>
      </c>
      <c r="AB195" s="79"/>
      <c r="AC195" s="79" t="b">
        <v>0</v>
      </c>
      <c r="AD195" s="79">
        <v>0</v>
      </c>
      <c r="AE195" s="85" t="s">
        <v>1231</v>
      </c>
      <c r="AF195" s="79" t="b">
        <v>0</v>
      </c>
      <c r="AG195" s="79" t="s">
        <v>1237</v>
      </c>
      <c r="AH195" s="79"/>
      <c r="AI195" s="85" t="s">
        <v>1231</v>
      </c>
      <c r="AJ195" s="79" t="b">
        <v>0</v>
      </c>
      <c r="AK195" s="79">
        <v>0</v>
      </c>
      <c r="AL195" s="85" t="s">
        <v>1231</v>
      </c>
      <c r="AM195" s="79" t="s">
        <v>1246</v>
      </c>
      <c r="AN195" s="79" t="b">
        <v>0</v>
      </c>
      <c r="AO195" s="85" t="s">
        <v>1212</v>
      </c>
      <c r="AP195" s="79" t="s">
        <v>176</v>
      </c>
      <c r="AQ195" s="79">
        <v>0</v>
      </c>
      <c r="AR195" s="79">
        <v>0</v>
      </c>
      <c r="AS195" s="79"/>
      <c r="AT195" s="79"/>
      <c r="AU195" s="79"/>
      <c r="AV195" s="79"/>
      <c r="AW195" s="79"/>
      <c r="AX195" s="79"/>
      <c r="AY195" s="79"/>
      <c r="AZ195" s="79"/>
      <c r="BA195">
        <v>57</v>
      </c>
      <c r="BB195" s="78" t="str">
        <f>REPLACE(INDEX(GroupVertices[Group],MATCH(Edges25[[#This Row],[Vertex 1]],GroupVertices[Vertex],0)),1,1,"")</f>
        <v>1</v>
      </c>
      <c r="BC195" s="78" t="str">
        <f>REPLACE(INDEX(GroupVertices[Group],MATCH(Edges25[[#This Row],[Vertex 2]],GroupVertices[Vertex],0)),1,1,"")</f>
        <v>1</v>
      </c>
      <c r="BD195" s="48">
        <v>2</v>
      </c>
      <c r="BE195" s="49">
        <v>6.25</v>
      </c>
      <c r="BF195" s="48">
        <v>0</v>
      </c>
      <c r="BG195" s="49">
        <v>0</v>
      </c>
      <c r="BH195" s="48">
        <v>0</v>
      </c>
      <c r="BI195" s="49">
        <v>0</v>
      </c>
      <c r="BJ195" s="48">
        <v>30</v>
      </c>
      <c r="BK195" s="49">
        <v>93.75</v>
      </c>
      <c r="BL195" s="48">
        <v>32</v>
      </c>
    </row>
    <row r="196" spans="1:64" ht="15">
      <c r="A196" s="64" t="s">
        <v>271</v>
      </c>
      <c r="B196" s="64" t="s">
        <v>271</v>
      </c>
      <c r="C196" s="65"/>
      <c r="D196" s="66"/>
      <c r="E196" s="67"/>
      <c r="F196" s="68"/>
      <c r="G196" s="65"/>
      <c r="H196" s="69"/>
      <c r="I196" s="70"/>
      <c r="J196" s="70"/>
      <c r="K196" s="34" t="s">
        <v>65</v>
      </c>
      <c r="L196" s="77">
        <v>590</v>
      </c>
      <c r="M196" s="77"/>
      <c r="N196" s="72"/>
      <c r="O196" s="79" t="s">
        <v>176</v>
      </c>
      <c r="P196" s="81">
        <v>43665.512511574074</v>
      </c>
      <c r="Q196" s="79" t="s">
        <v>508</v>
      </c>
      <c r="R196" s="79"/>
      <c r="S196" s="79"/>
      <c r="T196" s="79" t="s">
        <v>675</v>
      </c>
      <c r="U196" s="82" t="s">
        <v>743</v>
      </c>
      <c r="V196" s="82" t="s">
        <v>743</v>
      </c>
      <c r="W196" s="81">
        <v>43665.512511574074</v>
      </c>
      <c r="X196" s="82" t="s">
        <v>1004</v>
      </c>
      <c r="Y196" s="79"/>
      <c r="Z196" s="79"/>
      <c r="AA196" s="85" t="s">
        <v>1213</v>
      </c>
      <c r="AB196" s="79"/>
      <c r="AC196" s="79" t="b">
        <v>0</v>
      </c>
      <c r="AD196" s="79">
        <v>3</v>
      </c>
      <c r="AE196" s="85" t="s">
        <v>1231</v>
      </c>
      <c r="AF196" s="79" t="b">
        <v>0</v>
      </c>
      <c r="AG196" s="79" t="s">
        <v>1237</v>
      </c>
      <c r="AH196" s="79"/>
      <c r="AI196" s="85" t="s">
        <v>1231</v>
      </c>
      <c r="AJ196" s="79" t="b">
        <v>0</v>
      </c>
      <c r="AK196" s="79">
        <v>0</v>
      </c>
      <c r="AL196" s="85" t="s">
        <v>1231</v>
      </c>
      <c r="AM196" s="79" t="s">
        <v>1246</v>
      </c>
      <c r="AN196" s="79" t="b">
        <v>0</v>
      </c>
      <c r="AO196" s="85" t="s">
        <v>1213</v>
      </c>
      <c r="AP196" s="79" t="s">
        <v>176</v>
      </c>
      <c r="AQ196" s="79">
        <v>0</v>
      </c>
      <c r="AR196" s="79">
        <v>0</v>
      </c>
      <c r="AS196" s="79"/>
      <c r="AT196" s="79"/>
      <c r="AU196" s="79"/>
      <c r="AV196" s="79"/>
      <c r="AW196" s="79"/>
      <c r="AX196" s="79"/>
      <c r="AY196" s="79"/>
      <c r="AZ196" s="79"/>
      <c r="BA196">
        <v>57</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31</v>
      </c>
      <c r="BK196" s="49">
        <v>100</v>
      </c>
      <c r="BL196" s="48">
        <v>31</v>
      </c>
    </row>
    <row r="197" spans="1:64" ht="15">
      <c r="A197" s="64" t="s">
        <v>271</v>
      </c>
      <c r="B197" s="64" t="s">
        <v>271</v>
      </c>
      <c r="C197" s="65"/>
      <c r="D197" s="66"/>
      <c r="E197" s="67"/>
      <c r="F197" s="68"/>
      <c r="G197" s="65"/>
      <c r="H197" s="69"/>
      <c r="I197" s="70"/>
      <c r="J197" s="70"/>
      <c r="K197" s="34" t="s">
        <v>65</v>
      </c>
      <c r="L197" s="77">
        <v>591</v>
      </c>
      <c r="M197" s="77"/>
      <c r="N197" s="72"/>
      <c r="O197" s="79" t="s">
        <v>176</v>
      </c>
      <c r="P197" s="81">
        <v>43665.68195601852</v>
      </c>
      <c r="Q197" s="79" t="s">
        <v>509</v>
      </c>
      <c r="R197" s="79"/>
      <c r="S197" s="79"/>
      <c r="T197" s="79" t="s">
        <v>676</v>
      </c>
      <c r="U197" s="82" t="s">
        <v>744</v>
      </c>
      <c r="V197" s="82" t="s">
        <v>744</v>
      </c>
      <c r="W197" s="81">
        <v>43665.68195601852</v>
      </c>
      <c r="X197" s="82" t="s">
        <v>1005</v>
      </c>
      <c r="Y197" s="79"/>
      <c r="Z197" s="79"/>
      <c r="AA197" s="85" t="s">
        <v>1214</v>
      </c>
      <c r="AB197" s="79"/>
      <c r="AC197" s="79" t="b">
        <v>0</v>
      </c>
      <c r="AD197" s="79">
        <v>1</v>
      </c>
      <c r="AE197" s="85" t="s">
        <v>1231</v>
      </c>
      <c r="AF197" s="79" t="b">
        <v>0</v>
      </c>
      <c r="AG197" s="79" t="s">
        <v>1237</v>
      </c>
      <c r="AH197" s="79"/>
      <c r="AI197" s="85" t="s">
        <v>1231</v>
      </c>
      <c r="AJ197" s="79" t="b">
        <v>0</v>
      </c>
      <c r="AK197" s="79">
        <v>0</v>
      </c>
      <c r="AL197" s="85" t="s">
        <v>1231</v>
      </c>
      <c r="AM197" s="79" t="s">
        <v>1246</v>
      </c>
      <c r="AN197" s="79" t="b">
        <v>0</v>
      </c>
      <c r="AO197" s="85" t="s">
        <v>1214</v>
      </c>
      <c r="AP197" s="79" t="s">
        <v>176</v>
      </c>
      <c r="AQ197" s="79">
        <v>0</v>
      </c>
      <c r="AR197" s="79">
        <v>0</v>
      </c>
      <c r="AS197" s="79"/>
      <c r="AT197" s="79"/>
      <c r="AU197" s="79"/>
      <c r="AV197" s="79"/>
      <c r="AW197" s="79"/>
      <c r="AX197" s="79"/>
      <c r="AY197" s="79"/>
      <c r="AZ197" s="79"/>
      <c r="BA197">
        <v>57</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44</v>
      </c>
      <c r="BK197" s="49">
        <v>100</v>
      </c>
      <c r="BL197" s="48">
        <v>44</v>
      </c>
    </row>
    <row r="198" spans="1:64" ht="15">
      <c r="A198" s="64" t="s">
        <v>271</v>
      </c>
      <c r="B198" s="64" t="s">
        <v>271</v>
      </c>
      <c r="C198" s="65"/>
      <c r="D198" s="66"/>
      <c r="E198" s="67"/>
      <c r="F198" s="68"/>
      <c r="G198" s="65"/>
      <c r="H198" s="69"/>
      <c r="I198" s="70"/>
      <c r="J198" s="70"/>
      <c r="K198" s="34" t="s">
        <v>65</v>
      </c>
      <c r="L198" s="77">
        <v>592</v>
      </c>
      <c r="M198" s="77"/>
      <c r="N198" s="72"/>
      <c r="O198" s="79" t="s">
        <v>176</v>
      </c>
      <c r="P198" s="81">
        <v>43665.74576388889</v>
      </c>
      <c r="Q198" s="79" t="s">
        <v>510</v>
      </c>
      <c r="R198" s="79"/>
      <c r="S198" s="79"/>
      <c r="T198" s="79" t="s">
        <v>622</v>
      </c>
      <c r="U198" s="82" t="s">
        <v>745</v>
      </c>
      <c r="V198" s="82" t="s">
        <v>745</v>
      </c>
      <c r="W198" s="81">
        <v>43665.74576388889</v>
      </c>
      <c r="X198" s="82" t="s">
        <v>1006</v>
      </c>
      <c r="Y198" s="79"/>
      <c r="Z198" s="79"/>
      <c r="AA198" s="85" t="s">
        <v>1215</v>
      </c>
      <c r="AB198" s="79"/>
      <c r="AC198" s="79" t="b">
        <v>0</v>
      </c>
      <c r="AD198" s="79">
        <v>3</v>
      </c>
      <c r="AE198" s="85" t="s">
        <v>1231</v>
      </c>
      <c r="AF198" s="79" t="b">
        <v>0</v>
      </c>
      <c r="AG198" s="79" t="s">
        <v>1237</v>
      </c>
      <c r="AH198" s="79"/>
      <c r="AI198" s="85" t="s">
        <v>1231</v>
      </c>
      <c r="AJ198" s="79" t="b">
        <v>0</v>
      </c>
      <c r="AK198" s="79">
        <v>1</v>
      </c>
      <c r="AL198" s="85" t="s">
        <v>1231</v>
      </c>
      <c r="AM198" s="79" t="s">
        <v>1240</v>
      </c>
      <c r="AN198" s="79" t="b">
        <v>0</v>
      </c>
      <c r="AO198" s="85" t="s">
        <v>1215</v>
      </c>
      <c r="AP198" s="79" t="s">
        <v>176</v>
      </c>
      <c r="AQ198" s="79">
        <v>0</v>
      </c>
      <c r="AR198" s="79">
        <v>0</v>
      </c>
      <c r="AS198" s="79"/>
      <c r="AT198" s="79"/>
      <c r="AU198" s="79"/>
      <c r="AV198" s="79"/>
      <c r="AW198" s="79"/>
      <c r="AX198" s="79"/>
      <c r="AY198" s="79"/>
      <c r="AZ198" s="79"/>
      <c r="BA198">
        <v>57</v>
      </c>
      <c r="BB198" s="78" t="str">
        <f>REPLACE(INDEX(GroupVertices[Group],MATCH(Edges25[[#This Row],[Vertex 1]],GroupVertices[Vertex],0)),1,1,"")</f>
        <v>1</v>
      </c>
      <c r="BC198" s="78" t="str">
        <f>REPLACE(INDEX(GroupVertices[Group],MATCH(Edges25[[#This Row],[Vertex 2]],GroupVertices[Vertex],0)),1,1,"")</f>
        <v>1</v>
      </c>
      <c r="BD198" s="48">
        <v>1</v>
      </c>
      <c r="BE198" s="49">
        <v>6.25</v>
      </c>
      <c r="BF198" s="48">
        <v>0</v>
      </c>
      <c r="BG198" s="49">
        <v>0</v>
      </c>
      <c r="BH198" s="48">
        <v>0</v>
      </c>
      <c r="BI198" s="49">
        <v>0</v>
      </c>
      <c r="BJ198" s="48">
        <v>15</v>
      </c>
      <c r="BK198" s="49">
        <v>93.75</v>
      </c>
      <c r="BL198" s="48">
        <v>16</v>
      </c>
    </row>
    <row r="199" spans="1:64" ht="15">
      <c r="A199" s="64" t="s">
        <v>271</v>
      </c>
      <c r="B199" s="64" t="s">
        <v>271</v>
      </c>
      <c r="C199" s="65"/>
      <c r="D199" s="66"/>
      <c r="E199" s="67"/>
      <c r="F199" s="68"/>
      <c r="G199" s="65"/>
      <c r="H199" s="69"/>
      <c r="I199" s="70"/>
      <c r="J199" s="70"/>
      <c r="K199" s="34" t="s">
        <v>65</v>
      </c>
      <c r="L199" s="77">
        <v>593</v>
      </c>
      <c r="M199" s="77"/>
      <c r="N199" s="72"/>
      <c r="O199" s="79" t="s">
        <v>176</v>
      </c>
      <c r="P199" s="81">
        <v>43665.76113425926</v>
      </c>
      <c r="Q199" s="79" t="s">
        <v>511</v>
      </c>
      <c r="R199" s="79"/>
      <c r="S199" s="79"/>
      <c r="T199" s="79" t="s">
        <v>677</v>
      </c>
      <c r="U199" s="82" t="s">
        <v>746</v>
      </c>
      <c r="V199" s="82" t="s">
        <v>746</v>
      </c>
      <c r="W199" s="81">
        <v>43665.76113425926</v>
      </c>
      <c r="X199" s="82" t="s">
        <v>1007</v>
      </c>
      <c r="Y199" s="79"/>
      <c r="Z199" s="79"/>
      <c r="AA199" s="85" t="s">
        <v>1216</v>
      </c>
      <c r="AB199" s="79"/>
      <c r="AC199" s="79" t="b">
        <v>0</v>
      </c>
      <c r="AD199" s="79">
        <v>2</v>
      </c>
      <c r="AE199" s="85" t="s">
        <v>1231</v>
      </c>
      <c r="AF199" s="79" t="b">
        <v>0</v>
      </c>
      <c r="AG199" s="79" t="s">
        <v>1237</v>
      </c>
      <c r="AH199" s="79"/>
      <c r="AI199" s="85" t="s">
        <v>1231</v>
      </c>
      <c r="AJ199" s="79" t="b">
        <v>0</v>
      </c>
      <c r="AK199" s="79">
        <v>0</v>
      </c>
      <c r="AL199" s="85" t="s">
        <v>1231</v>
      </c>
      <c r="AM199" s="79" t="s">
        <v>1246</v>
      </c>
      <c r="AN199" s="79" t="b">
        <v>0</v>
      </c>
      <c r="AO199" s="85" t="s">
        <v>1216</v>
      </c>
      <c r="AP199" s="79" t="s">
        <v>176</v>
      </c>
      <c r="AQ199" s="79">
        <v>0</v>
      </c>
      <c r="AR199" s="79">
        <v>0</v>
      </c>
      <c r="AS199" s="79"/>
      <c r="AT199" s="79"/>
      <c r="AU199" s="79"/>
      <c r="AV199" s="79"/>
      <c r="AW199" s="79"/>
      <c r="AX199" s="79"/>
      <c r="AY199" s="79"/>
      <c r="AZ199" s="79"/>
      <c r="BA199">
        <v>57</v>
      </c>
      <c r="BB199" s="78" t="str">
        <f>REPLACE(INDEX(GroupVertices[Group],MATCH(Edges25[[#This Row],[Vertex 1]],GroupVertices[Vertex],0)),1,1,"")</f>
        <v>1</v>
      </c>
      <c r="BC199" s="78" t="str">
        <f>REPLACE(INDEX(GroupVertices[Group],MATCH(Edges25[[#This Row],[Vertex 2]],GroupVertices[Vertex],0)),1,1,"")</f>
        <v>1</v>
      </c>
      <c r="BD199" s="48">
        <v>0</v>
      </c>
      <c r="BE199" s="49">
        <v>0</v>
      </c>
      <c r="BF199" s="48">
        <v>0</v>
      </c>
      <c r="BG199" s="49">
        <v>0</v>
      </c>
      <c r="BH199" s="48">
        <v>0</v>
      </c>
      <c r="BI199" s="49">
        <v>0</v>
      </c>
      <c r="BJ199" s="48">
        <v>42</v>
      </c>
      <c r="BK199" s="49">
        <v>100</v>
      </c>
      <c r="BL199" s="48">
        <v>42</v>
      </c>
    </row>
    <row r="200" spans="1:64" ht="15">
      <c r="A200" s="64" t="s">
        <v>271</v>
      </c>
      <c r="B200" s="64" t="s">
        <v>271</v>
      </c>
      <c r="C200" s="65"/>
      <c r="D200" s="66"/>
      <c r="E200" s="67"/>
      <c r="F200" s="68"/>
      <c r="G200" s="65"/>
      <c r="H200" s="69"/>
      <c r="I200" s="70"/>
      <c r="J200" s="70"/>
      <c r="K200" s="34" t="s">
        <v>65</v>
      </c>
      <c r="L200" s="77">
        <v>594</v>
      </c>
      <c r="M200" s="77"/>
      <c r="N200" s="72"/>
      <c r="O200" s="79" t="s">
        <v>176</v>
      </c>
      <c r="P200" s="81">
        <v>43666.52570601852</v>
      </c>
      <c r="Q200" s="79" t="s">
        <v>512</v>
      </c>
      <c r="R200" s="79"/>
      <c r="S200" s="79"/>
      <c r="T200" s="79" t="s">
        <v>678</v>
      </c>
      <c r="U200" s="82" t="s">
        <v>747</v>
      </c>
      <c r="V200" s="82" t="s">
        <v>747</v>
      </c>
      <c r="W200" s="81">
        <v>43666.52570601852</v>
      </c>
      <c r="X200" s="82" t="s">
        <v>1008</v>
      </c>
      <c r="Y200" s="79"/>
      <c r="Z200" s="79"/>
      <c r="AA200" s="85" t="s">
        <v>1217</v>
      </c>
      <c r="AB200" s="79"/>
      <c r="AC200" s="79" t="b">
        <v>0</v>
      </c>
      <c r="AD200" s="79">
        <v>2</v>
      </c>
      <c r="AE200" s="85" t="s">
        <v>1231</v>
      </c>
      <c r="AF200" s="79" t="b">
        <v>0</v>
      </c>
      <c r="AG200" s="79" t="s">
        <v>1237</v>
      </c>
      <c r="AH200" s="79"/>
      <c r="AI200" s="85" t="s">
        <v>1231</v>
      </c>
      <c r="AJ200" s="79" t="b">
        <v>0</v>
      </c>
      <c r="AK200" s="79">
        <v>0</v>
      </c>
      <c r="AL200" s="85" t="s">
        <v>1231</v>
      </c>
      <c r="AM200" s="79" t="s">
        <v>1246</v>
      </c>
      <c r="AN200" s="79" t="b">
        <v>0</v>
      </c>
      <c r="AO200" s="85" t="s">
        <v>1217</v>
      </c>
      <c r="AP200" s="79" t="s">
        <v>176</v>
      </c>
      <c r="AQ200" s="79">
        <v>0</v>
      </c>
      <c r="AR200" s="79">
        <v>0</v>
      </c>
      <c r="AS200" s="79"/>
      <c r="AT200" s="79"/>
      <c r="AU200" s="79"/>
      <c r="AV200" s="79"/>
      <c r="AW200" s="79"/>
      <c r="AX200" s="79"/>
      <c r="AY200" s="79"/>
      <c r="AZ200" s="79"/>
      <c r="BA200">
        <v>57</v>
      </c>
      <c r="BB200" s="78" t="str">
        <f>REPLACE(INDEX(GroupVertices[Group],MATCH(Edges25[[#This Row],[Vertex 1]],GroupVertices[Vertex],0)),1,1,"")</f>
        <v>1</v>
      </c>
      <c r="BC200" s="78" t="str">
        <f>REPLACE(INDEX(GroupVertices[Group],MATCH(Edges25[[#This Row],[Vertex 2]],GroupVertices[Vertex],0)),1,1,"")</f>
        <v>1</v>
      </c>
      <c r="BD200" s="48">
        <v>3</v>
      </c>
      <c r="BE200" s="49">
        <v>6.666666666666667</v>
      </c>
      <c r="BF200" s="48">
        <v>0</v>
      </c>
      <c r="BG200" s="49">
        <v>0</v>
      </c>
      <c r="BH200" s="48">
        <v>0</v>
      </c>
      <c r="BI200" s="49">
        <v>0</v>
      </c>
      <c r="BJ200" s="48">
        <v>42</v>
      </c>
      <c r="BK200" s="49">
        <v>93.33333333333333</v>
      </c>
      <c r="BL200" s="48">
        <v>45</v>
      </c>
    </row>
    <row r="201" spans="1:64" ht="15">
      <c r="A201" s="64" t="s">
        <v>271</v>
      </c>
      <c r="B201" s="64" t="s">
        <v>271</v>
      </c>
      <c r="C201" s="65"/>
      <c r="D201" s="66"/>
      <c r="E201" s="67"/>
      <c r="F201" s="68"/>
      <c r="G201" s="65"/>
      <c r="H201" s="69"/>
      <c r="I201" s="70"/>
      <c r="J201" s="70"/>
      <c r="K201" s="34" t="s">
        <v>65</v>
      </c>
      <c r="L201" s="77">
        <v>595</v>
      </c>
      <c r="M201" s="77"/>
      <c r="N201" s="72"/>
      <c r="O201" s="79" t="s">
        <v>176</v>
      </c>
      <c r="P201" s="81">
        <v>43666.64934027778</v>
      </c>
      <c r="Q201" s="79" t="s">
        <v>513</v>
      </c>
      <c r="R201" s="79"/>
      <c r="S201" s="79"/>
      <c r="T201" s="79" t="s">
        <v>679</v>
      </c>
      <c r="U201" s="82" t="s">
        <v>748</v>
      </c>
      <c r="V201" s="82" t="s">
        <v>748</v>
      </c>
      <c r="W201" s="81">
        <v>43666.64934027778</v>
      </c>
      <c r="X201" s="82" t="s">
        <v>1009</v>
      </c>
      <c r="Y201" s="79"/>
      <c r="Z201" s="79"/>
      <c r="AA201" s="85" t="s">
        <v>1218</v>
      </c>
      <c r="AB201" s="79"/>
      <c r="AC201" s="79" t="b">
        <v>0</v>
      </c>
      <c r="AD201" s="79">
        <v>10</v>
      </c>
      <c r="AE201" s="85" t="s">
        <v>1231</v>
      </c>
      <c r="AF201" s="79" t="b">
        <v>0</v>
      </c>
      <c r="AG201" s="79" t="s">
        <v>1237</v>
      </c>
      <c r="AH201" s="79"/>
      <c r="AI201" s="85" t="s">
        <v>1231</v>
      </c>
      <c r="AJ201" s="79" t="b">
        <v>0</v>
      </c>
      <c r="AK201" s="79">
        <v>2</v>
      </c>
      <c r="AL201" s="85" t="s">
        <v>1231</v>
      </c>
      <c r="AM201" s="79" t="s">
        <v>1246</v>
      </c>
      <c r="AN201" s="79" t="b">
        <v>0</v>
      </c>
      <c r="AO201" s="85" t="s">
        <v>1218</v>
      </c>
      <c r="AP201" s="79" t="s">
        <v>176</v>
      </c>
      <c r="AQ201" s="79">
        <v>0</v>
      </c>
      <c r="AR201" s="79">
        <v>0</v>
      </c>
      <c r="AS201" s="79"/>
      <c r="AT201" s="79"/>
      <c r="AU201" s="79"/>
      <c r="AV201" s="79"/>
      <c r="AW201" s="79"/>
      <c r="AX201" s="79"/>
      <c r="AY201" s="79"/>
      <c r="AZ201" s="79"/>
      <c r="BA201">
        <v>57</v>
      </c>
      <c r="BB201" s="78" t="str">
        <f>REPLACE(INDEX(GroupVertices[Group],MATCH(Edges25[[#This Row],[Vertex 1]],GroupVertices[Vertex],0)),1,1,"")</f>
        <v>1</v>
      </c>
      <c r="BC201" s="78" t="str">
        <f>REPLACE(INDEX(GroupVertices[Group],MATCH(Edges25[[#This Row],[Vertex 2]],GroupVertices[Vertex],0)),1,1,"")</f>
        <v>1</v>
      </c>
      <c r="BD201" s="48">
        <v>5</v>
      </c>
      <c r="BE201" s="49">
        <v>13.88888888888889</v>
      </c>
      <c r="BF201" s="48">
        <v>0</v>
      </c>
      <c r="BG201" s="49">
        <v>0</v>
      </c>
      <c r="BH201" s="48">
        <v>0</v>
      </c>
      <c r="BI201" s="49">
        <v>0</v>
      </c>
      <c r="BJ201" s="48">
        <v>31</v>
      </c>
      <c r="BK201" s="49">
        <v>86.11111111111111</v>
      </c>
      <c r="BL201" s="48">
        <v>36</v>
      </c>
    </row>
    <row r="202" spans="1:64" ht="15">
      <c r="A202" s="64" t="s">
        <v>271</v>
      </c>
      <c r="B202" s="64" t="s">
        <v>271</v>
      </c>
      <c r="C202" s="65"/>
      <c r="D202" s="66"/>
      <c r="E202" s="67"/>
      <c r="F202" s="68"/>
      <c r="G202" s="65"/>
      <c r="H202" s="69"/>
      <c r="I202" s="70"/>
      <c r="J202" s="70"/>
      <c r="K202" s="34" t="s">
        <v>65</v>
      </c>
      <c r="L202" s="77">
        <v>596</v>
      </c>
      <c r="M202" s="77"/>
      <c r="N202" s="72"/>
      <c r="O202" s="79" t="s">
        <v>176</v>
      </c>
      <c r="P202" s="81">
        <v>43666.65070601852</v>
      </c>
      <c r="Q202" s="79" t="s">
        <v>514</v>
      </c>
      <c r="R202" s="79"/>
      <c r="S202" s="79"/>
      <c r="T202" s="79" t="s">
        <v>680</v>
      </c>
      <c r="U202" s="82" t="s">
        <v>749</v>
      </c>
      <c r="V202" s="82" t="s">
        <v>749</v>
      </c>
      <c r="W202" s="81">
        <v>43666.65070601852</v>
      </c>
      <c r="X202" s="82" t="s">
        <v>1010</v>
      </c>
      <c r="Y202" s="79"/>
      <c r="Z202" s="79"/>
      <c r="AA202" s="85" t="s">
        <v>1219</v>
      </c>
      <c r="AB202" s="79"/>
      <c r="AC202" s="79" t="b">
        <v>0</v>
      </c>
      <c r="AD202" s="79">
        <v>6</v>
      </c>
      <c r="AE202" s="85" t="s">
        <v>1231</v>
      </c>
      <c r="AF202" s="79" t="b">
        <v>0</v>
      </c>
      <c r="AG202" s="79" t="s">
        <v>1237</v>
      </c>
      <c r="AH202" s="79"/>
      <c r="AI202" s="85" t="s">
        <v>1231</v>
      </c>
      <c r="AJ202" s="79" t="b">
        <v>0</v>
      </c>
      <c r="AK202" s="79">
        <v>1</v>
      </c>
      <c r="AL202" s="85" t="s">
        <v>1231</v>
      </c>
      <c r="AM202" s="79" t="s">
        <v>1246</v>
      </c>
      <c r="AN202" s="79" t="b">
        <v>0</v>
      </c>
      <c r="AO202" s="85" t="s">
        <v>1219</v>
      </c>
      <c r="AP202" s="79" t="s">
        <v>176</v>
      </c>
      <c r="AQ202" s="79">
        <v>0</v>
      </c>
      <c r="AR202" s="79">
        <v>0</v>
      </c>
      <c r="AS202" s="79"/>
      <c r="AT202" s="79"/>
      <c r="AU202" s="79"/>
      <c r="AV202" s="79"/>
      <c r="AW202" s="79"/>
      <c r="AX202" s="79"/>
      <c r="AY202" s="79"/>
      <c r="AZ202" s="79"/>
      <c r="BA202">
        <v>57</v>
      </c>
      <c r="BB202" s="78" t="str">
        <f>REPLACE(INDEX(GroupVertices[Group],MATCH(Edges25[[#This Row],[Vertex 1]],GroupVertices[Vertex],0)),1,1,"")</f>
        <v>1</v>
      </c>
      <c r="BC202" s="78" t="str">
        <f>REPLACE(INDEX(GroupVertices[Group],MATCH(Edges25[[#This Row],[Vertex 2]],GroupVertices[Vertex],0)),1,1,"")</f>
        <v>1</v>
      </c>
      <c r="BD202" s="48">
        <v>5</v>
      </c>
      <c r="BE202" s="49">
        <v>14.285714285714286</v>
      </c>
      <c r="BF202" s="48">
        <v>0</v>
      </c>
      <c r="BG202" s="49">
        <v>0</v>
      </c>
      <c r="BH202" s="48">
        <v>0</v>
      </c>
      <c r="BI202" s="49">
        <v>0</v>
      </c>
      <c r="BJ202" s="48">
        <v>30</v>
      </c>
      <c r="BK202" s="49">
        <v>85.71428571428571</v>
      </c>
      <c r="BL202" s="48">
        <v>35</v>
      </c>
    </row>
    <row r="203" spans="1:64" ht="15">
      <c r="A203" s="64" t="s">
        <v>271</v>
      </c>
      <c r="B203" s="64" t="s">
        <v>271</v>
      </c>
      <c r="C203" s="65"/>
      <c r="D203" s="66"/>
      <c r="E203" s="67"/>
      <c r="F203" s="68"/>
      <c r="G203" s="65"/>
      <c r="H203" s="69"/>
      <c r="I203" s="70"/>
      <c r="J203" s="70"/>
      <c r="K203" s="34" t="s">
        <v>65</v>
      </c>
      <c r="L203" s="77">
        <v>597</v>
      </c>
      <c r="M203" s="77"/>
      <c r="N203" s="72"/>
      <c r="O203" s="79" t="s">
        <v>176</v>
      </c>
      <c r="P203" s="81">
        <v>43666.65278935185</v>
      </c>
      <c r="Q203" s="79" t="s">
        <v>515</v>
      </c>
      <c r="R203" s="79"/>
      <c r="S203" s="79"/>
      <c r="T203" s="79" t="s">
        <v>681</v>
      </c>
      <c r="U203" s="82" t="s">
        <v>750</v>
      </c>
      <c r="V203" s="82" t="s">
        <v>750</v>
      </c>
      <c r="W203" s="81">
        <v>43666.65278935185</v>
      </c>
      <c r="X203" s="82" t="s">
        <v>1011</v>
      </c>
      <c r="Y203" s="79"/>
      <c r="Z203" s="79"/>
      <c r="AA203" s="85" t="s">
        <v>1220</v>
      </c>
      <c r="AB203" s="79"/>
      <c r="AC203" s="79" t="b">
        <v>0</v>
      </c>
      <c r="AD203" s="79">
        <v>1</v>
      </c>
      <c r="AE203" s="85" t="s">
        <v>1231</v>
      </c>
      <c r="AF203" s="79" t="b">
        <v>0</v>
      </c>
      <c r="AG203" s="79" t="s">
        <v>1237</v>
      </c>
      <c r="AH203" s="79"/>
      <c r="AI203" s="85" t="s">
        <v>1231</v>
      </c>
      <c r="AJ203" s="79" t="b">
        <v>0</v>
      </c>
      <c r="AK203" s="79">
        <v>0</v>
      </c>
      <c r="AL203" s="85" t="s">
        <v>1231</v>
      </c>
      <c r="AM203" s="79" t="s">
        <v>1246</v>
      </c>
      <c r="AN203" s="79" t="b">
        <v>0</v>
      </c>
      <c r="AO203" s="85" t="s">
        <v>1220</v>
      </c>
      <c r="AP203" s="79" t="s">
        <v>176</v>
      </c>
      <c r="AQ203" s="79">
        <v>0</v>
      </c>
      <c r="AR203" s="79">
        <v>0</v>
      </c>
      <c r="AS203" s="79"/>
      <c r="AT203" s="79"/>
      <c r="AU203" s="79"/>
      <c r="AV203" s="79"/>
      <c r="AW203" s="79"/>
      <c r="AX203" s="79"/>
      <c r="AY203" s="79"/>
      <c r="AZ203" s="79"/>
      <c r="BA203">
        <v>57</v>
      </c>
      <c r="BB203" s="78" t="str">
        <f>REPLACE(INDEX(GroupVertices[Group],MATCH(Edges25[[#This Row],[Vertex 1]],GroupVertices[Vertex],0)),1,1,"")</f>
        <v>1</v>
      </c>
      <c r="BC203" s="78" t="str">
        <f>REPLACE(INDEX(GroupVertices[Group],MATCH(Edges25[[#This Row],[Vertex 2]],GroupVertices[Vertex],0)),1,1,"")</f>
        <v>1</v>
      </c>
      <c r="BD203" s="48">
        <v>2</v>
      </c>
      <c r="BE203" s="49">
        <v>6.666666666666667</v>
      </c>
      <c r="BF203" s="48">
        <v>0</v>
      </c>
      <c r="BG203" s="49">
        <v>0</v>
      </c>
      <c r="BH203" s="48">
        <v>0</v>
      </c>
      <c r="BI203" s="49">
        <v>0</v>
      </c>
      <c r="BJ203" s="48">
        <v>28</v>
      </c>
      <c r="BK203" s="49">
        <v>93.33333333333333</v>
      </c>
      <c r="BL203" s="48">
        <v>30</v>
      </c>
    </row>
    <row r="204" spans="1:64" ht="15">
      <c r="A204" s="64" t="s">
        <v>271</v>
      </c>
      <c r="B204" s="64" t="s">
        <v>271</v>
      </c>
      <c r="C204" s="65"/>
      <c r="D204" s="66"/>
      <c r="E204" s="67"/>
      <c r="F204" s="68"/>
      <c r="G204" s="65"/>
      <c r="H204" s="69"/>
      <c r="I204" s="70"/>
      <c r="J204" s="70"/>
      <c r="K204" s="34" t="s">
        <v>65</v>
      </c>
      <c r="L204" s="77">
        <v>598</v>
      </c>
      <c r="M204" s="77"/>
      <c r="N204" s="72"/>
      <c r="O204" s="79" t="s">
        <v>176</v>
      </c>
      <c r="P204" s="81">
        <v>43666.91042824074</v>
      </c>
      <c r="Q204" s="79" t="s">
        <v>516</v>
      </c>
      <c r="R204" s="79"/>
      <c r="S204" s="79"/>
      <c r="T204" s="79" t="s">
        <v>682</v>
      </c>
      <c r="U204" s="82" t="s">
        <v>751</v>
      </c>
      <c r="V204" s="82" t="s">
        <v>751</v>
      </c>
      <c r="W204" s="81">
        <v>43666.91042824074</v>
      </c>
      <c r="X204" s="82" t="s">
        <v>1012</v>
      </c>
      <c r="Y204" s="79"/>
      <c r="Z204" s="79"/>
      <c r="AA204" s="85" t="s">
        <v>1221</v>
      </c>
      <c r="AB204" s="79"/>
      <c r="AC204" s="79" t="b">
        <v>0</v>
      </c>
      <c r="AD204" s="79">
        <v>3</v>
      </c>
      <c r="AE204" s="85" t="s">
        <v>1231</v>
      </c>
      <c r="AF204" s="79" t="b">
        <v>0</v>
      </c>
      <c r="AG204" s="79" t="s">
        <v>1237</v>
      </c>
      <c r="AH204" s="79"/>
      <c r="AI204" s="85" t="s">
        <v>1231</v>
      </c>
      <c r="AJ204" s="79" t="b">
        <v>0</v>
      </c>
      <c r="AK204" s="79">
        <v>0</v>
      </c>
      <c r="AL204" s="85" t="s">
        <v>1231</v>
      </c>
      <c r="AM204" s="79" t="s">
        <v>1246</v>
      </c>
      <c r="AN204" s="79" t="b">
        <v>0</v>
      </c>
      <c r="AO204" s="85" t="s">
        <v>1221</v>
      </c>
      <c r="AP204" s="79" t="s">
        <v>176</v>
      </c>
      <c r="AQ204" s="79">
        <v>0</v>
      </c>
      <c r="AR204" s="79">
        <v>0</v>
      </c>
      <c r="AS204" s="79"/>
      <c r="AT204" s="79"/>
      <c r="AU204" s="79"/>
      <c r="AV204" s="79"/>
      <c r="AW204" s="79"/>
      <c r="AX204" s="79"/>
      <c r="AY204" s="79"/>
      <c r="AZ204" s="79"/>
      <c r="BA204">
        <v>57</v>
      </c>
      <c r="BB204" s="78" t="str">
        <f>REPLACE(INDEX(GroupVertices[Group],MATCH(Edges25[[#This Row],[Vertex 1]],GroupVertices[Vertex],0)),1,1,"")</f>
        <v>1</v>
      </c>
      <c r="BC204" s="78" t="str">
        <f>REPLACE(INDEX(GroupVertices[Group],MATCH(Edges25[[#This Row],[Vertex 2]],GroupVertices[Vertex],0)),1,1,"")</f>
        <v>1</v>
      </c>
      <c r="BD204" s="48">
        <v>3</v>
      </c>
      <c r="BE204" s="49">
        <v>8.333333333333334</v>
      </c>
      <c r="BF204" s="48">
        <v>0</v>
      </c>
      <c r="BG204" s="49">
        <v>0</v>
      </c>
      <c r="BH204" s="48">
        <v>0</v>
      </c>
      <c r="BI204" s="49">
        <v>0</v>
      </c>
      <c r="BJ204" s="48">
        <v>33</v>
      </c>
      <c r="BK204" s="49">
        <v>91.66666666666667</v>
      </c>
      <c r="BL204" s="48">
        <v>36</v>
      </c>
    </row>
    <row r="205" spans="1:64" ht="15">
      <c r="A205" s="64" t="s">
        <v>271</v>
      </c>
      <c r="B205" s="64" t="s">
        <v>271</v>
      </c>
      <c r="C205" s="65"/>
      <c r="D205" s="66"/>
      <c r="E205" s="67"/>
      <c r="F205" s="68"/>
      <c r="G205" s="65"/>
      <c r="H205" s="69"/>
      <c r="I205" s="70"/>
      <c r="J205" s="70"/>
      <c r="K205" s="34" t="s">
        <v>65</v>
      </c>
      <c r="L205" s="77">
        <v>599</v>
      </c>
      <c r="M205" s="77"/>
      <c r="N205" s="72"/>
      <c r="O205" s="79" t="s">
        <v>176</v>
      </c>
      <c r="P205" s="81">
        <v>43667.086122685185</v>
      </c>
      <c r="Q205" s="79" t="s">
        <v>517</v>
      </c>
      <c r="R205" s="79"/>
      <c r="S205" s="79"/>
      <c r="T205" s="79" t="s">
        <v>683</v>
      </c>
      <c r="U205" s="82" t="s">
        <v>752</v>
      </c>
      <c r="V205" s="82" t="s">
        <v>752</v>
      </c>
      <c r="W205" s="81">
        <v>43667.086122685185</v>
      </c>
      <c r="X205" s="82" t="s">
        <v>1013</v>
      </c>
      <c r="Y205" s="79"/>
      <c r="Z205" s="79"/>
      <c r="AA205" s="85" t="s">
        <v>1222</v>
      </c>
      <c r="AB205" s="79"/>
      <c r="AC205" s="79" t="b">
        <v>0</v>
      </c>
      <c r="AD205" s="79">
        <v>4</v>
      </c>
      <c r="AE205" s="85" t="s">
        <v>1231</v>
      </c>
      <c r="AF205" s="79" t="b">
        <v>0</v>
      </c>
      <c r="AG205" s="79" t="s">
        <v>1237</v>
      </c>
      <c r="AH205" s="79"/>
      <c r="AI205" s="85" t="s">
        <v>1231</v>
      </c>
      <c r="AJ205" s="79" t="b">
        <v>0</v>
      </c>
      <c r="AK205" s="79">
        <v>2</v>
      </c>
      <c r="AL205" s="85" t="s">
        <v>1231</v>
      </c>
      <c r="AM205" s="79" t="s">
        <v>1246</v>
      </c>
      <c r="AN205" s="79" t="b">
        <v>0</v>
      </c>
      <c r="AO205" s="85" t="s">
        <v>1222</v>
      </c>
      <c r="AP205" s="79" t="s">
        <v>176</v>
      </c>
      <c r="AQ205" s="79">
        <v>0</v>
      </c>
      <c r="AR205" s="79">
        <v>0</v>
      </c>
      <c r="AS205" s="79"/>
      <c r="AT205" s="79"/>
      <c r="AU205" s="79"/>
      <c r="AV205" s="79"/>
      <c r="AW205" s="79"/>
      <c r="AX205" s="79"/>
      <c r="AY205" s="79"/>
      <c r="AZ205" s="79"/>
      <c r="BA205">
        <v>57</v>
      </c>
      <c r="BB205" s="78" t="str">
        <f>REPLACE(INDEX(GroupVertices[Group],MATCH(Edges25[[#This Row],[Vertex 1]],GroupVertices[Vertex],0)),1,1,"")</f>
        <v>1</v>
      </c>
      <c r="BC205" s="78" t="str">
        <f>REPLACE(INDEX(GroupVertices[Group],MATCH(Edges25[[#This Row],[Vertex 2]],GroupVertices[Vertex],0)),1,1,"")</f>
        <v>1</v>
      </c>
      <c r="BD205" s="48">
        <v>1</v>
      </c>
      <c r="BE205" s="49">
        <v>3.4482758620689653</v>
      </c>
      <c r="BF205" s="48">
        <v>0</v>
      </c>
      <c r="BG205" s="49">
        <v>0</v>
      </c>
      <c r="BH205" s="48">
        <v>0</v>
      </c>
      <c r="BI205" s="49">
        <v>0</v>
      </c>
      <c r="BJ205" s="48">
        <v>28</v>
      </c>
      <c r="BK205" s="49">
        <v>96.55172413793103</v>
      </c>
      <c r="BL205" s="48">
        <v>29</v>
      </c>
    </row>
    <row r="206" spans="1:64" ht="15">
      <c r="A206" s="64" t="s">
        <v>271</v>
      </c>
      <c r="B206" s="64" t="s">
        <v>271</v>
      </c>
      <c r="C206" s="65"/>
      <c r="D206" s="66"/>
      <c r="E206" s="67"/>
      <c r="F206" s="68"/>
      <c r="G206" s="65"/>
      <c r="H206" s="69"/>
      <c r="I206" s="70"/>
      <c r="J206" s="70"/>
      <c r="K206" s="34" t="s">
        <v>65</v>
      </c>
      <c r="L206" s="77">
        <v>600</v>
      </c>
      <c r="M206" s="77"/>
      <c r="N206" s="72"/>
      <c r="O206" s="79" t="s">
        <v>176</v>
      </c>
      <c r="P206" s="81">
        <v>43667.116689814815</v>
      </c>
      <c r="Q206" s="79" t="s">
        <v>518</v>
      </c>
      <c r="R206" s="79"/>
      <c r="S206" s="79"/>
      <c r="T206" s="79" t="s">
        <v>678</v>
      </c>
      <c r="U206" s="82" t="s">
        <v>753</v>
      </c>
      <c r="V206" s="82" t="s">
        <v>753</v>
      </c>
      <c r="W206" s="81">
        <v>43667.116689814815</v>
      </c>
      <c r="X206" s="82" t="s">
        <v>1014</v>
      </c>
      <c r="Y206" s="79"/>
      <c r="Z206" s="79"/>
      <c r="AA206" s="85" t="s">
        <v>1223</v>
      </c>
      <c r="AB206" s="79"/>
      <c r="AC206" s="79" t="b">
        <v>0</v>
      </c>
      <c r="AD206" s="79">
        <v>3</v>
      </c>
      <c r="AE206" s="85" t="s">
        <v>1231</v>
      </c>
      <c r="AF206" s="79" t="b">
        <v>0</v>
      </c>
      <c r="AG206" s="79" t="s">
        <v>1237</v>
      </c>
      <c r="AH206" s="79"/>
      <c r="AI206" s="85" t="s">
        <v>1231</v>
      </c>
      <c r="AJ206" s="79" t="b">
        <v>0</v>
      </c>
      <c r="AK206" s="79">
        <v>0</v>
      </c>
      <c r="AL206" s="85" t="s">
        <v>1231</v>
      </c>
      <c r="AM206" s="79" t="s">
        <v>1246</v>
      </c>
      <c r="AN206" s="79" t="b">
        <v>0</v>
      </c>
      <c r="AO206" s="85" t="s">
        <v>1223</v>
      </c>
      <c r="AP206" s="79" t="s">
        <v>176</v>
      </c>
      <c r="AQ206" s="79">
        <v>0</v>
      </c>
      <c r="AR206" s="79">
        <v>0</v>
      </c>
      <c r="AS206" s="79"/>
      <c r="AT206" s="79"/>
      <c r="AU206" s="79"/>
      <c r="AV206" s="79"/>
      <c r="AW206" s="79"/>
      <c r="AX206" s="79"/>
      <c r="AY206" s="79"/>
      <c r="AZ206" s="79"/>
      <c r="BA206">
        <v>57</v>
      </c>
      <c r="BB206" s="78" t="str">
        <f>REPLACE(INDEX(GroupVertices[Group],MATCH(Edges25[[#This Row],[Vertex 1]],GroupVertices[Vertex],0)),1,1,"")</f>
        <v>1</v>
      </c>
      <c r="BC206" s="78" t="str">
        <f>REPLACE(INDEX(GroupVertices[Group],MATCH(Edges25[[#This Row],[Vertex 2]],GroupVertices[Vertex],0)),1,1,"")</f>
        <v>1</v>
      </c>
      <c r="BD206" s="48">
        <v>7</v>
      </c>
      <c r="BE206" s="49">
        <v>18.42105263157895</v>
      </c>
      <c r="BF206" s="48">
        <v>0</v>
      </c>
      <c r="BG206" s="49">
        <v>0</v>
      </c>
      <c r="BH206" s="48">
        <v>0</v>
      </c>
      <c r="BI206" s="49">
        <v>0</v>
      </c>
      <c r="BJ206" s="48">
        <v>31</v>
      </c>
      <c r="BK206" s="49">
        <v>81.57894736842105</v>
      </c>
      <c r="BL206" s="48">
        <v>38</v>
      </c>
    </row>
    <row r="207" spans="1:64" ht="15">
      <c r="A207" s="64" t="s">
        <v>271</v>
      </c>
      <c r="B207" s="64" t="s">
        <v>271</v>
      </c>
      <c r="C207" s="65"/>
      <c r="D207" s="66"/>
      <c r="E207" s="67"/>
      <c r="F207" s="68"/>
      <c r="G207" s="65"/>
      <c r="H207" s="69"/>
      <c r="I207" s="70"/>
      <c r="J207" s="70"/>
      <c r="K207" s="34" t="s">
        <v>65</v>
      </c>
      <c r="L207" s="77">
        <v>601</v>
      </c>
      <c r="M207" s="77"/>
      <c r="N207" s="72"/>
      <c r="O207" s="79" t="s">
        <v>176</v>
      </c>
      <c r="P207" s="81">
        <v>43667.586122685185</v>
      </c>
      <c r="Q207" s="79" t="s">
        <v>519</v>
      </c>
      <c r="R207" s="82" t="s">
        <v>585</v>
      </c>
      <c r="S207" s="79" t="s">
        <v>610</v>
      </c>
      <c r="T207" s="79"/>
      <c r="U207" s="82" t="s">
        <v>754</v>
      </c>
      <c r="V207" s="82" t="s">
        <v>754</v>
      </c>
      <c r="W207" s="81">
        <v>43667.586122685185</v>
      </c>
      <c r="X207" s="82" t="s">
        <v>1015</v>
      </c>
      <c r="Y207" s="79"/>
      <c r="Z207" s="79"/>
      <c r="AA207" s="85" t="s">
        <v>1224</v>
      </c>
      <c r="AB207" s="79"/>
      <c r="AC207" s="79" t="b">
        <v>0</v>
      </c>
      <c r="AD207" s="79">
        <v>0</v>
      </c>
      <c r="AE207" s="85" t="s">
        <v>1231</v>
      </c>
      <c r="AF207" s="79" t="b">
        <v>0</v>
      </c>
      <c r="AG207" s="79" t="s">
        <v>1237</v>
      </c>
      <c r="AH207" s="79"/>
      <c r="AI207" s="85" t="s">
        <v>1231</v>
      </c>
      <c r="AJ207" s="79" t="b">
        <v>0</v>
      </c>
      <c r="AK207" s="79">
        <v>0</v>
      </c>
      <c r="AL207" s="85" t="s">
        <v>1231</v>
      </c>
      <c r="AM207" s="79" t="s">
        <v>1246</v>
      </c>
      <c r="AN207" s="79" t="b">
        <v>0</v>
      </c>
      <c r="AO207" s="85" t="s">
        <v>1224</v>
      </c>
      <c r="AP207" s="79" t="s">
        <v>176</v>
      </c>
      <c r="AQ207" s="79">
        <v>0</v>
      </c>
      <c r="AR207" s="79">
        <v>0</v>
      </c>
      <c r="AS207" s="79"/>
      <c r="AT207" s="79"/>
      <c r="AU207" s="79"/>
      <c r="AV207" s="79"/>
      <c r="AW207" s="79"/>
      <c r="AX207" s="79"/>
      <c r="AY207" s="79"/>
      <c r="AZ207" s="79"/>
      <c r="BA207">
        <v>57</v>
      </c>
      <c r="BB207" s="78" t="str">
        <f>REPLACE(INDEX(GroupVertices[Group],MATCH(Edges25[[#This Row],[Vertex 1]],GroupVertices[Vertex],0)),1,1,"")</f>
        <v>1</v>
      </c>
      <c r="BC207" s="78" t="str">
        <f>REPLACE(INDEX(GroupVertices[Group],MATCH(Edges25[[#This Row],[Vertex 2]],GroupVertices[Vertex],0)),1,1,"")</f>
        <v>1</v>
      </c>
      <c r="BD207" s="48">
        <v>1</v>
      </c>
      <c r="BE207" s="49">
        <v>4</v>
      </c>
      <c r="BF207" s="48">
        <v>0</v>
      </c>
      <c r="BG207" s="49">
        <v>0</v>
      </c>
      <c r="BH207" s="48">
        <v>0</v>
      </c>
      <c r="BI207" s="49">
        <v>0</v>
      </c>
      <c r="BJ207" s="48">
        <v>24</v>
      </c>
      <c r="BK207" s="49">
        <v>96</v>
      </c>
      <c r="BL207" s="48">
        <v>25</v>
      </c>
    </row>
    <row r="208" spans="1:64" ht="15">
      <c r="A208" s="64" t="s">
        <v>271</v>
      </c>
      <c r="B208" s="64" t="s">
        <v>271</v>
      </c>
      <c r="C208" s="65"/>
      <c r="D208" s="66"/>
      <c r="E208" s="67"/>
      <c r="F208" s="68"/>
      <c r="G208" s="65"/>
      <c r="H208" s="69"/>
      <c r="I208" s="70"/>
      <c r="J208" s="70"/>
      <c r="K208" s="34" t="s">
        <v>65</v>
      </c>
      <c r="L208" s="77">
        <v>602</v>
      </c>
      <c r="M208" s="77"/>
      <c r="N208" s="72"/>
      <c r="O208" s="79" t="s">
        <v>176</v>
      </c>
      <c r="P208" s="81">
        <v>43677.547951388886</v>
      </c>
      <c r="Q208" s="79" t="s">
        <v>520</v>
      </c>
      <c r="R208" s="79"/>
      <c r="S208" s="79"/>
      <c r="T208" s="79" t="s">
        <v>684</v>
      </c>
      <c r="U208" s="82" t="s">
        <v>755</v>
      </c>
      <c r="V208" s="82" t="s">
        <v>755</v>
      </c>
      <c r="W208" s="81">
        <v>43677.547951388886</v>
      </c>
      <c r="X208" s="82" t="s">
        <v>1016</v>
      </c>
      <c r="Y208" s="79"/>
      <c r="Z208" s="79"/>
      <c r="AA208" s="85" t="s">
        <v>1225</v>
      </c>
      <c r="AB208" s="79"/>
      <c r="AC208" s="79" t="b">
        <v>0</v>
      </c>
      <c r="AD208" s="79">
        <v>5</v>
      </c>
      <c r="AE208" s="85" t="s">
        <v>1231</v>
      </c>
      <c r="AF208" s="79" t="b">
        <v>0</v>
      </c>
      <c r="AG208" s="79" t="s">
        <v>1237</v>
      </c>
      <c r="AH208" s="79"/>
      <c r="AI208" s="85" t="s">
        <v>1231</v>
      </c>
      <c r="AJ208" s="79" t="b">
        <v>0</v>
      </c>
      <c r="AK208" s="79">
        <v>2</v>
      </c>
      <c r="AL208" s="85" t="s">
        <v>1231</v>
      </c>
      <c r="AM208" s="79" t="s">
        <v>1246</v>
      </c>
      <c r="AN208" s="79" t="b">
        <v>0</v>
      </c>
      <c r="AO208" s="85" t="s">
        <v>1225</v>
      </c>
      <c r="AP208" s="79" t="s">
        <v>176</v>
      </c>
      <c r="AQ208" s="79">
        <v>0</v>
      </c>
      <c r="AR208" s="79">
        <v>0</v>
      </c>
      <c r="AS208" s="79"/>
      <c r="AT208" s="79"/>
      <c r="AU208" s="79"/>
      <c r="AV208" s="79"/>
      <c r="AW208" s="79"/>
      <c r="AX208" s="79"/>
      <c r="AY208" s="79"/>
      <c r="AZ208" s="79"/>
      <c r="BA208">
        <v>57</v>
      </c>
      <c r="BB208" s="78" t="str">
        <f>REPLACE(INDEX(GroupVertices[Group],MATCH(Edges25[[#This Row],[Vertex 1]],GroupVertices[Vertex],0)),1,1,"")</f>
        <v>1</v>
      </c>
      <c r="BC208" s="78" t="str">
        <f>REPLACE(INDEX(GroupVertices[Group],MATCH(Edges25[[#This Row],[Vertex 2]],GroupVertices[Vertex],0)),1,1,"")</f>
        <v>1</v>
      </c>
      <c r="BD208" s="48">
        <v>0</v>
      </c>
      <c r="BE208" s="49">
        <v>0</v>
      </c>
      <c r="BF208" s="48">
        <v>1</v>
      </c>
      <c r="BG208" s="49">
        <v>2.3255813953488373</v>
      </c>
      <c r="BH208" s="48">
        <v>0</v>
      </c>
      <c r="BI208" s="49">
        <v>0</v>
      </c>
      <c r="BJ208" s="48">
        <v>42</v>
      </c>
      <c r="BK208" s="49">
        <v>97.67441860465117</v>
      </c>
      <c r="BL208" s="48">
        <v>43</v>
      </c>
    </row>
    <row r="209" spans="1:64" ht="15">
      <c r="A209" s="64" t="s">
        <v>271</v>
      </c>
      <c r="B209" s="64" t="s">
        <v>271</v>
      </c>
      <c r="C209" s="65"/>
      <c r="D209" s="66"/>
      <c r="E209" s="67"/>
      <c r="F209" s="68"/>
      <c r="G209" s="65"/>
      <c r="H209" s="69"/>
      <c r="I209" s="70"/>
      <c r="J209" s="70"/>
      <c r="K209" s="34" t="s">
        <v>65</v>
      </c>
      <c r="L209" s="77">
        <v>603</v>
      </c>
      <c r="M209" s="77"/>
      <c r="N209" s="72"/>
      <c r="O209" s="79" t="s">
        <v>176</v>
      </c>
      <c r="P209" s="81">
        <v>43678.82540509259</v>
      </c>
      <c r="Q209" s="79" t="s">
        <v>521</v>
      </c>
      <c r="R209" s="82" t="s">
        <v>547</v>
      </c>
      <c r="S209" s="79" t="s">
        <v>597</v>
      </c>
      <c r="T209" s="79" t="s">
        <v>685</v>
      </c>
      <c r="U209" s="82" t="s">
        <v>756</v>
      </c>
      <c r="V209" s="82" t="s">
        <v>756</v>
      </c>
      <c r="W209" s="81">
        <v>43678.82540509259</v>
      </c>
      <c r="X209" s="82" t="s">
        <v>1017</v>
      </c>
      <c r="Y209" s="79"/>
      <c r="Z209" s="79"/>
      <c r="AA209" s="85" t="s">
        <v>1226</v>
      </c>
      <c r="AB209" s="79"/>
      <c r="AC209" s="79" t="b">
        <v>0</v>
      </c>
      <c r="AD209" s="79">
        <v>2</v>
      </c>
      <c r="AE209" s="85" t="s">
        <v>1231</v>
      </c>
      <c r="AF209" s="79" t="b">
        <v>0</v>
      </c>
      <c r="AG209" s="79" t="s">
        <v>1237</v>
      </c>
      <c r="AH209" s="79"/>
      <c r="AI209" s="85" t="s">
        <v>1231</v>
      </c>
      <c r="AJ209" s="79" t="b">
        <v>0</v>
      </c>
      <c r="AK209" s="79">
        <v>1</v>
      </c>
      <c r="AL209" s="85" t="s">
        <v>1231</v>
      </c>
      <c r="AM209" s="79" t="s">
        <v>1248</v>
      </c>
      <c r="AN209" s="79" t="b">
        <v>0</v>
      </c>
      <c r="AO209" s="85" t="s">
        <v>1226</v>
      </c>
      <c r="AP209" s="79" t="s">
        <v>176</v>
      </c>
      <c r="AQ209" s="79">
        <v>0</v>
      </c>
      <c r="AR209" s="79">
        <v>0</v>
      </c>
      <c r="AS209" s="79"/>
      <c r="AT209" s="79"/>
      <c r="AU209" s="79"/>
      <c r="AV209" s="79"/>
      <c r="AW209" s="79"/>
      <c r="AX209" s="79"/>
      <c r="AY209" s="79"/>
      <c r="AZ209" s="79"/>
      <c r="BA209">
        <v>57</v>
      </c>
      <c r="BB209" s="78" t="str">
        <f>REPLACE(INDEX(GroupVertices[Group],MATCH(Edges25[[#This Row],[Vertex 1]],GroupVertices[Vertex],0)),1,1,"")</f>
        <v>1</v>
      </c>
      <c r="BC209" s="78" t="str">
        <f>REPLACE(INDEX(GroupVertices[Group],MATCH(Edges25[[#This Row],[Vertex 2]],GroupVertices[Vertex],0)),1,1,"")</f>
        <v>1</v>
      </c>
      <c r="BD209" s="48">
        <v>1</v>
      </c>
      <c r="BE209" s="49">
        <v>5.882352941176471</v>
      </c>
      <c r="BF209" s="48">
        <v>0</v>
      </c>
      <c r="BG209" s="49">
        <v>0</v>
      </c>
      <c r="BH209" s="48">
        <v>0</v>
      </c>
      <c r="BI209" s="49">
        <v>0</v>
      </c>
      <c r="BJ209" s="48">
        <v>16</v>
      </c>
      <c r="BK209" s="49">
        <v>94.11764705882354</v>
      </c>
      <c r="BL209" s="48">
        <v>17</v>
      </c>
    </row>
    <row r="210" spans="1:64" ht="15">
      <c r="A210" s="64" t="s">
        <v>271</v>
      </c>
      <c r="B210" s="64" t="s">
        <v>271</v>
      </c>
      <c r="C210" s="65"/>
      <c r="D210" s="66"/>
      <c r="E210" s="67"/>
      <c r="F210" s="68"/>
      <c r="G210" s="65"/>
      <c r="H210" s="69"/>
      <c r="I210" s="70"/>
      <c r="J210" s="70"/>
      <c r="K210" s="34" t="s">
        <v>65</v>
      </c>
      <c r="L210" s="77">
        <v>604</v>
      </c>
      <c r="M210" s="77"/>
      <c r="N210" s="72"/>
      <c r="O210" s="79" t="s">
        <v>176</v>
      </c>
      <c r="P210" s="81">
        <v>43679.543761574074</v>
      </c>
      <c r="Q210" s="79" t="s">
        <v>522</v>
      </c>
      <c r="R210" s="79"/>
      <c r="S210" s="79"/>
      <c r="T210" s="79" t="s">
        <v>622</v>
      </c>
      <c r="U210" s="82" t="s">
        <v>757</v>
      </c>
      <c r="V210" s="82" t="s">
        <v>757</v>
      </c>
      <c r="W210" s="81">
        <v>43679.543761574074</v>
      </c>
      <c r="X210" s="82" t="s">
        <v>1018</v>
      </c>
      <c r="Y210" s="79"/>
      <c r="Z210" s="79"/>
      <c r="AA210" s="85" t="s">
        <v>1227</v>
      </c>
      <c r="AB210" s="79"/>
      <c r="AC210" s="79" t="b">
        <v>0</v>
      </c>
      <c r="AD210" s="79">
        <v>4</v>
      </c>
      <c r="AE210" s="85" t="s">
        <v>1231</v>
      </c>
      <c r="AF210" s="79" t="b">
        <v>0</v>
      </c>
      <c r="AG210" s="79" t="s">
        <v>1237</v>
      </c>
      <c r="AH210" s="79"/>
      <c r="AI210" s="85" t="s">
        <v>1231</v>
      </c>
      <c r="AJ210" s="79" t="b">
        <v>0</v>
      </c>
      <c r="AK210" s="79">
        <v>0</v>
      </c>
      <c r="AL210" s="85" t="s">
        <v>1231</v>
      </c>
      <c r="AM210" s="79" t="s">
        <v>1246</v>
      </c>
      <c r="AN210" s="79" t="b">
        <v>0</v>
      </c>
      <c r="AO210" s="85" t="s">
        <v>1227</v>
      </c>
      <c r="AP210" s="79" t="s">
        <v>176</v>
      </c>
      <c r="AQ210" s="79">
        <v>0</v>
      </c>
      <c r="AR210" s="79">
        <v>0</v>
      </c>
      <c r="AS210" s="79"/>
      <c r="AT210" s="79"/>
      <c r="AU210" s="79"/>
      <c r="AV210" s="79"/>
      <c r="AW210" s="79"/>
      <c r="AX210" s="79"/>
      <c r="AY210" s="79"/>
      <c r="AZ210" s="79"/>
      <c r="BA210">
        <v>57</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32</v>
      </c>
      <c r="BK210" s="49">
        <v>100</v>
      </c>
      <c r="BL210" s="48">
        <v>32</v>
      </c>
    </row>
    <row r="211" spans="1:64" ht="15">
      <c r="A211" s="64" t="s">
        <v>271</v>
      </c>
      <c r="B211" s="64" t="s">
        <v>271</v>
      </c>
      <c r="C211" s="65"/>
      <c r="D211" s="66"/>
      <c r="E211" s="67"/>
      <c r="F211" s="68"/>
      <c r="G211" s="65"/>
      <c r="H211" s="69"/>
      <c r="I211" s="70"/>
      <c r="J211" s="70"/>
      <c r="K211" s="34" t="s">
        <v>65</v>
      </c>
      <c r="L211" s="77">
        <v>605</v>
      </c>
      <c r="M211" s="77"/>
      <c r="N211" s="72"/>
      <c r="O211" s="79" t="s">
        <v>176</v>
      </c>
      <c r="P211" s="81">
        <v>43682.60287037037</v>
      </c>
      <c r="Q211" s="79" t="s">
        <v>523</v>
      </c>
      <c r="R211" s="79"/>
      <c r="S211" s="79"/>
      <c r="T211" s="79" t="s">
        <v>686</v>
      </c>
      <c r="U211" s="82" t="s">
        <v>758</v>
      </c>
      <c r="V211" s="82" t="s">
        <v>758</v>
      </c>
      <c r="W211" s="81">
        <v>43682.60287037037</v>
      </c>
      <c r="X211" s="82" t="s">
        <v>1019</v>
      </c>
      <c r="Y211" s="79"/>
      <c r="Z211" s="79"/>
      <c r="AA211" s="85" t="s">
        <v>1228</v>
      </c>
      <c r="AB211" s="79"/>
      <c r="AC211" s="79" t="b">
        <v>0</v>
      </c>
      <c r="AD211" s="79">
        <v>6</v>
      </c>
      <c r="AE211" s="85" t="s">
        <v>1231</v>
      </c>
      <c r="AF211" s="79" t="b">
        <v>0</v>
      </c>
      <c r="AG211" s="79" t="s">
        <v>1237</v>
      </c>
      <c r="AH211" s="79"/>
      <c r="AI211" s="85" t="s">
        <v>1231</v>
      </c>
      <c r="AJ211" s="79" t="b">
        <v>0</v>
      </c>
      <c r="AK211" s="79">
        <v>3</v>
      </c>
      <c r="AL211" s="85" t="s">
        <v>1231</v>
      </c>
      <c r="AM211" s="79" t="s">
        <v>1248</v>
      </c>
      <c r="AN211" s="79" t="b">
        <v>0</v>
      </c>
      <c r="AO211" s="85" t="s">
        <v>1228</v>
      </c>
      <c r="AP211" s="79" t="s">
        <v>176</v>
      </c>
      <c r="AQ211" s="79">
        <v>0</v>
      </c>
      <c r="AR211" s="79">
        <v>0</v>
      </c>
      <c r="AS211" s="79"/>
      <c r="AT211" s="79"/>
      <c r="AU211" s="79"/>
      <c r="AV211" s="79"/>
      <c r="AW211" s="79"/>
      <c r="AX211" s="79"/>
      <c r="AY211" s="79"/>
      <c r="AZ211" s="79"/>
      <c r="BA211">
        <v>57</v>
      </c>
      <c r="BB211" s="78" t="str">
        <f>REPLACE(INDEX(GroupVertices[Group],MATCH(Edges25[[#This Row],[Vertex 1]],GroupVertices[Vertex],0)),1,1,"")</f>
        <v>1</v>
      </c>
      <c r="BC211" s="78" t="str">
        <f>REPLACE(INDEX(GroupVertices[Group],MATCH(Edges25[[#This Row],[Vertex 2]],GroupVertices[Vertex],0)),1,1,"")</f>
        <v>1</v>
      </c>
      <c r="BD211" s="48">
        <v>4</v>
      </c>
      <c r="BE211" s="49">
        <v>14.285714285714286</v>
      </c>
      <c r="BF211" s="48">
        <v>0</v>
      </c>
      <c r="BG211" s="49">
        <v>0</v>
      </c>
      <c r="BH211" s="48">
        <v>0</v>
      </c>
      <c r="BI211" s="49">
        <v>0</v>
      </c>
      <c r="BJ211" s="48">
        <v>24</v>
      </c>
      <c r="BK211" s="49">
        <v>85.71428571428571</v>
      </c>
      <c r="BL211" s="48">
        <v>28</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R6" r:id="rId1" display="https://nodexlgraphgallery.org/Pages/Graph.aspx?graphID=199769"/>
    <hyperlink ref="R15" r:id="rId2" display="https://www.facebook.com/575157440/posts/10156038148922441/"/>
    <hyperlink ref="R26" r:id="rId3" display="http://www.nationalexchangeclub.org/convention/"/>
    <hyperlink ref="R31" r:id="rId4" display="https://www.laureloutlook.com/content/exchange-healing-field?utm_content=bufferf91e9&amp;utm_medium=social&amp;utm_source=twitter.com&amp;utm_campaign=buffer"/>
    <hyperlink ref="R37" r:id="rId5" display="https://twitter.com/exchangeclub/status/1145788523867508741"/>
    <hyperlink ref="R39" r:id="rId6" display="https://nodexlgraphgallery.org/Pages/Graph.aspx?graphID=198760"/>
    <hyperlink ref="R40" r:id="rId7" display="https://nodexlgraphgallery.org/Pages/Graph.aspx?graphID=201252"/>
    <hyperlink ref="R41" r:id="rId8" display="https://nodexlgraphgallery.org/Pages/Graph.aspx?graphID=202613"/>
    <hyperlink ref="R44" r:id="rId9" display="https://understandingcompassion.com/articles/ashton-kutcher-has-rescued-over-6000-victims-from-sex-trafficking/?fbclid=IwAR0LTRtZBGSfjqYjoCHOQh3g9tFZOKvH1pfuXUMvdFjyg2XTwAFvihfeQIM"/>
    <hyperlink ref="R46" r:id="rId10" display="https://twitter.com/exchangeclub/status/1148274826093780995"/>
    <hyperlink ref="R52" r:id="rId11" display="https://twitter.com/exchangeclub/status/1152603324476211202"/>
    <hyperlink ref="R55" r:id="rId12" display="https://nodexlgraphgallery.org/Pages/Graph.aspx?graphID=204694"/>
    <hyperlink ref="R57" r:id="rId13" display="https://www.goshennews.com/news/fair-faces-exchange-club-member-enjoys-raising-money-at-the/article_6527868d-26a0-5483-a400-6f4fc4d370d6.html"/>
    <hyperlink ref="R59" r:id="rId14" display="https://issuu.com/dublincityschools/docs/irish_magazine_summer_2019"/>
    <hyperlink ref="R74" r:id="rId15" display="http://tomb.romeexchangeclub.com/"/>
    <hyperlink ref="R77" r:id="rId16" display="https://nodexlgraphgallery.org/Pages/Graph.aspx?graphID=202613"/>
    <hyperlink ref="R78" r:id="rId17" display="https://nodexlgraphgallery.org/Pages/Graph.aspx?graphID=204694"/>
    <hyperlink ref="R79" r:id="rId18" display="https://nodexlgraphgallery.org/Pages/Graph.aspx?graphID=204791"/>
    <hyperlink ref="R80" r:id="rId19" display="https://nodexlgraphgallery.org/Pages/Graph.aspx?graphID=204913"/>
    <hyperlink ref="R81" r:id="rId20" display="https://nodexlgraphgallery.org/Pages/Graph.aspx?graphID=205019"/>
    <hyperlink ref="R82" r:id="rId21" display="https://www.instagram.com/p/B0v-T4qALPX/?igshid=ml7wmirh85oq"/>
    <hyperlink ref="R84" r:id="rId22" display="http://www.northwestgeorgianews.com/rome/news/local/national-exchange-ceo-in-rome-to-install-leaders-of-rome/article_0e05f854-9439-11e9-b06c-4b6aa1a10b6b.html"/>
    <hyperlink ref="R85" r:id="rId23" display="https://twitter.com/VisitNorfolkVA/status/1142119805643886594"/>
    <hyperlink ref="R93" r:id="rId24" display="https://twitter.com/exchangeclub/status/1150401312045096960"/>
    <hyperlink ref="R96" r:id="rId25" display="https://twitter.com/exchangeclub/status/1150401312045096960"/>
    <hyperlink ref="R105" r:id="rId26" display="https://myemail.constantcontact.com/subject.html?soid=1102534231567&amp;aid=HtJFg089bYg"/>
    <hyperlink ref="R109" r:id="rId27" display="https://myemail.constantcontact.com/subject.html?soid=1102534231567&amp;aid=CFAAycNLB38"/>
    <hyperlink ref="R111" r:id="rId28" display="https://nodexlgraphgallery.org/Pages/Graph.aspx?graphID=198760"/>
    <hyperlink ref="R112" r:id="rId29" display="https://nodexlgraphgallery.org/Pages/Graph.aspx?graphID=198835"/>
    <hyperlink ref="R113" r:id="rId30" display="https://nodexlgraphgallery.org/Pages/Graph.aspx?graphID=198950"/>
    <hyperlink ref="R114" r:id="rId31" display="https://nodexlgraphgallery.org/Pages/Graph.aspx?graphID=199578"/>
    <hyperlink ref="R115" r:id="rId32" display="https://nodexlgraphgallery.org/Pages/Graph.aspx?graphID=199712"/>
    <hyperlink ref="R116" r:id="rId33" display="https://nodexlgraphgallery.org/Pages/Graph.aspx?graphID=199769"/>
    <hyperlink ref="R117" r:id="rId34" display="https://nodexlgraphgallery.org/Pages/Graph.aspx?graphID=199912"/>
    <hyperlink ref="R118" r:id="rId35" display="https://nodexlgraphgallery.org/Pages/Graph.aspx?graphID=200146"/>
    <hyperlink ref="R119" r:id="rId36" display="https://nodexlgraphgallery.org/Pages/Graph.aspx?graphID=200233"/>
    <hyperlink ref="R120" r:id="rId37" display="https://nodexlgraphgallery.org/Pages/Graph.aspx?graphID=200341"/>
    <hyperlink ref="R121" r:id="rId38" display="https://nodexlgraphgallery.org/Pages/Graph.aspx?graphID=200870"/>
    <hyperlink ref="R122" r:id="rId39" display="https://nodexlgraphgallery.org/Pages/Graph.aspx?graphID=201011"/>
    <hyperlink ref="R123" r:id="rId40" display="https://nodexlgraphgallery.org/Pages/Graph.aspx?graphID=201106"/>
    <hyperlink ref="R124" r:id="rId41" display="https://nodexlgraphgallery.org/Pages/Graph.aspx?graphID=201252"/>
    <hyperlink ref="R125" r:id="rId42" display="https://nodexlgraphgallery.org/Pages/Graph.aspx?graphID=201449"/>
    <hyperlink ref="R126" r:id="rId43" display="https://nodexlgraphgallery.org/Pages/Graph.aspx?graphID=201540"/>
    <hyperlink ref="R127" r:id="rId44" display="https://nodexlgraphgallery.org/Pages/Graph.aspx?graphID=201681"/>
    <hyperlink ref="R128" r:id="rId45" display="https://nodexlgraphgallery.org/Pages/Graph.aspx?graphID=201880"/>
    <hyperlink ref="R131" r:id="rId46" display="https://nodexlgraphgallery.org/Pages/Graph.aspx?graphID=202290"/>
    <hyperlink ref="R132" r:id="rId47" display="https://nodexlgraphgallery.org/Pages/Graph.aspx?graphID=202378"/>
    <hyperlink ref="R133" r:id="rId48" display="https://nodexlgraphgallery.org/Pages/Graph.aspx?graphID=202488"/>
    <hyperlink ref="R134" r:id="rId49" display="https://nodexlgraphgallery.org/Pages/Graph.aspx?graphID=202613"/>
    <hyperlink ref="R135" r:id="rId50" display="https://nodexlgraphgallery.org/Pages/Graph.aspx?graphID=203451"/>
    <hyperlink ref="R136" r:id="rId51" display="https://nodexlgraphgallery.org/Pages/Graph.aspx?graphID=204694"/>
    <hyperlink ref="R137" r:id="rId52" display="https://nodexlgraphgallery.org/Pages/Graph.aspx?graphID=204791"/>
    <hyperlink ref="R138" r:id="rId53" display="https://nodexlgraphgallery.org/Pages/Graph.aspx?graphID=204913"/>
    <hyperlink ref="R139" r:id="rId54" display="https://nodexlgraphgallery.org/Pages/Graph.aspx?graphID=205019"/>
    <hyperlink ref="R140" r:id="rId55" display="https://nodexlgraphgallery.org/Pages/Graph.aspx?graphID=205617"/>
    <hyperlink ref="R141" r:id="rId56" display="https://nodexlgraphgallery.org/Pages/Graph.aspx?graphID=205702"/>
    <hyperlink ref="R142" r:id="rId57" display="https://nodexlgraphgallery.org/Pages/Graph.aspx?graphID=205828"/>
    <hyperlink ref="R143" r:id="rId58" display="https://nodexlgraphgallery.org/Pages/Graph.aspx?graphID=205968"/>
    <hyperlink ref="R147" r:id="rId59" display="https://www.instagram.com/p/Bz6inNql8fA/?igshid=1lxpg96a2ld6i"/>
    <hyperlink ref="R155" r:id="rId60" display="https://www.infoplease.com/when-and-how-display-us-flag"/>
    <hyperlink ref="R158" r:id="rId61" display="https://www.denverpost.com/2019/06/06/d-day-anniversary-photos/?fbclid=IwAR2DurBWkmxKzpJOgEl75VYTWYBXv3a6izSynvqTTAsrUdBwz_txMMzFRxU"/>
    <hyperlink ref="R161" r:id="rId62" display="https://www.marriott.com/event-reservations/reservation-link.mi?id=1548174634531&amp;key=GRP&amp;app=resvlink"/>
    <hyperlink ref="R162" r:id="rId63" display="https://www.marriott.com/event-reservations/reservation-link.mi?id=1548174634531&amp;key=GRP&amp;app=resvlink"/>
    <hyperlink ref="R165" r:id="rId64" display="https://smile.amazon.com/ch/34-6571404"/>
    <hyperlink ref="R167" r:id="rId65" display="https://www.mydigitalpublication.com/publication/?i=593351&amp;p=&amp;pn="/>
    <hyperlink ref="R170" r:id="rId66" display="https://www.milb.com/norfolk"/>
    <hyperlink ref="R172" r:id="rId67" display="https://nationaldaycalendar.com/days-2/national-american-eagle-day-june-20/"/>
    <hyperlink ref="R177" r:id="rId68" display="https://myemail.constantcontact.com/subject.html?soid=1102534231567&amp;aid=HtJFg089bYg"/>
    <hyperlink ref="R179" r:id="rId69" display="https://www.nationalexchangeclub.org/convention/"/>
    <hyperlink ref="R182" r:id="rId70" display="https://kidskonnect.com/holidays-seasons/fourth-july/"/>
    <hyperlink ref="R187" r:id="rId71" display="https://www.visitnorfolk.com/eat-drink/"/>
    <hyperlink ref="R207" r:id="rId72" display="https://www.surveymonkey.com/r/2019ExchangeConvention"/>
    <hyperlink ref="R209" r:id="rId73" display="https://myemail.constantcontact.com/subject.html?soid=1102534231567&amp;aid=CFAAycNLB38"/>
    <hyperlink ref="U3" r:id="rId74" display="https://pbs.twimg.com/media/D8O_3qeXoAA8enM.jpg"/>
    <hyperlink ref="U4" r:id="rId75" display="https://pbs.twimg.com/media/D8QihFvWwAAlefq.jpg"/>
    <hyperlink ref="U7" r:id="rId76" display="https://pbs.twimg.com/media/D9CP9UzXYAEt_9o.jpg"/>
    <hyperlink ref="U11" r:id="rId77" display="https://pbs.twimg.com/media/D9IPky6X4AAohwU.jpg"/>
    <hyperlink ref="U14" r:id="rId78" display="https://pbs.twimg.com/media/D9HK_DlW4AAVaXC.jpg"/>
    <hyperlink ref="U17" r:id="rId79" display="https://pbs.twimg.com/media/D83qudSXkAAhDLw.jpg"/>
    <hyperlink ref="U20" r:id="rId80" display="https://pbs.twimg.com/media/D9XNY7tVAAA5Tg6.jpg"/>
    <hyperlink ref="U24" r:id="rId81" display="https://pbs.twimg.com/media/D9isP_UXYAE7utt.jpg"/>
    <hyperlink ref="U26" r:id="rId82" display="https://pbs.twimg.com/media/D9me-xUX4AAR5dc.jpg"/>
    <hyperlink ref="U31" r:id="rId83" display="https://pbs.twimg.com/media/D-Paof4WsAADMPH.jpg"/>
    <hyperlink ref="U34" r:id="rId84" display="https://pbs.twimg.com/ext_tw_video_thumb/1146631611930284033/pu/img/qtO0N9P5dRs9Iwae.jpg"/>
    <hyperlink ref="U42" r:id="rId85" display="https://pbs.twimg.com/media/D9uT8QYUIAAeHSu.jpg"/>
    <hyperlink ref="U45" r:id="rId86" display="https://pbs.twimg.com/media/D-UXbmgVAAgmTKx.jpg"/>
    <hyperlink ref="U47" r:id="rId87" display="https://pbs.twimg.com/media/D_rNQUBXsAAkvIz.jpg"/>
    <hyperlink ref="U59" r:id="rId88" display="https://pbs.twimg.com/media/D9dle9ZWkAE-Ccd.jpg"/>
    <hyperlink ref="U60" r:id="rId89" display="https://pbs.twimg.com/tweet_video_thumb/EALI6fFXUAEkO8i.jpg"/>
    <hyperlink ref="U61" r:id="rId90" display="https://pbs.twimg.com/tweet_video_thumb/EALNnT-WwAAfIkR.jpg"/>
    <hyperlink ref="U67" r:id="rId91" display="https://pbs.twimg.com/media/EAPIMzyWwAUkOF9.jpg"/>
    <hyperlink ref="U71" r:id="rId92" display="https://pbs.twimg.com/media/EAP-5DDU4AElNJ7.jpg"/>
    <hyperlink ref="U73" r:id="rId93" display="https://pbs.twimg.com/media/D-LhmeXW4AEC3HB.jpg"/>
    <hyperlink ref="U74" r:id="rId94" display="https://pbs.twimg.com/media/EAR1IzvU0AAX5za.jpg"/>
    <hyperlink ref="U76" r:id="rId95" display="https://pbs.twimg.com/media/EAV39OuXoAAJKW6.jpg"/>
    <hyperlink ref="U86" r:id="rId96" display="https://pbs.twimg.com/media/EBDYDm4WwAA-UNu.jpg"/>
    <hyperlink ref="U87" r:id="rId97" display="https://pbs.twimg.com/ext_tw_video_thumb/1147207884356431873/pu/img/4Nygw-yLPus7vwJL.jpg"/>
    <hyperlink ref="U88" r:id="rId98" display="https://pbs.twimg.com/tweet_video_thumb/D-wXD0KXkAADeVo.jpg"/>
    <hyperlink ref="U94" r:id="rId99" display="https://pbs.twimg.com/media/D_xAl-VX4AAGKVu.jpg"/>
    <hyperlink ref="U105" r:id="rId100" display="https://pbs.twimg.com/media/D-KxZ1YXkAEIE2l.jpg"/>
    <hyperlink ref="U149" r:id="rId101" display="https://pbs.twimg.com/media/D_x67CEXUAgoQh9.jpg"/>
    <hyperlink ref="U150" r:id="rId102" display="https://pbs.twimg.com/media/D_4T95GXYAEALbZ.jpg"/>
    <hyperlink ref="U155" r:id="rId103" display="https://pbs.twimg.com/media/D7-nS39XoAIqaIz.jpg"/>
    <hyperlink ref="U156" r:id="rId104" display="https://pbs.twimg.com/media/D8Ol9_hXsAAsNsi.jpg"/>
    <hyperlink ref="U157" r:id="rId105" display="https://pbs.twimg.com/media/D8UlHgbUIAAj1GC.jpg"/>
    <hyperlink ref="U158" r:id="rId106" display="https://pbs.twimg.com/media/D8ZWBO5X4AAY1aT.jpg"/>
    <hyperlink ref="U159" r:id="rId107" display="https://pbs.twimg.com/media/D8iomX5XUAAtKkz.jpg"/>
    <hyperlink ref="U161" r:id="rId108" display="https://pbs.twimg.com/tweet_video_thumb/D8uPGcCXUAAs3oY.jpg"/>
    <hyperlink ref="U165" r:id="rId109" display="https://pbs.twimg.com/media/D843zjcWkAAg7ue.png"/>
    <hyperlink ref="U168" r:id="rId110" display="https://pbs.twimg.com/media/D9CP9UzXYAEt_9o.jpg"/>
    <hyperlink ref="U169" r:id="rId111" display="https://pbs.twimg.com/media/D9JMRt_W4AAeklY.jpg"/>
    <hyperlink ref="U170" r:id="rId112" display="https://pbs.twimg.com/media/D9SI_IyXsAA2Epz.jpg"/>
    <hyperlink ref="U171" r:id="rId113" display="https://pbs.twimg.com/media/D9cAOu_X4AAadF3.png"/>
    <hyperlink ref="U172" r:id="rId114" display="https://pbs.twimg.com/media/D9gdge9WkAEzr0g.jpg"/>
    <hyperlink ref="U173" r:id="rId115" display="https://pbs.twimg.com/media/D9l7O-JW4AI5SwI.jpg"/>
    <hyperlink ref="U174" r:id="rId116" display="https://pbs.twimg.com/media/D-FVNBSXkAA8SC0.png"/>
    <hyperlink ref="U175" r:id="rId117" display="https://pbs.twimg.com/media/D-GH_0ZWwAUaT1g.jpg"/>
    <hyperlink ref="U177" r:id="rId118" display="https://pbs.twimg.com/media/D-KxZ1YXkAEIE2l.jpg"/>
    <hyperlink ref="U178" r:id="rId119" display="https://pbs.twimg.com/media/D-O2kE_XoAEGiLy.png"/>
    <hyperlink ref="U180" r:id="rId120" display="https://pbs.twimg.com/media/D-ehYt6UYAMVKBp.png"/>
    <hyperlink ref="U181" r:id="rId121" display="https://pbs.twimg.com/media/D-jYHoFW4AAxQmq.png"/>
    <hyperlink ref="U182" r:id="rId122" display="https://pbs.twimg.com/media/D-obEUSW4AAyKjo.jpg"/>
    <hyperlink ref="U183" r:id="rId123" display="https://pbs.twimg.com/media/D-twye2XsAA2CRZ.jpg"/>
    <hyperlink ref="U184" r:id="rId124" display="https://pbs.twimg.com/media/D-yvY5OXYAAxidi.png"/>
    <hyperlink ref="U185" r:id="rId125" display="https://pbs.twimg.com/media/D-99pC_XoAEVXLb.png"/>
    <hyperlink ref="U186" r:id="rId126" display="https://pbs.twimg.com/media/D_XAev_XYAE8vzv.png"/>
    <hyperlink ref="U188" r:id="rId127" display="https://pbs.twimg.com/media/D_rNQUBXsAAkvIz.jpg"/>
    <hyperlink ref="U189" r:id="rId128" display="https://pbs.twimg.com/media/D_wkhtAXkAASVKh.jpg"/>
    <hyperlink ref="U190" r:id="rId129" display="https://pbs.twimg.com/media/D_wyxzXX4AIV-o4.jpg"/>
    <hyperlink ref="U192" r:id="rId130" display="https://pbs.twimg.com/media/D_xVvfBWsAEkb40.jpg"/>
    <hyperlink ref="U193" r:id="rId131" display="https://pbs.twimg.com/media/D_xlDT-XsAANhkI.jpg"/>
    <hyperlink ref="U195" r:id="rId132" display="https://pbs.twimg.com/media/D_yJdloXUAIrOR3.jpg"/>
    <hyperlink ref="U196" r:id="rId133" display="https://pbs.twimg.com/media/D_1neklXUAAmaUf.jpg"/>
    <hyperlink ref="U197" r:id="rId134" display="https://pbs.twimg.com/media/D_2fU2QWwAAkaio.jpg"/>
    <hyperlink ref="U198" r:id="rId135" display="https://pbs.twimg.com/media/D_20WohXUAAmkFd.jpg"/>
    <hyperlink ref="U199" r:id="rId136" display="https://pbs.twimg.com/media/D_25a44XoAMZKyy.png"/>
    <hyperlink ref="U200" r:id="rId137" display="https://pbs.twimg.com/media/D_61av3WkAEWpTG.jpg"/>
    <hyperlink ref="U201" r:id="rId138" display="https://pbs.twimg.com/media/D_7eKb4XsAA1T9k.jpg"/>
    <hyperlink ref="U202" r:id="rId139" display="https://pbs.twimg.com/media/D_7enY2W4AAQWsP.jpg"/>
    <hyperlink ref="U203" r:id="rId140" display="https://pbs.twimg.com/media/D_7fTS_X4AMoyIx.jpg"/>
    <hyperlink ref="U204" r:id="rId141" display="https://pbs.twimg.com/media/D_80N9uXoAAL4c4.png"/>
    <hyperlink ref="U205" r:id="rId142" display="https://pbs.twimg.com/media/D_9uH33XsAAt5IQ.jpg"/>
    <hyperlink ref="U206" r:id="rId143" display="https://pbs.twimg.com/media/D_94MmIXYAEkiah.png"/>
    <hyperlink ref="U207" r:id="rId144" display="https://pbs.twimg.com/media/EAAS6yHXYAEtgU0.png"/>
    <hyperlink ref="U208" r:id="rId145" display="https://pbs.twimg.com/media/EAzmPCeXYAMEgEL.jpg"/>
    <hyperlink ref="U209" r:id="rId146" display="https://pbs.twimg.com/media/EA6LRfzXYAQKSaP.jpg"/>
    <hyperlink ref="U210" r:id="rId147" display="https://pbs.twimg.com/media/EA94CMdWkAAhUhP.jpg"/>
    <hyperlink ref="U211" r:id="rId148" display="https://pbs.twimg.com/media/EBNoSNEW4AMdp38.png"/>
    <hyperlink ref="V3" r:id="rId149" display="https://pbs.twimg.com/media/D8O_3qeXoAA8enM.jpg"/>
    <hyperlink ref="V4" r:id="rId150" display="https://pbs.twimg.com/media/D8QihFvWwAAlefq.jpg"/>
    <hyperlink ref="V5" r:id="rId151" display="http://pbs.twimg.com/profile_images/1124632511697641477/7dcs3mHM_normal.jpg"/>
    <hyperlink ref="V6" r:id="rId152" display="http://pbs.twimg.com/profile_images/3579926654/ffb7b6f3d4ba727aa317e5ca113b47e4_normal.jpeg"/>
    <hyperlink ref="V7" r:id="rId153" display="https://pbs.twimg.com/media/D9CP9UzXYAEt_9o.jpg"/>
    <hyperlink ref="V8" r:id="rId154" display="http://pbs.twimg.com/profile_images/1063520390213980160/jemR7wnL_normal.jpg"/>
    <hyperlink ref="V9" r:id="rId155" display="http://pbs.twimg.com/profile_images/1125232162557648897/XT7YlIaq_normal.jpg"/>
    <hyperlink ref="V10" r:id="rId156" display="http://pbs.twimg.com/profile_images/1124713248211783680/dISvFwue_normal.png"/>
    <hyperlink ref="V11" r:id="rId157" display="https://pbs.twimg.com/media/D9IPky6X4AAohwU.jpg"/>
    <hyperlink ref="V12" r:id="rId158" display="http://pbs.twimg.com/profile_images/1100104202142040064/C53Rgela_normal.jpg"/>
    <hyperlink ref="V13" r:id="rId159" display="http://pbs.twimg.com/profile_images/671414633039663104/s7_tJpsv_normal.jpg"/>
    <hyperlink ref="V14" r:id="rId160" display="https://pbs.twimg.com/media/D9HK_DlW4AAVaXC.jpg"/>
    <hyperlink ref="V15" r:id="rId161" display="http://pbs.twimg.com/profile_images/989121000511074304/fQjAGH1Y_normal.jpg"/>
    <hyperlink ref="V16" r:id="rId162" display="http://pbs.twimg.com/profile_images/1039301601834532864/bV69TMKi_normal.jpg"/>
    <hyperlink ref="V17" r:id="rId163" display="https://pbs.twimg.com/media/D83qudSXkAAhDLw.jpg"/>
    <hyperlink ref="V18" r:id="rId164" display="http://pbs.twimg.com/profile_images/1152718222212382724/SPtspBU-_normal.png"/>
    <hyperlink ref="V19" r:id="rId165" display="http://pbs.twimg.com/profile_images/1152718222212382724/SPtspBU-_normal.png"/>
    <hyperlink ref="V20" r:id="rId166" display="https://pbs.twimg.com/media/D9XNY7tVAAA5Tg6.jpg"/>
    <hyperlink ref="V21" r:id="rId167" display="http://pbs.twimg.com/profile_images/1140625223395545098/_nHZDwPz_normal.jpg"/>
    <hyperlink ref="V22" r:id="rId168" display="http://pbs.twimg.com/profile_images/494468897069084672/iwXXaKlR_normal.jpeg"/>
    <hyperlink ref="V23" r:id="rId169" display="http://abs.twimg.com/sticky/default_profile_images/default_profile_normal.png"/>
    <hyperlink ref="V24" r:id="rId170" display="https://pbs.twimg.com/media/D9isP_UXYAE7utt.jpg"/>
    <hyperlink ref="V25" r:id="rId171" display="http://pbs.twimg.com/profile_images/1117873857698729984/V99GkLgK_normal.png"/>
    <hyperlink ref="V26" r:id="rId172" display="https://pbs.twimg.com/media/D9me-xUX4AAR5dc.jpg"/>
    <hyperlink ref="V27" r:id="rId173" display="http://pbs.twimg.com/profile_images/1137927202971013122/FiBv7YL2_normal.jpg"/>
    <hyperlink ref="V28" r:id="rId174" display="http://pbs.twimg.com/profile_images/1137179703159083008/1sAB4rGy_normal.jpg"/>
    <hyperlink ref="V29" r:id="rId175" display="http://pbs.twimg.com/profile_images/1140286638167171073/TblxsbBs_normal.jpg"/>
    <hyperlink ref="V30" r:id="rId176" display="http://pbs.twimg.com/profile_images/740013140700729344/T-h63ufO_normal.jpg"/>
    <hyperlink ref="V31" r:id="rId177" display="https://pbs.twimg.com/media/D-Paof4WsAADMPH.jpg"/>
    <hyperlink ref="V32" r:id="rId178" display="http://pbs.twimg.com/profile_images/1092111194205241344/27XQAzgc_normal.jpg"/>
    <hyperlink ref="V33" r:id="rId179" display="http://pbs.twimg.com/profile_images/1103785776448487424/m4ufsPdP_normal.jpg"/>
    <hyperlink ref="V34" r:id="rId180" display="https://pbs.twimg.com/ext_tw_video_thumb/1146631611930284033/pu/img/qtO0N9P5dRs9Iwae.jpg"/>
    <hyperlink ref="V35" r:id="rId181" display="http://pbs.twimg.com/profile_images/480813054708690944/pke-Vfft_normal.jpeg"/>
    <hyperlink ref="V36" r:id="rId182" display="http://abs.twimg.com/sticky/default_profile_images/default_profile_normal.png"/>
    <hyperlink ref="V37" r:id="rId183" display="http://abs.twimg.com/sticky/default_profile_images/default_profile_normal.png"/>
    <hyperlink ref="V38" r:id="rId184" display="http://pbs.twimg.com/profile_images/1156234581298896902/IJi0oUuB_normal.jpg"/>
    <hyperlink ref="V39" r:id="rId185" display="http://pbs.twimg.com/profile_images/1136525117285179392/4LBIES5Y_normal.png"/>
    <hyperlink ref="V40" r:id="rId186" display="http://pbs.twimg.com/profile_images/1136525117285179392/4LBIES5Y_normal.png"/>
    <hyperlink ref="V41" r:id="rId187" display="http://pbs.twimg.com/profile_images/1136525117285179392/4LBIES5Y_normal.png"/>
    <hyperlink ref="V42" r:id="rId188" display="https://pbs.twimg.com/media/D9uT8QYUIAAeHSu.jpg"/>
    <hyperlink ref="V43" r:id="rId189" display="http://pbs.twimg.com/profile_images/1140310394160013314/MYfpsgW3_normal.jpg"/>
    <hyperlink ref="V44" r:id="rId190" display="http://pbs.twimg.com/profile_images/946432096540622848/AH_ET-Rh_normal.jpg"/>
    <hyperlink ref="V45" r:id="rId191" display="https://pbs.twimg.com/media/D-UXbmgVAAgmTKx.jpg"/>
    <hyperlink ref="V46" r:id="rId192" display="http://pbs.twimg.com/profile_images/946432096540622848/AH_ET-Rh_normal.jpg"/>
    <hyperlink ref="V47" r:id="rId193" display="https://pbs.twimg.com/media/D_rNQUBXsAAkvIz.jpg"/>
    <hyperlink ref="V48" r:id="rId194" display="http://pbs.twimg.com/profile_images/1057619127379079170/d55sg4t0_normal.jpg"/>
    <hyperlink ref="V49" r:id="rId195" display="http://pbs.twimg.com/profile_images/1125796261238640640/C0BtzcoL_normal.jpg"/>
    <hyperlink ref="V50" r:id="rId196" display="http://pbs.twimg.com/profile_images/1125796261238640640/C0BtzcoL_normal.jpg"/>
    <hyperlink ref="V51" r:id="rId197" display="http://pbs.twimg.com/profile_images/1125796261238640640/C0BtzcoL_normal.jpg"/>
    <hyperlink ref="V52" r:id="rId198" display="http://pbs.twimg.com/profile_images/758459016116789249/yLt7dtvI_normal.jpg"/>
    <hyperlink ref="V53" r:id="rId199" display="http://pbs.twimg.com/profile_images/1151720745304821760/T2RPTE3D_normal.jpg"/>
    <hyperlink ref="V54" r:id="rId200" display="http://pbs.twimg.com/profile_images/570658932726861824/MSzOYUtx_normal.jpeg"/>
    <hyperlink ref="V55" r:id="rId201" display="http://pbs.twimg.com/profile_images/1129333828911284226/h5buLdsA_normal.jpg"/>
    <hyperlink ref="V56" r:id="rId202" display="http://pbs.twimg.com/profile_images/716292527419219968/Q554O46T_normal.jpg"/>
    <hyperlink ref="V57" r:id="rId203" display="http://pbs.twimg.com/profile_images/1267818762/Goshen_News_facebook_banner_normal.jpg"/>
    <hyperlink ref="V58" r:id="rId204" display="http://pbs.twimg.com/profile_images/461695276290703360/R2qw67CZ_normal.jpeg"/>
    <hyperlink ref="V59" r:id="rId205" display="https://pbs.twimg.com/media/D9dle9ZWkAE-Ccd.jpg"/>
    <hyperlink ref="V60" r:id="rId206" display="https://pbs.twimg.com/tweet_video_thumb/EALI6fFXUAEkO8i.jpg"/>
    <hyperlink ref="V61" r:id="rId207" display="https://pbs.twimg.com/tweet_video_thumb/EALNnT-WwAAfIkR.jpg"/>
    <hyperlink ref="V62" r:id="rId208" display="http://pbs.twimg.com/profile_images/857688465986727937/X8Daqn1E_normal.jpg"/>
    <hyperlink ref="V63" r:id="rId209" display="http://pbs.twimg.com/profile_images/857688465986727937/X8Daqn1E_normal.jpg"/>
    <hyperlink ref="V64" r:id="rId210" display="http://pbs.twimg.com/profile_images/1091929514287026177/PNrYmF75_normal.jpg"/>
    <hyperlink ref="V65" r:id="rId211" display="http://pbs.twimg.com/profile_images/1091929514287026177/PNrYmF75_normal.jpg"/>
    <hyperlink ref="V66" r:id="rId212" display="http://pbs.twimg.com/profile_images/1091929514287026177/PNrYmF75_normal.jpg"/>
    <hyperlink ref="V67" r:id="rId213" display="https://pbs.twimg.com/media/EAPIMzyWwAUkOF9.jpg"/>
    <hyperlink ref="V68" r:id="rId214" display="http://pbs.twimg.com/profile_images/1086329261059948544/1rifR15g_normal.jpg"/>
    <hyperlink ref="V69" r:id="rId215" display="http://pbs.twimg.com/profile_images/760086441003220992/yGVcfdRh_normal.jpg"/>
    <hyperlink ref="V70" r:id="rId216" display="http://pbs.twimg.com/profile_images/1011262662422999040/IFVysNpl_normal.jpg"/>
    <hyperlink ref="V71" r:id="rId217" display="https://pbs.twimg.com/media/EAP-5DDU4AElNJ7.jpg"/>
    <hyperlink ref="V72" r:id="rId218" display="http://pbs.twimg.com/profile_images/804783283280216065/kfIY-XXG_normal.jpg"/>
    <hyperlink ref="V73" r:id="rId219" display="https://pbs.twimg.com/media/D-LhmeXW4AEC3HB.jpg"/>
    <hyperlink ref="V74" r:id="rId220" display="https://pbs.twimg.com/media/EAR1IzvU0AAX5za.jpg"/>
    <hyperlink ref="V75" r:id="rId221" display="http://pbs.twimg.com/profile_images/751439787630981120/UhJueH5p_normal.jpg"/>
    <hyperlink ref="V76" r:id="rId222" display="https://pbs.twimg.com/media/EAV39OuXoAAJKW6.jpg"/>
    <hyperlink ref="V77" r:id="rId223" display="http://pbs.twimg.com/profile_images/1137012768303931392/_YNnZ4rm_normal.jpg"/>
    <hyperlink ref="V78" r:id="rId224" display="http://pbs.twimg.com/profile_images/1137012768303931392/_YNnZ4rm_normal.jpg"/>
    <hyperlink ref="V79" r:id="rId225" display="http://pbs.twimg.com/profile_images/1137012768303931392/_YNnZ4rm_normal.jpg"/>
    <hyperlink ref="V80" r:id="rId226" display="http://pbs.twimg.com/profile_images/1137012768303931392/_YNnZ4rm_normal.jpg"/>
    <hyperlink ref="V81" r:id="rId227" display="http://pbs.twimg.com/profile_images/1137012768303931392/_YNnZ4rm_normal.jpg"/>
    <hyperlink ref="V82" r:id="rId228" display="http://pbs.twimg.com/profile_images/1079862132781535234/99wa9Nlp_normal.jpg"/>
    <hyperlink ref="V83" r:id="rId229" display="http://pbs.twimg.com/profile_images/570658932726861824/MSzOYUtx_normal.jpeg"/>
    <hyperlink ref="V84" r:id="rId230" display="http://pbs.twimg.com/profile_images/1123576928001306627/7zA4OAug_normal.png"/>
    <hyperlink ref="V85" r:id="rId231" display="http://pbs.twimg.com/profile_images/1123576928001306627/7zA4OAug_normal.png"/>
    <hyperlink ref="V86" r:id="rId232" display="https://pbs.twimg.com/media/EBDYDm4WwAA-UNu.jpg"/>
    <hyperlink ref="V87" r:id="rId233" display="https://pbs.twimg.com/ext_tw_video_thumb/1147207884356431873/pu/img/4Nygw-yLPus7vwJL.jpg"/>
    <hyperlink ref="V88" r:id="rId234" display="https://pbs.twimg.com/tweet_video_thumb/D-wXD0KXkAADeVo.jpg"/>
    <hyperlink ref="V89" r:id="rId235" display="http://pbs.twimg.com/profile_images/941327403707654146/Um9mZn4X_normal.jpg"/>
    <hyperlink ref="V90" r:id="rId236" display="http://pbs.twimg.com/profile_images/941327403707654146/Um9mZn4X_normal.jpg"/>
    <hyperlink ref="V91" r:id="rId237" display="http://pbs.twimg.com/profile_images/378800000580987070/db9078700d95a65749e683e090706d47_normal.jpeg"/>
    <hyperlink ref="V92" r:id="rId238" display="http://pbs.twimg.com/profile_images/378800000580987070/db9078700d95a65749e683e090706d47_normal.jpeg"/>
    <hyperlink ref="V93" r:id="rId239" display="http://pbs.twimg.com/profile_images/570658932726861824/MSzOYUtx_normal.jpeg"/>
    <hyperlink ref="V94" r:id="rId240" display="https://pbs.twimg.com/media/D_xAl-VX4AAGKVu.jpg"/>
    <hyperlink ref="V95" r:id="rId241" display="http://pbs.twimg.com/profile_images/1106532626532319232/BiRESKrF_normal.jpg"/>
    <hyperlink ref="V96" r:id="rId242" display="http://pbs.twimg.com/profile_images/1106532626532319232/BiRESKrF_normal.jpg"/>
    <hyperlink ref="V97" r:id="rId243" display="http://pbs.twimg.com/profile_images/1106532626532319232/BiRESKrF_normal.jpg"/>
    <hyperlink ref="V98" r:id="rId244" display="http://pbs.twimg.com/profile_images/859094363015663617/WFhz0keD_normal.jpg"/>
    <hyperlink ref="V99" r:id="rId245" display="http://pbs.twimg.com/profile_images/859094363015663617/WFhz0keD_normal.jpg"/>
    <hyperlink ref="V100" r:id="rId246" display="http://pbs.twimg.com/profile_images/859094363015663617/WFhz0keD_normal.jpg"/>
    <hyperlink ref="V101" r:id="rId247" display="http://pbs.twimg.com/profile_images/859094363015663617/WFhz0keD_normal.jpg"/>
    <hyperlink ref="V102" r:id="rId248" display="http://pbs.twimg.com/profile_images/859094363015663617/WFhz0keD_normal.jpg"/>
    <hyperlink ref="V103" r:id="rId249" display="http://pbs.twimg.com/profile_images/859094363015663617/WFhz0keD_normal.jpg"/>
    <hyperlink ref="V104" r:id="rId250" display="http://pbs.twimg.com/profile_images/859094363015663617/WFhz0keD_normal.jpg"/>
    <hyperlink ref="V105" r:id="rId251" display="https://pbs.twimg.com/media/D-KxZ1YXkAEIE2l.jpg"/>
    <hyperlink ref="V106" r:id="rId252" display="http://pbs.twimg.com/profile_images/859094363015663617/WFhz0keD_normal.jpg"/>
    <hyperlink ref="V107" r:id="rId253" display="http://pbs.twimg.com/profile_images/859094363015663617/WFhz0keD_normal.jpg"/>
    <hyperlink ref="V108" r:id="rId254" display="http://pbs.twimg.com/profile_images/859094363015663617/WFhz0keD_normal.jpg"/>
    <hyperlink ref="V109" r:id="rId255" display="http://pbs.twimg.com/profile_images/859094363015663617/WFhz0keD_normal.jpg"/>
    <hyperlink ref="V110" r:id="rId256" display="http://pbs.twimg.com/profile_images/889305169787277314/bOTcq8rx_normal.jpg"/>
    <hyperlink ref="V111" r:id="rId257" display="http://pbs.twimg.com/profile_images/993645134372798469/pAZy1Q6j_normal.jpg"/>
    <hyperlink ref="V112" r:id="rId258" display="http://pbs.twimg.com/profile_images/993645134372798469/pAZy1Q6j_normal.jpg"/>
    <hyperlink ref="V113" r:id="rId259" display="http://pbs.twimg.com/profile_images/993645134372798469/pAZy1Q6j_normal.jpg"/>
    <hyperlink ref="V114" r:id="rId260" display="http://pbs.twimg.com/profile_images/993645134372798469/pAZy1Q6j_normal.jpg"/>
    <hyperlink ref="V115" r:id="rId261" display="http://pbs.twimg.com/profile_images/993645134372798469/pAZy1Q6j_normal.jpg"/>
    <hyperlink ref="V116" r:id="rId262" display="http://pbs.twimg.com/profile_images/993645134372798469/pAZy1Q6j_normal.jpg"/>
    <hyperlink ref="V117" r:id="rId263" display="http://pbs.twimg.com/profile_images/993645134372798469/pAZy1Q6j_normal.jpg"/>
    <hyperlink ref="V118" r:id="rId264" display="http://pbs.twimg.com/profile_images/993645134372798469/pAZy1Q6j_normal.jpg"/>
    <hyperlink ref="V119" r:id="rId265" display="http://pbs.twimg.com/profile_images/993645134372798469/pAZy1Q6j_normal.jpg"/>
    <hyperlink ref="V120" r:id="rId266" display="http://pbs.twimg.com/profile_images/993645134372798469/pAZy1Q6j_normal.jpg"/>
    <hyperlink ref="V121" r:id="rId267" display="http://pbs.twimg.com/profile_images/993645134372798469/pAZy1Q6j_normal.jpg"/>
    <hyperlink ref="V122" r:id="rId268" display="http://pbs.twimg.com/profile_images/993645134372798469/pAZy1Q6j_normal.jpg"/>
    <hyperlink ref="V123" r:id="rId269" display="http://pbs.twimg.com/profile_images/993645134372798469/pAZy1Q6j_normal.jpg"/>
    <hyperlink ref="V124" r:id="rId270" display="http://pbs.twimg.com/profile_images/993645134372798469/pAZy1Q6j_normal.jpg"/>
    <hyperlink ref="V125" r:id="rId271" display="http://pbs.twimg.com/profile_images/993645134372798469/pAZy1Q6j_normal.jpg"/>
    <hyperlink ref="V126" r:id="rId272" display="http://pbs.twimg.com/profile_images/993645134372798469/pAZy1Q6j_normal.jpg"/>
    <hyperlink ref="V127" r:id="rId273" display="http://pbs.twimg.com/profile_images/993645134372798469/pAZy1Q6j_normal.jpg"/>
    <hyperlink ref="V128" r:id="rId274" display="http://pbs.twimg.com/profile_images/993645134372798469/pAZy1Q6j_normal.jpg"/>
    <hyperlink ref="V129" r:id="rId275" display="http://pbs.twimg.com/profile_images/570658932726861824/MSzOYUtx_normal.jpeg"/>
    <hyperlink ref="V130" r:id="rId276" display="http://pbs.twimg.com/profile_images/461582286970843136/Hb5GbLpr_normal.jpeg"/>
    <hyperlink ref="V131" r:id="rId277" display="http://pbs.twimg.com/profile_images/993645134372798469/pAZy1Q6j_normal.jpg"/>
    <hyperlink ref="V132" r:id="rId278" display="http://pbs.twimg.com/profile_images/993645134372798469/pAZy1Q6j_normal.jpg"/>
    <hyperlink ref="V133" r:id="rId279" display="http://pbs.twimg.com/profile_images/993645134372798469/pAZy1Q6j_normal.jpg"/>
    <hyperlink ref="V134" r:id="rId280" display="http://pbs.twimg.com/profile_images/993645134372798469/pAZy1Q6j_normal.jpg"/>
    <hyperlink ref="V135" r:id="rId281" display="http://pbs.twimg.com/profile_images/993645134372798469/pAZy1Q6j_normal.jpg"/>
    <hyperlink ref="V136" r:id="rId282" display="http://pbs.twimg.com/profile_images/993645134372798469/pAZy1Q6j_normal.jpg"/>
    <hyperlink ref="V137" r:id="rId283" display="http://pbs.twimg.com/profile_images/993645134372798469/pAZy1Q6j_normal.jpg"/>
    <hyperlink ref="V138" r:id="rId284" display="http://pbs.twimg.com/profile_images/993645134372798469/pAZy1Q6j_normal.jpg"/>
    <hyperlink ref="V139" r:id="rId285" display="http://pbs.twimg.com/profile_images/993645134372798469/pAZy1Q6j_normal.jpg"/>
    <hyperlink ref="V140" r:id="rId286" display="http://pbs.twimg.com/profile_images/993645134372798469/pAZy1Q6j_normal.jpg"/>
    <hyperlink ref="V141" r:id="rId287" display="http://pbs.twimg.com/profile_images/993645134372798469/pAZy1Q6j_normal.jpg"/>
    <hyperlink ref="V142" r:id="rId288" display="http://pbs.twimg.com/profile_images/993645134372798469/pAZy1Q6j_normal.jpg"/>
    <hyperlink ref="V143" r:id="rId289" display="http://pbs.twimg.com/profile_images/993645134372798469/pAZy1Q6j_normal.jpg"/>
    <hyperlink ref="V144" r:id="rId290" display="http://pbs.twimg.com/profile_images/570658932726861824/MSzOYUtx_normal.jpeg"/>
    <hyperlink ref="V145" r:id="rId291" display="http://pbs.twimg.com/profile_images/570658932726861824/MSzOYUtx_normal.jpeg"/>
    <hyperlink ref="V146" r:id="rId292" display="http://pbs.twimg.com/profile_images/570658932726861824/MSzOYUtx_normal.jpeg"/>
    <hyperlink ref="V147" r:id="rId293" display="http://pbs.twimg.com/profile_images/570658932726861824/MSzOYUtx_normal.jpeg"/>
    <hyperlink ref="V148" r:id="rId294" display="http://pbs.twimg.com/profile_images/570658932726861824/MSzOYUtx_normal.jpeg"/>
    <hyperlink ref="V149" r:id="rId295" display="https://pbs.twimg.com/media/D_x67CEXUAgoQh9.jpg"/>
    <hyperlink ref="V150" r:id="rId296" display="https://pbs.twimg.com/media/D_4T95GXYAEALbZ.jpg"/>
    <hyperlink ref="V151" r:id="rId297" display="http://pbs.twimg.com/profile_images/570658932726861824/MSzOYUtx_normal.jpeg"/>
    <hyperlink ref="V152" r:id="rId298" display="http://pbs.twimg.com/profile_images/570658932726861824/MSzOYUtx_normal.jpeg"/>
    <hyperlink ref="V153" r:id="rId299" display="http://pbs.twimg.com/profile_images/570658932726861824/MSzOYUtx_normal.jpeg"/>
    <hyperlink ref="V154" r:id="rId300" display="http://pbs.twimg.com/profile_images/586198613899915264/LVWslvy1_normal.jpg"/>
    <hyperlink ref="V155" r:id="rId301" display="https://pbs.twimg.com/media/D7-nS39XoAIqaIz.jpg"/>
    <hyperlink ref="V156" r:id="rId302" display="https://pbs.twimg.com/media/D8Ol9_hXsAAsNsi.jpg"/>
    <hyperlink ref="V157" r:id="rId303" display="https://pbs.twimg.com/media/D8UlHgbUIAAj1GC.jpg"/>
    <hyperlink ref="V158" r:id="rId304" display="https://pbs.twimg.com/media/D8ZWBO5X4AAY1aT.jpg"/>
    <hyperlink ref="V159" r:id="rId305" display="https://pbs.twimg.com/media/D8iomX5XUAAtKkz.jpg"/>
    <hyperlink ref="V160" r:id="rId306" display="http://pbs.twimg.com/profile_images/1123576928001306627/7zA4OAug_normal.png"/>
    <hyperlink ref="V161" r:id="rId307" display="https://pbs.twimg.com/tweet_video_thumb/D8uPGcCXUAAs3oY.jpg"/>
    <hyperlink ref="V162" r:id="rId308" display="http://pbs.twimg.com/profile_images/1123576928001306627/7zA4OAug_normal.png"/>
    <hyperlink ref="V163" r:id="rId309" display="http://pbs.twimg.com/profile_images/1123576928001306627/7zA4OAug_normal.png"/>
    <hyperlink ref="V164" r:id="rId310" display="http://pbs.twimg.com/profile_images/1123576928001306627/7zA4OAug_normal.png"/>
    <hyperlink ref="V165" r:id="rId311" display="https://pbs.twimg.com/media/D843zjcWkAAg7ue.png"/>
    <hyperlink ref="V166" r:id="rId312" display="http://pbs.twimg.com/profile_images/1123576928001306627/7zA4OAug_normal.png"/>
    <hyperlink ref="V167" r:id="rId313" display="http://pbs.twimg.com/profile_images/1123576928001306627/7zA4OAug_normal.png"/>
    <hyperlink ref="V168" r:id="rId314" display="https://pbs.twimg.com/media/D9CP9UzXYAEt_9o.jpg"/>
    <hyperlink ref="V169" r:id="rId315" display="https://pbs.twimg.com/media/D9JMRt_W4AAeklY.jpg"/>
    <hyperlink ref="V170" r:id="rId316" display="https://pbs.twimg.com/media/D9SI_IyXsAA2Epz.jpg"/>
    <hyperlink ref="V171" r:id="rId317" display="https://pbs.twimg.com/media/D9cAOu_X4AAadF3.png"/>
    <hyperlink ref="V172" r:id="rId318" display="https://pbs.twimg.com/media/D9gdge9WkAEzr0g.jpg"/>
    <hyperlink ref="V173" r:id="rId319" display="https://pbs.twimg.com/media/D9l7O-JW4AI5SwI.jpg"/>
    <hyperlink ref="V174" r:id="rId320" display="https://pbs.twimg.com/media/D-FVNBSXkAA8SC0.png"/>
    <hyperlink ref="V175" r:id="rId321" display="https://pbs.twimg.com/media/D-GH_0ZWwAUaT1g.jpg"/>
    <hyperlink ref="V176" r:id="rId322" display="http://pbs.twimg.com/profile_images/1123576928001306627/7zA4OAug_normal.png"/>
    <hyperlink ref="V177" r:id="rId323" display="https://pbs.twimg.com/media/D-KxZ1YXkAEIE2l.jpg"/>
    <hyperlink ref="V178" r:id="rId324" display="https://pbs.twimg.com/media/D-O2kE_XoAEGiLy.png"/>
    <hyperlink ref="V179" r:id="rId325" display="http://pbs.twimg.com/profile_images/1123576928001306627/7zA4OAug_normal.png"/>
    <hyperlink ref="V180" r:id="rId326" display="https://pbs.twimg.com/media/D-ehYt6UYAMVKBp.png"/>
    <hyperlink ref="V181" r:id="rId327" display="https://pbs.twimg.com/media/D-jYHoFW4AAxQmq.png"/>
    <hyperlink ref="V182" r:id="rId328" display="https://pbs.twimg.com/media/D-obEUSW4AAyKjo.jpg"/>
    <hyperlink ref="V183" r:id="rId329" display="https://pbs.twimg.com/media/D-twye2XsAA2CRZ.jpg"/>
    <hyperlink ref="V184" r:id="rId330" display="https://pbs.twimg.com/media/D-yvY5OXYAAxidi.png"/>
    <hyperlink ref="V185" r:id="rId331" display="https://pbs.twimg.com/media/D-99pC_XoAEVXLb.png"/>
    <hyperlink ref="V186" r:id="rId332" display="https://pbs.twimg.com/media/D_XAev_XYAE8vzv.png"/>
    <hyperlink ref="V187" r:id="rId333" display="http://pbs.twimg.com/profile_images/1123576928001306627/7zA4OAug_normal.png"/>
    <hyperlink ref="V188" r:id="rId334" display="https://pbs.twimg.com/media/D_rNQUBXsAAkvIz.jpg"/>
    <hyperlink ref="V189" r:id="rId335" display="https://pbs.twimg.com/media/D_wkhtAXkAASVKh.jpg"/>
    <hyperlink ref="V190" r:id="rId336" display="https://pbs.twimg.com/media/D_wyxzXX4AIV-o4.jpg"/>
    <hyperlink ref="V191" r:id="rId337" display="http://pbs.twimg.com/profile_images/1123576928001306627/7zA4OAug_normal.png"/>
    <hyperlink ref="V192" r:id="rId338" display="https://pbs.twimg.com/media/D_xVvfBWsAEkb40.jpg"/>
    <hyperlink ref="V193" r:id="rId339" display="https://pbs.twimg.com/media/D_xlDT-XsAANhkI.jpg"/>
    <hyperlink ref="V194" r:id="rId340" display="http://pbs.twimg.com/profile_images/1123576928001306627/7zA4OAug_normal.png"/>
    <hyperlink ref="V195" r:id="rId341" display="https://pbs.twimg.com/media/D_yJdloXUAIrOR3.jpg"/>
    <hyperlink ref="V196" r:id="rId342" display="https://pbs.twimg.com/media/D_1neklXUAAmaUf.jpg"/>
    <hyperlink ref="V197" r:id="rId343" display="https://pbs.twimg.com/media/D_2fU2QWwAAkaio.jpg"/>
    <hyperlink ref="V198" r:id="rId344" display="https://pbs.twimg.com/media/D_20WohXUAAmkFd.jpg"/>
    <hyperlink ref="V199" r:id="rId345" display="https://pbs.twimg.com/media/D_25a44XoAMZKyy.png"/>
    <hyperlink ref="V200" r:id="rId346" display="https://pbs.twimg.com/media/D_61av3WkAEWpTG.jpg"/>
    <hyperlink ref="V201" r:id="rId347" display="https://pbs.twimg.com/media/D_7eKb4XsAA1T9k.jpg"/>
    <hyperlink ref="V202" r:id="rId348" display="https://pbs.twimg.com/media/D_7enY2W4AAQWsP.jpg"/>
    <hyperlink ref="V203" r:id="rId349" display="https://pbs.twimg.com/media/D_7fTS_X4AMoyIx.jpg"/>
    <hyperlink ref="V204" r:id="rId350" display="https://pbs.twimg.com/media/D_80N9uXoAAL4c4.png"/>
    <hyperlink ref="V205" r:id="rId351" display="https://pbs.twimg.com/media/D_9uH33XsAAt5IQ.jpg"/>
    <hyperlink ref="V206" r:id="rId352" display="https://pbs.twimg.com/media/D_94MmIXYAEkiah.png"/>
    <hyperlink ref="V207" r:id="rId353" display="https://pbs.twimg.com/media/EAAS6yHXYAEtgU0.png"/>
    <hyperlink ref="V208" r:id="rId354" display="https://pbs.twimg.com/media/EAzmPCeXYAMEgEL.jpg"/>
    <hyperlink ref="V209" r:id="rId355" display="https://pbs.twimg.com/media/EA6LRfzXYAQKSaP.jpg"/>
    <hyperlink ref="V210" r:id="rId356" display="https://pbs.twimg.com/media/EA94CMdWkAAhUhP.jpg"/>
    <hyperlink ref="V211" r:id="rId357" display="https://pbs.twimg.com/media/EBNoSNEW4AMdp38.png"/>
    <hyperlink ref="X3" r:id="rId358" display="https://twitter.com/#!/melanieluckey/status/1135962500007153664"/>
    <hyperlink ref="X4" r:id="rId359" display="https://twitter.com/#!/mrlongehmis/status/1136070991090737152"/>
    <hyperlink ref="X5" r:id="rId360" display="https://twitter.com/#!/ellamjones3/status/1137178064922845184"/>
    <hyperlink ref="X6" r:id="rId361" display="https://twitter.com/#!/3eani/status/1138837288354504706"/>
    <hyperlink ref="X7" r:id="rId362" display="https://twitter.com/#!/jamesszatkowski/status/1139601254420582400"/>
    <hyperlink ref="X8" r:id="rId363" display="https://twitter.com/#!/eagletribjill/status/1139915772246056960"/>
    <hyperlink ref="X9" r:id="rId364" display="https://twitter.com/#!/garyd117/status/1139920664608104448"/>
    <hyperlink ref="X10" r:id="rId365" display="https://twitter.com/#!/all435reps/status/1139990817806999554"/>
    <hyperlink ref="X11" r:id="rId366" display="https://twitter.com/#!/usreplong/status/1139990791361900545"/>
    <hyperlink ref="X12" r:id="rId367" display="https://twitter.com/#!/mama_animal/status/1139998311283400704"/>
    <hyperlink ref="X13" r:id="rId368" display="https://twitter.com/#!/massdvs/status/1140221219448508417"/>
    <hyperlink ref="X14" r:id="rId369" display="https://twitter.com/#!/urena/status/1139915733356503041"/>
    <hyperlink ref="X15" r:id="rId370" display="https://twitter.com/#!/urena/status/1139916697723375617"/>
    <hyperlink ref="X16" r:id="rId371" display="https://twitter.com/#!/sbrush522/status/1140608297965371393"/>
    <hyperlink ref="X17" r:id="rId372" display="https://twitter.com/#!/degan1965/status/1138824751013683203"/>
    <hyperlink ref="X18" r:id="rId373" display="https://twitter.com/#!/degan1965/status/1139117064231235585"/>
    <hyperlink ref="X19" r:id="rId374" display="https://twitter.com/#!/degan1965/status/1140753448515919872"/>
    <hyperlink ref="X20" r:id="rId375" display="https://twitter.com/#!/_help4women_/status/1141046043104014337"/>
    <hyperlink ref="X21" r:id="rId376" display="https://twitter.com/#!/gaelassoc/status/1141502779661463557"/>
    <hyperlink ref="X22" r:id="rId377" display="https://twitter.com/#!/producerrondak/status/1141701887277895682"/>
    <hyperlink ref="X23" r:id="rId378" display="https://twitter.com/#!/demostheneno72/status/1141761265469202434"/>
    <hyperlink ref="X24" r:id="rId379" display="https://twitter.com/#!/spotsjaws/status/1141851907042029573"/>
    <hyperlink ref="X25" r:id="rId380" display="https://twitter.com/#!/cbtabs/status/1142075790504448000"/>
    <hyperlink ref="X26" r:id="rId381" display="https://twitter.com/#!/visitnorfolkva/status/1142119805643886594"/>
    <hyperlink ref="X27" r:id="rId382" display="https://twitter.com/#!/donteminter/status/1142189541421400064"/>
    <hyperlink ref="X28" r:id="rId383" display="https://twitter.com/#!/hayashi__mizuki/status/1142669723835912193"/>
    <hyperlink ref="X29" r:id="rId384" display="https://twitter.com/#!/anle40834471/status/1143142610053189632"/>
    <hyperlink ref="X30" r:id="rId385" display="https://twitter.com/#!/gregtheauthor/status/1144934585630957569"/>
    <hyperlink ref="X31" r:id="rId386" display="https://twitter.com/#!/laureloutlook/status/1144999121675268096"/>
    <hyperlink ref="X32" r:id="rId387" display="https://twitter.com/#!/thejhorton/status/1145349512191307776"/>
    <hyperlink ref="X33" r:id="rId388" display="https://twitter.com/#!/bridgetabc11/status/1146700712342147075"/>
    <hyperlink ref="X34" r:id="rId389" display="https://twitter.com/#!/needhamfire/status/1146632016055676928"/>
    <hyperlink ref="X35" r:id="rId390" display="https://twitter.com/#!/nefirebuff/status/1146765902941229056"/>
    <hyperlink ref="X36" r:id="rId391" display="https://twitter.com/#!/miker1755/status/1136424700815577094"/>
    <hyperlink ref="X37" r:id="rId392" display="https://twitter.com/#!/miker1755/status/1147295456243912704"/>
    <hyperlink ref="X38" r:id="rId393" display="https://twitter.com/#!/dupouvoirdachat/status/1148278867205009408"/>
    <hyperlink ref="X39" r:id="rId394" display="https://twitter.com/#!/vivianfrancos/status/1135816410775654400"/>
    <hyperlink ref="X40" r:id="rId395" display="https://twitter.com/#!/vivianfrancos/status/1144340235423297544"/>
    <hyperlink ref="X41" r:id="rId396" display="https://twitter.com/#!/vivianfrancos/status/1148974220921229313"/>
    <hyperlink ref="X42" r:id="rId397" display="https://twitter.com/#!/omusubigumi/status/1142669608786120704"/>
    <hyperlink ref="X43" r:id="rId398" display="https://twitter.com/#!/eanamjuve/status/1149060522492473347"/>
    <hyperlink ref="X44" r:id="rId399" display="https://twitter.com/#!/filmregionsintl/status/1149817918563074048"/>
    <hyperlink ref="X45" r:id="rId400" display="https://twitter.com/#!/filmregionsintl/status/1145347548913082371"/>
    <hyperlink ref="X46" r:id="rId401" display="https://twitter.com/#!/filmregionsintl/status/1148275398158848001"/>
    <hyperlink ref="X47" r:id="rId402" display="https://twitter.com/#!/filmregionsintl/status/1151517022754418688"/>
    <hyperlink ref="X48" r:id="rId403" display="https://twitter.com/#!/robinbchoquette/status/1152543937250430976"/>
    <hyperlink ref="X49" r:id="rId404" display="https://twitter.com/#!/okgunner2002/status/1136451838008537091"/>
    <hyperlink ref="X50" r:id="rId405" display="https://twitter.com/#!/okgunner2002/status/1152616172828921856"/>
    <hyperlink ref="X51" r:id="rId406" display="https://twitter.com/#!/okgunner2002/status/1152616323287068673"/>
    <hyperlink ref="X52" r:id="rId407" display="https://twitter.com/#!/rlaexchange/status/1152751705676746753"/>
    <hyperlink ref="X53" r:id="rId408" display="https://twitter.com/#!/exnorthwillco/status/1152793608015286273"/>
    <hyperlink ref="X54" r:id="rId409" display="https://twitter.com/#!/bsolder/status/1141865620234997761"/>
    <hyperlink ref="X55" r:id="rId410" display="https://twitter.com/#!/leadersadam/status/1153247895174483968"/>
    <hyperlink ref="X56" r:id="rId411" display="https://twitter.com/#!/xchanover/status/1153349089020588033"/>
    <hyperlink ref="X57" r:id="rId412" display="https://twitter.com/#!/yourgoshennews/status/1153407462889918469"/>
    <hyperlink ref="X58" r:id="rId413" display="https://twitter.com/#!/fussellhughes/status/1153460818035519488"/>
    <hyperlink ref="X59" r:id="rId414" display="https://twitter.com/#!/dcsirish/status/1141492614723723264"/>
    <hyperlink ref="X60" r:id="rId415" display="https://twitter.com/#!/dcsirish/status/1153705420885823488"/>
    <hyperlink ref="X61" r:id="rId416" display="https://twitter.com/#!/dcsirish/status/1153710570471907328"/>
    <hyperlink ref="X62" r:id="rId417" display="https://twitter.com/#!/heatherhartle10/status/1153837529390448640"/>
    <hyperlink ref="X63" r:id="rId418" display="https://twitter.com/#!/heatherhartle10/status/1153837606095990785"/>
    <hyperlink ref="X64" r:id="rId419" display="https://twitter.com/#!/jaroystuckey/status/1141493256167022593"/>
    <hyperlink ref="X65" r:id="rId420" display="https://twitter.com/#!/jaroystuckey/status/1153848514214055936"/>
    <hyperlink ref="X66" r:id="rId421" display="https://twitter.com/#!/jaroystuckey/status/1153848726710050816"/>
    <hyperlink ref="X67" r:id="rId422" display="https://twitter.com/#!/ghscoachpark/status/1153986065520365569"/>
    <hyperlink ref="X68" r:id="rId423" display="https://twitter.com/#!/elkhartco4hfair/status/1153991947381563395"/>
    <hyperlink ref="X69" r:id="rId424" display="https://twitter.com/#!/coachhodge25/status/1154003070168313856"/>
    <hyperlink ref="X70" r:id="rId425" display="https://twitter.com/#!/morganabc11/status/1154091270631022593"/>
    <hyperlink ref="X71" r:id="rId426" display="https://twitter.com/#!/sheriff_ewright/status/1154046214226104321"/>
    <hyperlink ref="X72" r:id="rId427" display="https://twitter.com/#!/goncrichardson/status/1154091331075137536"/>
    <hyperlink ref="X73" r:id="rId428" display="https://twitter.com/#!/shgtus/status/1144725328436314113"/>
    <hyperlink ref="X74" r:id="rId429" display="https://twitter.com/#!/shgtus/status/1154176215080566784"/>
    <hyperlink ref="X75" r:id="rId430" display="https://twitter.com/#!/goshenschools/status/1154197303273672704"/>
    <hyperlink ref="X76" r:id="rId431" display="https://twitter.com/#!/repwesallen/status/1154460779866984448"/>
    <hyperlink ref="X77" r:id="rId432" display="https://twitter.com/#!/likely75463987/status/1148970843806031872"/>
    <hyperlink ref="X78" r:id="rId433" display="https://twitter.com/#!/likely75463987/status/1153242719919267841"/>
    <hyperlink ref="X79" r:id="rId434" display="https://twitter.com/#!/likely75463987/status/1153804153300254723"/>
    <hyperlink ref="X80" r:id="rId435" display="https://twitter.com/#!/likely75463987/status/1154084112694726657"/>
    <hyperlink ref="X81" r:id="rId436" display="https://twitter.com/#!/likely75463987/status/1154475203939983360"/>
    <hyperlink ref="X82" r:id="rId437" display="https://twitter.com/#!/homheroes/status/1158059414458372097"/>
    <hyperlink ref="X83" r:id="rId438" display="https://twitter.com/#!/bsolder/status/1143490110987603968"/>
    <hyperlink ref="X84" r:id="rId439" display="https://twitter.com/#!/exchangeclub/status/1143211956561743878"/>
    <hyperlink ref="X85" r:id="rId440" display="https://twitter.com/#!/exchangeclub/status/1143214434980171776"/>
    <hyperlink ref="X86" r:id="rId441" display="https://twitter.com/#!/exchangeclub/status/1157662662559436800"/>
    <hyperlink ref="X87" r:id="rId442" display="https://twitter.com/#!/bsolder/status/1147207955487625217"/>
    <hyperlink ref="X88" r:id="rId443" display="https://twitter.com/#!/xcmuskogee/status/1147317366537314304"/>
    <hyperlink ref="X89" r:id="rId444" display="https://twitter.com/#!/tulsaxc/status/1152941008146952194"/>
    <hyperlink ref="X90" r:id="rId445" display="https://twitter.com/#!/tulsaxc/status/1156612843896094722"/>
    <hyperlink ref="X91" r:id="rId446" display="https://twitter.com/#!/xcmuskogee/status/1156578814069264386"/>
    <hyperlink ref="X92" r:id="rId447" display="https://twitter.com/#!/xcmuskogee/status/1158386052341649410"/>
    <hyperlink ref="X93" r:id="rId448" display="https://twitter.com/#!/bsolder/status/1150537461770129408"/>
    <hyperlink ref="X94" r:id="rId449" display="https://twitter.com/#!/bsolder/status/1151866635193651200"/>
    <hyperlink ref="X95" r:id="rId450" display="https://twitter.com/#!/tracey_edwards/status/1142082639056310274"/>
    <hyperlink ref="X96" r:id="rId451" display="https://twitter.com/#!/tracey_edwards/status/1150537280085475328"/>
    <hyperlink ref="X97" r:id="rId452" display="https://twitter.com/#!/tracey_edwards/status/1158456260532068357"/>
    <hyperlink ref="X98" r:id="rId453" display="https://twitter.com/#!/exchangeclublh/status/1134842093887787014"/>
    <hyperlink ref="X99" r:id="rId454" display="https://twitter.com/#!/exchangeclublh/status/1136631676900204545"/>
    <hyperlink ref="X100" r:id="rId455" display="https://twitter.com/#!/exchangeclublh/status/1136691189435052032"/>
    <hyperlink ref="X101" r:id="rId456" display="https://twitter.com/#!/exchangeclublh/status/1140253123333808128"/>
    <hyperlink ref="X102" r:id="rId457" display="https://twitter.com/#!/exchangeclublh/status/1141751800770564096"/>
    <hyperlink ref="X103" r:id="rId458" display="https://twitter.com/#!/exchangeclublh/status/1142083445788725251"/>
    <hyperlink ref="X104" r:id="rId459" display="https://twitter.com/#!/exchangeclublh/status/1144346705070108673"/>
    <hyperlink ref="X105" r:id="rId460" display="https://twitter.com/#!/exchangeclublh/status/1144675093966180353"/>
    <hyperlink ref="X106" r:id="rId461" display="https://twitter.com/#!/exchangeclublh/status/1146861577280401409"/>
    <hyperlink ref="X107" r:id="rId462" display="https://twitter.com/#!/exchangeclublh/status/1152283076317372417"/>
    <hyperlink ref="X108" r:id="rId463" display="https://twitter.com/#!/exchangeclublh/status/1153323847724273668"/>
    <hyperlink ref="X109" r:id="rId464" display="https://twitter.com/#!/exchangeclublh/status/1158464522170130433"/>
    <hyperlink ref="X110" r:id="rId465" display="https://twitter.com/#!/nancywakeley/status/1158554322420064258"/>
    <hyperlink ref="X111" r:id="rId466" display="https://twitter.com/#!/docassar/status/1135509491728945156"/>
    <hyperlink ref="X112" r:id="rId467" display="https://twitter.com/#!/docassar/status/1135509539435012096"/>
    <hyperlink ref="X113" r:id="rId468" display="https://twitter.com/#!/docassar/status/1137694838399406081"/>
    <hyperlink ref="X114" r:id="rId469" display="https://twitter.com/#!/docassar/status/1138272647022821376"/>
    <hyperlink ref="X115" r:id="rId470" display="https://twitter.com/#!/docassar/status/1138601664791945218"/>
    <hyperlink ref="X116" r:id="rId471" display="https://twitter.com/#!/docassar/status/1138807025834573825"/>
    <hyperlink ref="X117" r:id="rId472" display="https://twitter.com/#!/docassar/status/1139538624226254848"/>
    <hyperlink ref="X118" r:id="rId473" display="https://twitter.com/#!/docassar/status/1140801386155847685"/>
    <hyperlink ref="X119" r:id="rId474" display="https://twitter.com/#!/docassar/status/1140801463238762499"/>
    <hyperlink ref="X120" r:id="rId475" display="https://twitter.com/#!/docassar/status/1141111318247874560"/>
    <hyperlink ref="X121" r:id="rId476" display="https://twitter.com/#!/docassar/status/1143354025062084609"/>
    <hyperlink ref="X122" r:id="rId477" display="https://twitter.com/#!/docassar/status/1143651525681733642"/>
    <hyperlink ref="X123" r:id="rId478" display="https://twitter.com/#!/docassar/status/1143886936106516481"/>
    <hyperlink ref="X124" r:id="rId479" display="https://twitter.com/#!/docassar/status/1144262478995570690"/>
    <hyperlink ref="X125" r:id="rId480" display="https://twitter.com/#!/docassar/status/1145864482578751490"/>
    <hyperlink ref="X126" r:id="rId481" display="https://twitter.com/#!/docassar/status/1145864525171843072"/>
    <hyperlink ref="X127" r:id="rId482" display="https://twitter.com/#!/docassar/status/1146099255314210816"/>
    <hyperlink ref="X128" r:id="rId483" display="https://twitter.com/#!/docassar/status/1146388110214909952"/>
    <hyperlink ref="X129" r:id="rId484" display="https://twitter.com/#!/bsolder/status/1138554646514085888"/>
    <hyperlink ref="X130" r:id="rId485" display="https://twitter.com/#!/aaronleehammer/status/1154093208751812608"/>
    <hyperlink ref="X131" r:id="rId486" display="https://twitter.com/#!/docassar/status/1147834749525864448"/>
    <hyperlink ref="X132" r:id="rId487" display="https://twitter.com/#!/docassar/status/1148565798337896449"/>
    <hyperlink ref="X133" r:id="rId488" display="https://twitter.com/#!/docassar/status/1148565848841494529"/>
    <hyperlink ref="X134" r:id="rId489" display="https://twitter.com/#!/docassar/status/1148925496081752065"/>
    <hyperlink ref="X135" r:id="rId490" display="https://twitter.com/#!/docassar/status/1152720304835375105"/>
    <hyperlink ref="X136" r:id="rId491" display="https://twitter.com/#!/docassar/status/1153099271899668481"/>
    <hyperlink ref="X137" r:id="rId492" display="https://twitter.com/#!/docassar/status/1153555695033364481"/>
    <hyperlink ref="X138" r:id="rId493" display="https://twitter.com/#!/docassar/status/1153991442244624388"/>
    <hyperlink ref="X139" r:id="rId494" display="https://twitter.com/#!/docassar/status/1154202359788187648"/>
    <hyperlink ref="X140" r:id="rId495" display="https://twitter.com/#!/docassar/status/1157976900842786816"/>
    <hyperlink ref="X141" r:id="rId496" display="https://twitter.com/#!/docassar/status/1158361705275101184"/>
    <hyperlink ref="X142" r:id="rId497" display="https://twitter.com/#!/docassar/status/1159133461531246592"/>
    <hyperlink ref="X143" r:id="rId498" display="https://twitter.com/#!/docassar/status/1159133532142354433"/>
    <hyperlink ref="X144" r:id="rId499" display="https://twitter.com/#!/bsolder/status/1138189097405730816"/>
    <hyperlink ref="X145" r:id="rId500" display="https://twitter.com/#!/bsolder/status/1146051962699485184"/>
    <hyperlink ref="X146" r:id="rId501" display="https://twitter.com/#!/bsolder/status/1150448538972839937"/>
    <hyperlink ref="X147" r:id="rId502" display="https://twitter.com/#!/bsolder/status/1150539418069065728"/>
    <hyperlink ref="X148" r:id="rId503" display="https://twitter.com/#!/bsolder/status/1151514204383432704"/>
    <hyperlink ref="X149" r:id="rId504" display="https://twitter.com/#!/bsolder/status/1151930775698366471"/>
    <hyperlink ref="X150" r:id="rId505" display="https://twitter.com/#!/bsolder/status/1152380518425616384"/>
    <hyperlink ref="X151" r:id="rId506" display="https://twitter.com/#!/bsolder/status/1152774204791693312"/>
    <hyperlink ref="X152" r:id="rId507" display="https://twitter.com/#!/bsolder/status/1152774404364996611"/>
    <hyperlink ref="X153" r:id="rId508" display="https://twitter.com/#!/bsolder/status/1152961245781401604"/>
    <hyperlink ref="X154" r:id="rId509" display="https://twitter.com/#!/shgtus/status/1154173186407194624"/>
    <hyperlink ref="X155" r:id="rId510" display="https://twitter.com/#!/exchangeclub/status/1134809576107388928"/>
    <hyperlink ref="X156" r:id="rId511" display="https://twitter.com/#!/exchangeclub/status/1135934022499086336"/>
    <hyperlink ref="X157" r:id="rId512" display="https://twitter.com/#!/exchangeclub/status/1136355306173321216"/>
    <hyperlink ref="X158" r:id="rId513" display="https://twitter.com/#!/exchangeclub/status/1136690544548208640"/>
    <hyperlink ref="X159" r:id="rId514" display="https://twitter.com/#!/exchangeclub/status/1137344285613940741"/>
    <hyperlink ref="X160" r:id="rId515" display="https://twitter.com/#!/exchangeclub/status/1138109128939905026"/>
    <hyperlink ref="X161" r:id="rId516" display="https://twitter.com/#!/exchangeclub/status/1138160678156537856"/>
    <hyperlink ref="X162" r:id="rId517" display="https://twitter.com/#!/exchangeclub/status/1138523464376229889"/>
    <hyperlink ref="X163" r:id="rId518" display="https://twitter.com/#!/exchangeclub/status/1138526817978114048"/>
    <hyperlink ref="X164" r:id="rId519" display="https://twitter.com/#!/exchangeclub/status/1138835185330466816"/>
    <hyperlink ref="X165" r:id="rId520" display="https://twitter.com/#!/exchangeclub/status/1138909122064211974"/>
    <hyperlink ref="X166" r:id="rId521" display="https://twitter.com/#!/exchangeclub/status/1139236057189367808"/>
    <hyperlink ref="X167" r:id="rId522" display="https://twitter.com/#!/exchangeclub/status/1139527410255310848"/>
    <hyperlink ref="X168" r:id="rId523" display="https://twitter.com/#!/exchangeclub/status/1139568998545264641"/>
    <hyperlink ref="X169" r:id="rId524" display="https://twitter.com/#!/exchangeclub/status/1140057529663311872"/>
    <hyperlink ref="X170" r:id="rId525" display="https://twitter.com/#!/exchangeclub/status/1140687270976114688"/>
    <hyperlink ref="X171" r:id="rId526" display="https://twitter.com/#!/exchangeclub/status/1141381293252468736"/>
    <hyperlink ref="X172" r:id="rId527" display="https://twitter.com/#!/exchangeclub/status/1141694952419803136"/>
    <hyperlink ref="X173" r:id="rId528" display="https://twitter.com/#!/exchangeclub/status/1142079483538804741"/>
    <hyperlink ref="X174" r:id="rId529" display="https://twitter.com/#!/exchangeclub/status/1144289476094648320"/>
    <hyperlink ref="X175" r:id="rId530" display="https://twitter.com/#!/exchangeclub/status/1144345324271603713"/>
    <hyperlink ref="X176" r:id="rId531" display="https://twitter.com/#!/exchangeclub/status/1144656552680443905"/>
    <hyperlink ref="X177" r:id="rId532" display="https://twitter.com/#!/exchangeclub/status/1144672329362026496"/>
    <hyperlink ref="X178" r:id="rId533" display="https://twitter.com/#!/exchangeclub/status/1144959462706425856"/>
    <hyperlink ref="X179" r:id="rId534" display="https://twitter.com/#!/exchangeclub/status/1145788523867508741"/>
    <hyperlink ref="X180" r:id="rId535" display="https://twitter.com/#!/exchangeclub/status/1146062108771045376"/>
    <hyperlink ref="X181" r:id="rId536" display="https://twitter.com/#!/exchangeclub/status/1146403732286005248"/>
    <hyperlink ref="X182" r:id="rId537" display="https://twitter.com/#!/exchangeclub/status/1146758818556252160"/>
    <hyperlink ref="X183" r:id="rId538" display="https://twitter.com/#!/exchangeclub/status/1147134544409182209"/>
    <hyperlink ref="X184" r:id="rId539" display="https://twitter.com/#!/exchangeclub/status/1147484849810415616"/>
    <hyperlink ref="X185" r:id="rId540" display="https://twitter.com/#!/exchangeclub/status/1148274826093780995"/>
    <hyperlink ref="X186" r:id="rId541" display="https://twitter.com/#!/exchangeclub/status/1150036915791552512"/>
    <hyperlink ref="X187" r:id="rId542" display="https://twitter.com/#!/exchangeclub/status/1150401312045096960"/>
    <hyperlink ref="X188" r:id="rId543" display="https://twitter.com/#!/exchangeclub/status/1151458336421924864"/>
    <hyperlink ref="X189" r:id="rId544" display="https://twitter.com/#!/exchangeclub/status/1151835767490170880"/>
    <hyperlink ref="X190" r:id="rId545" display="https://twitter.com/#!/exchangeclub/status/1151851462764503040"/>
    <hyperlink ref="X191" r:id="rId546" display="https://twitter.com/#!/exchangeclub/status/1151870748849561600"/>
    <hyperlink ref="X192" r:id="rId547" display="https://twitter.com/#!/exchangeclub/status/1151889881402155008"/>
    <hyperlink ref="X193" r:id="rId548" display="https://twitter.com/#!/exchangeclub/status/1151906722946199553"/>
    <hyperlink ref="X194" r:id="rId549" display="https://twitter.com/#!/exchangeclub/status/1151917308039827458"/>
    <hyperlink ref="X195" r:id="rId550" display="https://twitter.com/#!/exchangeclub/status/1151946747461165056"/>
    <hyperlink ref="X196" r:id="rId551" display="https://twitter.com/#!/exchangeclub/status/1152190856461529091"/>
    <hyperlink ref="X197" r:id="rId552" display="https://twitter.com/#!/exchangeclub/status/1152252261768318982"/>
    <hyperlink ref="X198" r:id="rId553" display="https://twitter.com/#!/exchangeclub/status/1152275384471343105"/>
    <hyperlink ref="X199" r:id="rId554" display="https://twitter.com/#!/exchangeclub/status/1152280952527314944"/>
    <hyperlink ref="X200" r:id="rId555" display="https://twitter.com/#!/exchangeclub/status/1152558027108696064"/>
    <hyperlink ref="X201" r:id="rId556" display="https://twitter.com/#!/exchangeclub/status/1152602827316969473"/>
    <hyperlink ref="X202" r:id="rId557" display="https://twitter.com/#!/exchangeclub/status/1152603324476211202"/>
    <hyperlink ref="X203" r:id="rId558" display="https://twitter.com/#!/exchangeclub/status/1152604078666633216"/>
    <hyperlink ref="X204" r:id="rId559" display="https://twitter.com/#!/exchangeclub/status/1152697445593354240"/>
    <hyperlink ref="X205" r:id="rId560" display="https://twitter.com/#!/exchangeclub/status/1152761112758280195"/>
    <hyperlink ref="X206" r:id="rId561" display="https://twitter.com/#!/exchangeclub/status/1152772189067894784"/>
    <hyperlink ref="X207" r:id="rId562" display="https://twitter.com/#!/exchangeclub/status/1152942307110531072"/>
    <hyperlink ref="X208" r:id="rId563" display="https://twitter.com/#!/exchangeclub/status/1156552355162333185"/>
    <hyperlink ref="X209" r:id="rId564" display="https://twitter.com/#!/exchangeclub/status/1157015289583800320"/>
    <hyperlink ref="X210" r:id="rId565" display="https://twitter.com/#!/exchangeclub/status/1157275609850163201"/>
    <hyperlink ref="X211" r:id="rId566" display="https://twitter.com/#!/exchangeclub/status/1158384194571112448"/>
    <hyperlink ref="AZ14" r:id="rId567" display="https://api.twitter.com/1.1/geo/id/07d9e4658a085000.json"/>
    <hyperlink ref="AZ67" r:id="rId568" display="https://api.twitter.com/1.1/geo/id/4fbddb5bf6f19735.json"/>
    <hyperlink ref="AZ82" r:id="rId569" display="https://api.twitter.com/1.1/geo/id/e86b380cfefcced5.json"/>
  </hyperlinks>
  <printOptions/>
  <pageMargins left="0.7" right="0.7" top="0.75" bottom="0.75" header="0.3" footer="0.3"/>
  <pageSetup horizontalDpi="600" verticalDpi="600" orientation="portrait" r:id="rId573"/>
  <legacyDrawing r:id="rId571"/>
  <tableParts>
    <tablePart r:id="rId57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3100</v>
      </c>
      <c r="B1" s="13" t="s">
        <v>34</v>
      </c>
    </row>
    <row r="2" spans="1:2" ht="15">
      <c r="A2" s="114" t="s">
        <v>271</v>
      </c>
      <c r="B2" s="78">
        <v>8737.991558</v>
      </c>
    </row>
    <row r="3" spans="1:2" ht="15">
      <c r="A3" s="114" t="s">
        <v>266</v>
      </c>
      <c r="B3" s="78">
        <v>2756.857143</v>
      </c>
    </row>
    <row r="4" spans="1:2" ht="15">
      <c r="A4" s="114" t="s">
        <v>257</v>
      </c>
      <c r="B4" s="78">
        <v>2531.715152</v>
      </c>
    </row>
    <row r="5" spans="1:2" ht="15">
      <c r="A5" s="114" t="s">
        <v>226</v>
      </c>
      <c r="B5" s="78">
        <v>2139.857143</v>
      </c>
    </row>
    <row r="6" spans="1:2" ht="15">
      <c r="A6" s="114" t="s">
        <v>277</v>
      </c>
      <c r="B6" s="78">
        <v>1577.533117</v>
      </c>
    </row>
    <row r="7" spans="1:2" ht="15">
      <c r="A7" s="114" t="s">
        <v>252</v>
      </c>
      <c r="B7" s="78">
        <v>1426.007792</v>
      </c>
    </row>
    <row r="8" spans="1:2" ht="15">
      <c r="A8" s="114" t="s">
        <v>260</v>
      </c>
      <c r="B8" s="78">
        <v>1299</v>
      </c>
    </row>
    <row r="9" spans="1:2" ht="15">
      <c r="A9" s="114" t="s">
        <v>244</v>
      </c>
      <c r="B9" s="78">
        <v>507.542641</v>
      </c>
    </row>
    <row r="10" spans="1:2" ht="15">
      <c r="A10" s="114" t="s">
        <v>247</v>
      </c>
      <c r="B10" s="78">
        <v>446</v>
      </c>
    </row>
    <row r="11" spans="1:2" ht="15">
      <c r="A11" s="114" t="s">
        <v>264</v>
      </c>
      <c r="B11" s="78">
        <v>446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3102</v>
      </c>
      <c r="B25" t="s">
        <v>3101</v>
      </c>
    </row>
    <row r="26" spans="1:2" ht="15">
      <c r="A26" s="125" t="s">
        <v>2338</v>
      </c>
      <c r="B26" s="3"/>
    </row>
    <row r="27" spans="1:2" ht="15">
      <c r="A27" s="126" t="s">
        <v>3104</v>
      </c>
      <c r="B27" s="3"/>
    </row>
    <row r="28" spans="1:2" ht="15">
      <c r="A28" s="127" t="s">
        <v>3105</v>
      </c>
      <c r="B28" s="3"/>
    </row>
    <row r="29" spans="1:2" ht="15">
      <c r="A29" s="128" t="s">
        <v>3106</v>
      </c>
      <c r="B29" s="3">
        <v>1</v>
      </c>
    </row>
    <row r="30" spans="1:2" ht="15">
      <c r="A30" s="128" t="s">
        <v>3107</v>
      </c>
      <c r="B30" s="3">
        <v>1</v>
      </c>
    </row>
    <row r="31" spans="1:2" ht="15">
      <c r="A31" s="127" t="s">
        <v>3108</v>
      </c>
      <c r="B31" s="3"/>
    </row>
    <row r="32" spans="1:2" ht="15">
      <c r="A32" s="128" t="s">
        <v>3109</v>
      </c>
      <c r="B32" s="3">
        <v>2</v>
      </c>
    </row>
    <row r="33" spans="1:2" ht="15">
      <c r="A33" s="127" t="s">
        <v>3110</v>
      </c>
      <c r="B33" s="3"/>
    </row>
    <row r="34" spans="1:2" ht="15">
      <c r="A34" s="128" t="s">
        <v>3111</v>
      </c>
      <c r="B34" s="3">
        <v>1</v>
      </c>
    </row>
    <row r="35" spans="1:2" ht="15">
      <c r="A35" s="128" t="s">
        <v>3107</v>
      </c>
      <c r="B35" s="3">
        <v>1</v>
      </c>
    </row>
    <row r="36" spans="1:2" ht="15">
      <c r="A36" s="128" t="s">
        <v>3112</v>
      </c>
      <c r="B36" s="3">
        <v>1</v>
      </c>
    </row>
    <row r="37" spans="1:2" ht="15">
      <c r="A37" s="127" t="s">
        <v>3113</v>
      </c>
      <c r="B37" s="3"/>
    </row>
    <row r="38" spans="1:2" ht="15">
      <c r="A38" s="128" t="s">
        <v>3114</v>
      </c>
      <c r="B38" s="3">
        <v>1</v>
      </c>
    </row>
    <row r="39" spans="1:2" ht="15">
      <c r="A39" s="128" t="s">
        <v>3115</v>
      </c>
      <c r="B39" s="3">
        <v>1</v>
      </c>
    </row>
    <row r="40" spans="1:2" ht="15">
      <c r="A40" s="127" t="s">
        <v>3116</v>
      </c>
      <c r="B40" s="3"/>
    </row>
    <row r="41" spans="1:2" ht="15">
      <c r="A41" s="128" t="s">
        <v>3114</v>
      </c>
      <c r="B41" s="3">
        <v>1</v>
      </c>
    </row>
    <row r="42" spans="1:2" ht="15">
      <c r="A42" s="128" t="s">
        <v>3117</v>
      </c>
      <c r="B42" s="3">
        <v>1</v>
      </c>
    </row>
    <row r="43" spans="1:2" ht="15">
      <c r="A43" s="128" t="s">
        <v>3106</v>
      </c>
      <c r="B43" s="3">
        <v>1</v>
      </c>
    </row>
    <row r="44" spans="1:2" ht="15">
      <c r="A44" s="128" t="s">
        <v>3112</v>
      </c>
      <c r="B44" s="3">
        <v>2</v>
      </c>
    </row>
    <row r="45" spans="1:2" ht="15">
      <c r="A45" s="127" t="s">
        <v>3118</v>
      </c>
      <c r="B45" s="3"/>
    </row>
    <row r="46" spans="1:2" ht="15">
      <c r="A46" s="128" t="s">
        <v>3119</v>
      </c>
      <c r="B46" s="3">
        <v>1</v>
      </c>
    </row>
    <row r="47" spans="1:2" ht="15">
      <c r="A47" s="128" t="s">
        <v>3106</v>
      </c>
      <c r="B47" s="3">
        <v>1</v>
      </c>
    </row>
    <row r="48" spans="1:2" ht="15">
      <c r="A48" s="127" t="s">
        <v>3120</v>
      </c>
      <c r="B48" s="3"/>
    </row>
    <row r="49" spans="1:2" ht="15">
      <c r="A49" s="128" t="s">
        <v>3121</v>
      </c>
      <c r="B49" s="3">
        <v>1</v>
      </c>
    </row>
    <row r="50" spans="1:2" ht="15">
      <c r="A50" s="127" t="s">
        <v>3122</v>
      </c>
      <c r="B50" s="3"/>
    </row>
    <row r="51" spans="1:2" ht="15">
      <c r="A51" s="128" t="s">
        <v>3107</v>
      </c>
      <c r="B51" s="3">
        <v>1</v>
      </c>
    </row>
    <row r="52" spans="1:2" ht="15">
      <c r="A52" s="128" t="s">
        <v>3115</v>
      </c>
      <c r="B52" s="3">
        <v>1</v>
      </c>
    </row>
    <row r="53" spans="1:2" ht="15">
      <c r="A53" s="128" t="s">
        <v>3123</v>
      </c>
      <c r="B53" s="3">
        <v>1</v>
      </c>
    </row>
    <row r="54" spans="1:2" ht="15">
      <c r="A54" s="127" t="s">
        <v>3124</v>
      </c>
      <c r="B54" s="3"/>
    </row>
    <row r="55" spans="1:2" ht="15">
      <c r="A55" s="128" t="s">
        <v>3119</v>
      </c>
      <c r="B55" s="3">
        <v>1</v>
      </c>
    </row>
    <row r="56" spans="1:2" ht="15">
      <c r="A56" s="128" t="s">
        <v>3115</v>
      </c>
      <c r="B56" s="3">
        <v>2</v>
      </c>
    </row>
    <row r="57" spans="1:2" ht="15">
      <c r="A57" s="128" t="s">
        <v>3123</v>
      </c>
      <c r="B57" s="3">
        <v>1</v>
      </c>
    </row>
    <row r="58" spans="1:2" ht="15">
      <c r="A58" s="127" t="s">
        <v>3125</v>
      </c>
      <c r="B58" s="3"/>
    </row>
    <row r="59" spans="1:2" ht="15">
      <c r="A59" s="128" t="s">
        <v>3114</v>
      </c>
      <c r="B59" s="3">
        <v>1</v>
      </c>
    </row>
    <row r="60" spans="1:2" ht="15">
      <c r="A60" s="128" t="s">
        <v>3106</v>
      </c>
      <c r="B60" s="3">
        <v>1</v>
      </c>
    </row>
    <row r="61" spans="1:2" ht="15">
      <c r="A61" s="128" t="s">
        <v>3107</v>
      </c>
      <c r="B61" s="3">
        <v>3</v>
      </c>
    </row>
    <row r="62" spans="1:2" ht="15">
      <c r="A62" s="128" t="s">
        <v>3126</v>
      </c>
      <c r="B62" s="3">
        <v>1</v>
      </c>
    </row>
    <row r="63" spans="1:2" ht="15">
      <c r="A63" s="127" t="s">
        <v>3127</v>
      </c>
      <c r="B63" s="3"/>
    </row>
    <row r="64" spans="1:2" ht="15">
      <c r="A64" s="128" t="s">
        <v>3128</v>
      </c>
      <c r="B64" s="3">
        <v>1</v>
      </c>
    </row>
    <row r="65" spans="1:2" ht="15">
      <c r="A65" s="128" t="s">
        <v>3129</v>
      </c>
      <c r="B65" s="3">
        <v>1</v>
      </c>
    </row>
    <row r="66" spans="1:2" ht="15">
      <c r="A66" s="127" t="s">
        <v>3130</v>
      </c>
      <c r="B66" s="3"/>
    </row>
    <row r="67" spans="1:2" ht="15">
      <c r="A67" s="128" t="s">
        <v>3106</v>
      </c>
      <c r="B67" s="3">
        <v>1</v>
      </c>
    </row>
    <row r="68" spans="1:2" ht="15">
      <c r="A68" s="128" t="s">
        <v>3131</v>
      </c>
      <c r="B68" s="3">
        <v>1</v>
      </c>
    </row>
    <row r="69" spans="1:2" ht="15">
      <c r="A69" s="128" t="s">
        <v>3132</v>
      </c>
      <c r="B69" s="3">
        <v>1</v>
      </c>
    </row>
    <row r="70" spans="1:2" ht="15">
      <c r="A70" s="128" t="s">
        <v>3129</v>
      </c>
      <c r="B70" s="3">
        <v>1</v>
      </c>
    </row>
    <row r="71" spans="1:2" ht="15">
      <c r="A71" s="127" t="s">
        <v>3133</v>
      </c>
      <c r="B71" s="3"/>
    </row>
    <row r="72" spans="1:2" ht="15">
      <c r="A72" s="128" t="s">
        <v>3107</v>
      </c>
      <c r="B72" s="3">
        <v>4</v>
      </c>
    </row>
    <row r="73" spans="1:2" ht="15">
      <c r="A73" s="128" t="s">
        <v>3126</v>
      </c>
      <c r="B73" s="3">
        <v>3</v>
      </c>
    </row>
    <row r="74" spans="1:2" ht="15">
      <c r="A74" s="127" t="s">
        <v>3134</v>
      </c>
      <c r="B74" s="3"/>
    </row>
    <row r="75" spans="1:2" ht="15">
      <c r="A75" s="128" t="s">
        <v>3114</v>
      </c>
      <c r="B75" s="3">
        <v>1</v>
      </c>
    </row>
    <row r="76" spans="1:2" ht="15">
      <c r="A76" s="128" t="s">
        <v>3109</v>
      </c>
      <c r="B76" s="3">
        <v>1</v>
      </c>
    </row>
    <row r="77" spans="1:2" ht="15">
      <c r="A77" s="128" t="s">
        <v>3106</v>
      </c>
      <c r="B77" s="3">
        <v>1</v>
      </c>
    </row>
    <row r="78" spans="1:2" ht="15">
      <c r="A78" s="127" t="s">
        <v>3135</v>
      </c>
      <c r="B78" s="3"/>
    </row>
    <row r="79" spans="1:2" ht="15">
      <c r="A79" s="128" t="s">
        <v>3106</v>
      </c>
      <c r="B79" s="3">
        <v>1</v>
      </c>
    </row>
    <row r="80" spans="1:2" ht="15">
      <c r="A80" s="128" t="s">
        <v>3129</v>
      </c>
      <c r="B80" s="3">
        <v>1</v>
      </c>
    </row>
    <row r="81" spans="1:2" ht="15">
      <c r="A81" s="128" t="s">
        <v>3136</v>
      </c>
      <c r="B81" s="3">
        <v>1</v>
      </c>
    </row>
    <row r="82" spans="1:2" ht="15">
      <c r="A82" s="127" t="s">
        <v>3137</v>
      </c>
      <c r="B82" s="3"/>
    </row>
    <row r="83" spans="1:2" ht="15">
      <c r="A83" s="128" t="s">
        <v>3119</v>
      </c>
      <c r="B83" s="3">
        <v>2</v>
      </c>
    </row>
    <row r="84" spans="1:2" ht="15">
      <c r="A84" s="128" t="s">
        <v>3129</v>
      </c>
      <c r="B84" s="3">
        <v>1</v>
      </c>
    </row>
    <row r="85" spans="1:2" ht="15">
      <c r="A85" s="128" t="s">
        <v>3136</v>
      </c>
      <c r="B85" s="3">
        <v>1</v>
      </c>
    </row>
    <row r="86" spans="1:2" ht="15">
      <c r="A86" s="127" t="s">
        <v>3138</v>
      </c>
      <c r="B86" s="3"/>
    </row>
    <row r="87" spans="1:2" ht="15">
      <c r="A87" s="128" t="s">
        <v>3132</v>
      </c>
      <c r="B87" s="3">
        <v>1</v>
      </c>
    </row>
    <row r="88" spans="1:2" ht="15">
      <c r="A88" s="128" t="s">
        <v>3139</v>
      </c>
      <c r="B88" s="3">
        <v>2</v>
      </c>
    </row>
    <row r="89" spans="1:2" ht="15">
      <c r="A89" s="127" t="s">
        <v>3140</v>
      </c>
      <c r="B89" s="3"/>
    </row>
    <row r="90" spans="1:2" ht="15">
      <c r="A90" s="128" t="s">
        <v>3114</v>
      </c>
      <c r="B90" s="3">
        <v>1</v>
      </c>
    </row>
    <row r="91" spans="1:2" ht="15">
      <c r="A91" s="128" t="s">
        <v>3106</v>
      </c>
      <c r="B91" s="3">
        <v>2</v>
      </c>
    </row>
    <row r="92" spans="1:2" ht="15">
      <c r="A92" s="128" t="s">
        <v>3132</v>
      </c>
      <c r="B92" s="3">
        <v>1</v>
      </c>
    </row>
    <row r="93" spans="1:2" ht="15">
      <c r="A93" s="128" t="s">
        <v>3112</v>
      </c>
      <c r="B93" s="3">
        <v>1</v>
      </c>
    </row>
    <row r="94" spans="1:2" ht="15">
      <c r="A94" s="128" t="s">
        <v>3139</v>
      </c>
      <c r="B94" s="3">
        <v>1</v>
      </c>
    </row>
    <row r="95" spans="1:2" ht="15">
      <c r="A95" s="127" t="s">
        <v>3141</v>
      </c>
      <c r="B95" s="3"/>
    </row>
    <row r="96" spans="1:2" ht="15">
      <c r="A96" s="128" t="s">
        <v>3114</v>
      </c>
      <c r="B96" s="3">
        <v>1</v>
      </c>
    </row>
    <row r="97" spans="1:2" ht="15">
      <c r="A97" s="128" t="s">
        <v>3131</v>
      </c>
      <c r="B97" s="3">
        <v>4</v>
      </c>
    </row>
    <row r="98" spans="1:2" ht="15">
      <c r="A98" s="128" t="s">
        <v>3112</v>
      </c>
      <c r="B98" s="3">
        <v>1</v>
      </c>
    </row>
    <row r="99" spans="1:2" ht="15">
      <c r="A99" s="128" t="s">
        <v>3123</v>
      </c>
      <c r="B99" s="3">
        <v>1</v>
      </c>
    </row>
    <row r="100" spans="1:2" ht="15">
      <c r="A100" s="127" t="s">
        <v>3142</v>
      </c>
      <c r="B100" s="3"/>
    </row>
    <row r="101" spans="1:2" ht="15">
      <c r="A101" s="128" t="s">
        <v>3143</v>
      </c>
      <c r="B101" s="3">
        <v>2</v>
      </c>
    </row>
    <row r="102" spans="1:2" ht="15">
      <c r="A102" s="127" t="s">
        <v>3144</v>
      </c>
      <c r="B102" s="3"/>
    </row>
    <row r="103" spans="1:2" ht="15">
      <c r="A103" s="128" t="s">
        <v>3106</v>
      </c>
      <c r="B103" s="3">
        <v>1</v>
      </c>
    </row>
    <row r="104" spans="1:2" ht="15">
      <c r="A104" s="128" t="s">
        <v>3112</v>
      </c>
      <c r="B104" s="3">
        <v>2</v>
      </c>
    </row>
    <row r="105" spans="1:2" ht="15">
      <c r="A105" s="127" t="s">
        <v>3145</v>
      </c>
      <c r="B105" s="3"/>
    </row>
    <row r="106" spans="1:2" ht="15">
      <c r="A106" s="128" t="s">
        <v>3146</v>
      </c>
      <c r="B106" s="3">
        <v>1</v>
      </c>
    </row>
    <row r="107" spans="1:2" ht="15">
      <c r="A107" s="128" t="s">
        <v>3121</v>
      </c>
      <c r="B107" s="3">
        <v>1</v>
      </c>
    </row>
    <row r="108" spans="1:2" ht="15">
      <c r="A108" s="128" t="s">
        <v>3136</v>
      </c>
      <c r="B108" s="3">
        <v>1</v>
      </c>
    </row>
    <row r="109" spans="1:2" ht="15">
      <c r="A109" s="127" t="s">
        <v>3147</v>
      </c>
      <c r="B109" s="3"/>
    </row>
    <row r="110" spans="1:2" ht="15">
      <c r="A110" s="128" t="s">
        <v>3131</v>
      </c>
      <c r="B110" s="3">
        <v>1</v>
      </c>
    </row>
    <row r="111" spans="1:2" ht="15">
      <c r="A111" s="127" t="s">
        <v>3148</v>
      </c>
      <c r="B111" s="3"/>
    </row>
    <row r="112" spans="1:2" ht="15">
      <c r="A112" s="128" t="s">
        <v>3107</v>
      </c>
      <c r="B112" s="3">
        <v>1</v>
      </c>
    </row>
    <row r="113" spans="1:2" ht="15">
      <c r="A113" s="128" t="s">
        <v>3112</v>
      </c>
      <c r="B113" s="3">
        <v>1</v>
      </c>
    </row>
    <row r="114" spans="1:2" ht="15">
      <c r="A114" s="128" t="s">
        <v>3126</v>
      </c>
      <c r="B114" s="3">
        <v>3</v>
      </c>
    </row>
    <row r="115" spans="1:2" ht="15">
      <c r="A115" s="127" t="s">
        <v>3149</v>
      </c>
      <c r="B115" s="3"/>
    </row>
    <row r="116" spans="1:2" ht="15">
      <c r="A116" s="128" t="s">
        <v>3112</v>
      </c>
      <c r="B116" s="3">
        <v>1</v>
      </c>
    </row>
    <row r="117" spans="1:2" ht="15">
      <c r="A117" s="128" t="s">
        <v>3129</v>
      </c>
      <c r="B117" s="3">
        <v>2</v>
      </c>
    </row>
    <row r="118" spans="1:2" ht="15">
      <c r="A118" s="128" t="s">
        <v>3123</v>
      </c>
      <c r="B118" s="3">
        <v>1</v>
      </c>
    </row>
    <row r="119" spans="1:2" ht="15">
      <c r="A119" s="127" t="s">
        <v>3150</v>
      </c>
      <c r="B119" s="3"/>
    </row>
    <row r="120" spans="1:2" ht="15">
      <c r="A120" s="128" t="s">
        <v>3109</v>
      </c>
      <c r="B120" s="3">
        <v>1</v>
      </c>
    </row>
    <row r="121" spans="1:2" ht="15">
      <c r="A121" s="128" t="s">
        <v>3106</v>
      </c>
      <c r="B121" s="3">
        <v>1</v>
      </c>
    </row>
    <row r="122" spans="1:2" ht="15">
      <c r="A122" s="128" t="s">
        <v>3132</v>
      </c>
      <c r="B122" s="3">
        <v>1</v>
      </c>
    </row>
    <row r="123" spans="1:2" ht="15">
      <c r="A123" s="127" t="s">
        <v>3151</v>
      </c>
      <c r="B123" s="3"/>
    </row>
    <row r="124" spans="1:2" ht="15">
      <c r="A124" s="128" t="s">
        <v>3107</v>
      </c>
      <c r="B124" s="3">
        <v>2</v>
      </c>
    </row>
    <row r="125" spans="1:2" ht="15">
      <c r="A125" s="126" t="s">
        <v>3152</v>
      </c>
      <c r="B125" s="3"/>
    </row>
    <row r="126" spans="1:2" ht="15">
      <c r="A126" s="127" t="s">
        <v>3153</v>
      </c>
      <c r="B126" s="3"/>
    </row>
    <row r="127" spans="1:2" ht="15">
      <c r="A127" s="128" t="s">
        <v>3126</v>
      </c>
      <c r="B127" s="3">
        <v>1</v>
      </c>
    </row>
    <row r="128" spans="1:2" ht="15">
      <c r="A128" s="127" t="s">
        <v>3154</v>
      </c>
      <c r="B128" s="3"/>
    </row>
    <row r="129" spans="1:2" ht="15">
      <c r="A129" s="128" t="s">
        <v>3117</v>
      </c>
      <c r="B129" s="3">
        <v>2</v>
      </c>
    </row>
    <row r="130" spans="1:2" ht="15">
      <c r="A130" s="128" t="s">
        <v>3106</v>
      </c>
      <c r="B130" s="3">
        <v>1</v>
      </c>
    </row>
    <row r="131" spans="1:2" ht="15">
      <c r="A131" s="128" t="s">
        <v>3131</v>
      </c>
      <c r="B131" s="3">
        <v>1</v>
      </c>
    </row>
    <row r="132" spans="1:2" ht="15">
      <c r="A132" s="128" t="s">
        <v>3132</v>
      </c>
      <c r="B132" s="3">
        <v>1</v>
      </c>
    </row>
    <row r="133" spans="1:2" ht="15">
      <c r="A133" s="127" t="s">
        <v>3155</v>
      </c>
      <c r="B133" s="3"/>
    </row>
    <row r="134" spans="1:2" ht="15">
      <c r="A134" s="128" t="s">
        <v>3109</v>
      </c>
      <c r="B134" s="3">
        <v>1</v>
      </c>
    </row>
    <row r="135" spans="1:2" ht="15">
      <c r="A135" s="128" t="s">
        <v>3106</v>
      </c>
      <c r="B135" s="3">
        <v>1</v>
      </c>
    </row>
    <row r="136" spans="1:2" ht="15">
      <c r="A136" s="127" t="s">
        <v>3156</v>
      </c>
      <c r="B136" s="3"/>
    </row>
    <row r="137" spans="1:2" ht="15">
      <c r="A137" s="128" t="s">
        <v>3157</v>
      </c>
      <c r="B137" s="3">
        <v>1</v>
      </c>
    </row>
    <row r="138" spans="1:2" ht="15">
      <c r="A138" s="128" t="s">
        <v>3158</v>
      </c>
      <c r="B138" s="3">
        <v>1</v>
      </c>
    </row>
    <row r="139" spans="1:2" ht="15">
      <c r="A139" s="128" t="s">
        <v>3121</v>
      </c>
      <c r="B139" s="3">
        <v>1</v>
      </c>
    </row>
    <row r="140" spans="1:2" ht="15">
      <c r="A140" s="128" t="s">
        <v>3106</v>
      </c>
      <c r="B140" s="3">
        <v>1</v>
      </c>
    </row>
    <row r="141" spans="1:2" ht="15">
      <c r="A141" s="128" t="s">
        <v>3115</v>
      </c>
      <c r="B141" s="3">
        <v>1</v>
      </c>
    </row>
    <row r="142" spans="1:2" ht="15">
      <c r="A142" s="127" t="s">
        <v>3159</v>
      </c>
      <c r="B142" s="3"/>
    </row>
    <row r="143" spans="1:2" ht="15">
      <c r="A143" s="128" t="s">
        <v>3106</v>
      </c>
      <c r="B143" s="3">
        <v>1</v>
      </c>
    </row>
    <row r="144" spans="1:2" ht="15">
      <c r="A144" s="128" t="s">
        <v>3129</v>
      </c>
      <c r="B144" s="3">
        <v>1</v>
      </c>
    </row>
    <row r="145" spans="1:2" ht="15">
      <c r="A145" s="127" t="s">
        <v>3160</v>
      </c>
      <c r="B145" s="3"/>
    </row>
    <row r="146" spans="1:2" ht="15">
      <c r="A146" s="128" t="s">
        <v>3114</v>
      </c>
      <c r="B146" s="3">
        <v>1</v>
      </c>
    </row>
    <row r="147" spans="1:2" ht="15">
      <c r="A147" s="128" t="s">
        <v>3117</v>
      </c>
      <c r="B147" s="3">
        <v>1</v>
      </c>
    </row>
    <row r="148" spans="1:2" ht="15">
      <c r="A148" s="128" t="s">
        <v>3121</v>
      </c>
      <c r="B148" s="3">
        <v>1</v>
      </c>
    </row>
    <row r="149" spans="1:2" ht="15">
      <c r="A149" s="127" t="s">
        <v>3161</v>
      </c>
      <c r="B149" s="3"/>
    </row>
    <row r="150" spans="1:2" ht="15">
      <c r="A150" s="128" t="s">
        <v>3109</v>
      </c>
      <c r="B150" s="3">
        <v>1</v>
      </c>
    </row>
    <row r="151" spans="1:2" ht="15">
      <c r="A151" s="127" t="s">
        <v>3162</v>
      </c>
      <c r="B151" s="3"/>
    </row>
    <row r="152" spans="1:2" ht="15">
      <c r="A152" s="128" t="s">
        <v>3132</v>
      </c>
      <c r="B152" s="3">
        <v>2</v>
      </c>
    </row>
    <row r="153" spans="1:2" ht="15">
      <c r="A153" s="128" t="s">
        <v>3112</v>
      </c>
      <c r="B153" s="3">
        <v>1</v>
      </c>
    </row>
    <row r="154" spans="1:2" ht="15">
      <c r="A154" s="127" t="s">
        <v>3163</v>
      </c>
      <c r="B154" s="3"/>
    </row>
    <row r="155" spans="1:2" ht="15">
      <c r="A155" s="128" t="s">
        <v>3121</v>
      </c>
      <c r="B155" s="3">
        <v>2</v>
      </c>
    </row>
    <row r="156" spans="1:2" ht="15">
      <c r="A156" s="127" t="s">
        <v>3164</v>
      </c>
      <c r="B156" s="3"/>
    </row>
    <row r="157" spans="1:2" ht="15">
      <c r="A157" s="128" t="s">
        <v>3121</v>
      </c>
      <c r="B157" s="3">
        <v>1</v>
      </c>
    </row>
    <row r="158" spans="1:2" ht="15">
      <c r="A158" s="128" t="s">
        <v>3107</v>
      </c>
      <c r="B158" s="3">
        <v>2</v>
      </c>
    </row>
    <row r="159" spans="1:2" ht="15">
      <c r="A159" s="128" t="s">
        <v>3126</v>
      </c>
      <c r="B159" s="3">
        <v>1</v>
      </c>
    </row>
    <row r="160" spans="1:2" ht="15">
      <c r="A160" s="127" t="s">
        <v>3165</v>
      </c>
      <c r="B160" s="3"/>
    </row>
    <row r="161" spans="1:2" ht="15">
      <c r="A161" s="128" t="s">
        <v>3139</v>
      </c>
      <c r="B161" s="3">
        <v>1</v>
      </c>
    </row>
    <row r="162" spans="1:2" ht="15">
      <c r="A162" s="127" t="s">
        <v>3166</v>
      </c>
      <c r="B162" s="3"/>
    </row>
    <row r="163" spans="1:2" ht="15">
      <c r="A163" s="128" t="s">
        <v>3106</v>
      </c>
      <c r="B163" s="3">
        <v>1</v>
      </c>
    </row>
    <row r="164" spans="1:2" ht="15">
      <c r="A164" s="127" t="s">
        <v>3167</v>
      </c>
      <c r="B164" s="3"/>
    </row>
    <row r="165" spans="1:2" ht="15">
      <c r="A165" s="128" t="s">
        <v>3106</v>
      </c>
      <c r="B165" s="3">
        <v>1</v>
      </c>
    </row>
    <row r="166" spans="1:2" ht="15">
      <c r="A166" s="128" t="s">
        <v>3132</v>
      </c>
      <c r="B166" s="3">
        <v>1</v>
      </c>
    </row>
    <row r="167" spans="1:2" ht="15">
      <c r="A167" s="128" t="s">
        <v>3136</v>
      </c>
      <c r="B167" s="3">
        <v>3</v>
      </c>
    </row>
    <row r="168" spans="1:2" ht="15">
      <c r="A168" s="127" t="s">
        <v>3168</v>
      </c>
      <c r="B168" s="3"/>
    </row>
    <row r="169" spans="1:2" ht="15">
      <c r="A169" s="128" t="s">
        <v>3109</v>
      </c>
      <c r="B169" s="3">
        <v>1</v>
      </c>
    </row>
    <row r="170" spans="1:2" ht="15">
      <c r="A170" s="128" t="s">
        <v>3107</v>
      </c>
      <c r="B170" s="3">
        <v>2</v>
      </c>
    </row>
    <row r="171" spans="1:2" ht="15">
      <c r="A171" s="127" t="s">
        <v>3169</v>
      </c>
      <c r="B171" s="3"/>
    </row>
    <row r="172" spans="1:2" ht="15">
      <c r="A172" s="128" t="s">
        <v>3121</v>
      </c>
      <c r="B172" s="3">
        <v>1</v>
      </c>
    </row>
    <row r="173" spans="1:2" ht="15">
      <c r="A173" s="128" t="s">
        <v>3106</v>
      </c>
      <c r="B173" s="3">
        <v>1</v>
      </c>
    </row>
    <row r="174" spans="1:2" ht="15">
      <c r="A174" s="128" t="s">
        <v>3131</v>
      </c>
      <c r="B174" s="3">
        <v>1</v>
      </c>
    </row>
    <row r="175" spans="1:2" ht="15">
      <c r="A175" s="128" t="s">
        <v>3107</v>
      </c>
      <c r="B175" s="3">
        <v>1</v>
      </c>
    </row>
    <row r="176" spans="1:2" ht="15">
      <c r="A176" s="128" t="s">
        <v>3132</v>
      </c>
      <c r="B176" s="3">
        <v>1</v>
      </c>
    </row>
    <row r="177" spans="1:2" ht="15">
      <c r="A177" s="128" t="s">
        <v>3112</v>
      </c>
      <c r="B177" s="3">
        <v>1</v>
      </c>
    </row>
    <row r="178" spans="1:2" ht="15">
      <c r="A178" s="128" t="s">
        <v>3129</v>
      </c>
      <c r="B178" s="3">
        <v>1</v>
      </c>
    </row>
    <row r="179" spans="1:2" ht="15">
      <c r="A179" s="128" t="s">
        <v>3115</v>
      </c>
      <c r="B179" s="3">
        <v>1</v>
      </c>
    </row>
    <row r="180" spans="1:2" ht="15">
      <c r="A180" s="128" t="s">
        <v>3126</v>
      </c>
      <c r="B180" s="3">
        <v>1</v>
      </c>
    </row>
    <row r="181" spans="1:2" ht="15">
      <c r="A181" s="127" t="s">
        <v>3170</v>
      </c>
      <c r="B181" s="3"/>
    </row>
    <row r="182" spans="1:2" ht="15">
      <c r="A182" s="128" t="s">
        <v>3121</v>
      </c>
      <c r="B182" s="3">
        <v>1</v>
      </c>
    </row>
    <row r="183" spans="1:2" ht="15">
      <c r="A183" s="128" t="s">
        <v>3132</v>
      </c>
      <c r="B183" s="3">
        <v>1</v>
      </c>
    </row>
    <row r="184" spans="1:2" ht="15">
      <c r="A184" s="128" t="s">
        <v>3112</v>
      </c>
      <c r="B184" s="3">
        <v>1</v>
      </c>
    </row>
    <row r="185" spans="1:2" ht="15">
      <c r="A185" s="128" t="s">
        <v>3129</v>
      </c>
      <c r="B185" s="3">
        <v>2</v>
      </c>
    </row>
    <row r="186" spans="1:2" ht="15">
      <c r="A186" s="127" t="s">
        <v>3171</v>
      </c>
      <c r="B186" s="3"/>
    </row>
    <row r="187" spans="1:2" ht="15">
      <c r="A187" s="128" t="s">
        <v>3114</v>
      </c>
      <c r="B187" s="3">
        <v>1</v>
      </c>
    </row>
    <row r="188" spans="1:2" ht="15">
      <c r="A188" s="128" t="s">
        <v>3109</v>
      </c>
      <c r="B188" s="3">
        <v>1</v>
      </c>
    </row>
    <row r="189" spans="1:2" ht="15">
      <c r="A189" s="128" t="s">
        <v>3121</v>
      </c>
      <c r="B189" s="3">
        <v>1</v>
      </c>
    </row>
    <row r="190" spans="1:2" ht="15">
      <c r="A190" s="128" t="s">
        <v>3107</v>
      </c>
      <c r="B190" s="3">
        <v>3</v>
      </c>
    </row>
    <row r="191" spans="1:2" ht="15">
      <c r="A191" s="128" t="s">
        <v>3132</v>
      </c>
      <c r="B191" s="3">
        <v>2</v>
      </c>
    </row>
    <row r="192" spans="1:2" ht="15">
      <c r="A192" s="128" t="s">
        <v>3123</v>
      </c>
      <c r="B192" s="3">
        <v>1</v>
      </c>
    </row>
    <row r="193" spans="1:2" ht="15">
      <c r="A193" s="128" t="s">
        <v>3139</v>
      </c>
      <c r="B193" s="3">
        <v>1</v>
      </c>
    </row>
    <row r="194" spans="1:2" ht="15">
      <c r="A194" s="127" t="s">
        <v>3172</v>
      </c>
      <c r="B194" s="3"/>
    </row>
    <row r="195" spans="1:2" ht="15">
      <c r="A195" s="128" t="s">
        <v>3117</v>
      </c>
      <c r="B195" s="3">
        <v>1</v>
      </c>
    </row>
    <row r="196" spans="1:2" ht="15">
      <c r="A196" s="128" t="s">
        <v>3119</v>
      </c>
      <c r="B196" s="3">
        <v>4</v>
      </c>
    </row>
    <row r="197" spans="1:2" ht="15">
      <c r="A197" s="128" t="s">
        <v>3157</v>
      </c>
      <c r="B197" s="3">
        <v>1</v>
      </c>
    </row>
    <row r="198" spans="1:2" ht="15">
      <c r="A198" s="128" t="s">
        <v>3106</v>
      </c>
      <c r="B198" s="3">
        <v>1</v>
      </c>
    </row>
    <row r="199" spans="1:2" ht="15">
      <c r="A199" s="128" t="s">
        <v>3131</v>
      </c>
      <c r="B199" s="3">
        <v>1</v>
      </c>
    </row>
    <row r="200" spans="1:2" ht="15">
      <c r="A200" s="128" t="s">
        <v>3107</v>
      </c>
      <c r="B200" s="3">
        <v>1</v>
      </c>
    </row>
    <row r="201" spans="1:2" ht="15">
      <c r="A201" s="127" t="s">
        <v>3173</v>
      </c>
      <c r="B201" s="3"/>
    </row>
    <row r="202" spans="1:2" ht="15">
      <c r="A202" s="128" t="s">
        <v>3114</v>
      </c>
      <c r="B202" s="3">
        <v>1</v>
      </c>
    </row>
    <row r="203" spans="1:2" ht="15">
      <c r="A203" s="128" t="s">
        <v>3174</v>
      </c>
      <c r="B203" s="3">
        <v>1</v>
      </c>
    </row>
    <row r="204" spans="1:2" ht="15">
      <c r="A204" s="128" t="s">
        <v>3128</v>
      </c>
      <c r="B204" s="3">
        <v>1</v>
      </c>
    </row>
    <row r="205" spans="1:2" ht="15">
      <c r="A205" s="128" t="s">
        <v>3107</v>
      </c>
      <c r="B205" s="3">
        <v>1</v>
      </c>
    </row>
    <row r="206" spans="1:2" ht="15">
      <c r="A206" s="128" t="s">
        <v>3112</v>
      </c>
      <c r="B206" s="3">
        <v>1</v>
      </c>
    </row>
    <row r="207" spans="1:2" ht="15">
      <c r="A207" s="128" t="s">
        <v>3126</v>
      </c>
      <c r="B207" s="3">
        <v>1</v>
      </c>
    </row>
    <row r="208" spans="1:2" ht="15">
      <c r="A208" s="127" t="s">
        <v>3175</v>
      </c>
      <c r="B208" s="3"/>
    </row>
    <row r="209" spans="1:2" ht="15">
      <c r="A209" s="128" t="s">
        <v>3114</v>
      </c>
      <c r="B209" s="3">
        <v>1</v>
      </c>
    </row>
    <row r="210" spans="1:2" ht="15">
      <c r="A210" s="128" t="s">
        <v>3176</v>
      </c>
      <c r="B210" s="3">
        <v>1</v>
      </c>
    </row>
    <row r="211" spans="1:2" ht="15">
      <c r="A211" s="128" t="s">
        <v>3132</v>
      </c>
      <c r="B211" s="3">
        <v>2</v>
      </c>
    </row>
    <row r="212" spans="1:2" ht="15">
      <c r="A212" s="128" t="s">
        <v>3139</v>
      </c>
      <c r="B212" s="3">
        <v>1</v>
      </c>
    </row>
    <row r="213" spans="1:2" ht="15">
      <c r="A213" s="127" t="s">
        <v>3177</v>
      </c>
      <c r="B213" s="3"/>
    </row>
    <row r="214" spans="1:2" ht="15">
      <c r="A214" s="128" t="s">
        <v>3117</v>
      </c>
      <c r="B214" s="3">
        <v>2</v>
      </c>
    </row>
    <row r="215" spans="1:2" ht="15">
      <c r="A215" s="128" t="s">
        <v>3119</v>
      </c>
      <c r="B215" s="3">
        <v>2</v>
      </c>
    </row>
    <row r="216" spans="1:2" ht="15">
      <c r="A216" s="128" t="s">
        <v>3109</v>
      </c>
      <c r="B216" s="3">
        <v>3</v>
      </c>
    </row>
    <row r="217" spans="1:2" ht="15">
      <c r="A217" s="128" t="s">
        <v>3121</v>
      </c>
      <c r="B217" s="3">
        <v>1</v>
      </c>
    </row>
    <row r="218" spans="1:2" ht="15">
      <c r="A218" s="128" t="s">
        <v>3107</v>
      </c>
      <c r="B218" s="3">
        <v>1</v>
      </c>
    </row>
    <row r="219" spans="1:2" ht="15">
      <c r="A219" s="128" t="s">
        <v>3112</v>
      </c>
      <c r="B219" s="3">
        <v>1</v>
      </c>
    </row>
    <row r="220" spans="1:2" ht="15">
      <c r="A220" s="128" t="s">
        <v>3129</v>
      </c>
      <c r="B220" s="3">
        <v>3</v>
      </c>
    </row>
    <row r="221" spans="1:2" ht="15">
      <c r="A221" s="128" t="s">
        <v>3139</v>
      </c>
      <c r="B221" s="3">
        <v>2</v>
      </c>
    </row>
    <row r="222" spans="1:2" ht="15">
      <c r="A222" s="127" t="s">
        <v>3178</v>
      </c>
      <c r="B222" s="3"/>
    </row>
    <row r="223" spans="1:2" ht="15">
      <c r="A223" s="128" t="s">
        <v>3117</v>
      </c>
      <c r="B223" s="3">
        <v>2</v>
      </c>
    </row>
    <row r="224" spans="1:2" ht="15">
      <c r="A224" s="128" t="s">
        <v>3129</v>
      </c>
      <c r="B224" s="3">
        <v>1</v>
      </c>
    </row>
    <row r="225" spans="1:2" ht="15">
      <c r="A225" s="128" t="s">
        <v>3115</v>
      </c>
      <c r="B225" s="3">
        <v>1</v>
      </c>
    </row>
    <row r="226" spans="1:2" ht="15">
      <c r="A226" s="127" t="s">
        <v>3179</v>
      </c>
      <c r="B226" s="3"/>
    </row>
    <row r="227" spans="1:2" ht="15">
      <c r="A227" s="128" t="s">
        <v>3106</v>
      </c>
      <c r="B227" s="3">
        <v>1</v>
      </c>
    </row>
    <row r="228" spans="1:2" ht="15">
      <c r="A228" s="128" t="s">
        <v>3131</v>
      </c>
      <c r="B228" s="3">
        <v>1</v>
      </c>
    </row>
    <row r="229" spans="1:2" ht="15">
      <c r="A229" s="128" t="s">
        <v>3112</v>
      </c>
      <c r="B229" s="3">
        <v>1</v>
      </c>
    </row>
    <row r="230" spans="1:2" ht="15">
      <c r="A230" s="126" t="s">
        <v>3180</v>
      </c>
      <c r="B230" s="3"/>
    </row>
    <row r="231" spans="1:2" ht="15">
      <c r="A231" s="127" t="s">
        <v>3181</v>
      </c>
      <c r="B231" s="3"/>
    </row>
    <row r="232" spans="1:2" ht="15">
      <c r="A232" s="128" t="s">
        <v>3115</v>
      </c>
      <c r="B232" s="3">
        <v>1</v>
      </c>
    </row>
    <row r="233" spans="1:2" ht="15">
      <c r="A233" s="127" t="s">
        <v>3182</v>
      </c>
      <c r="B233" s="3"/>
    </row>
    <row r="234" spans="1:2" ht="15">
      <c r="A234" s="128" t="s">
        <v>3106</v>
      </c>
      <c r="B234" s="3">
        <v>1</v>
      </c>
    </row>
    <row r="235" spans="1:2" ht="15">
      <c r="A235" s="127" t="s">
        <v>3183</v>
      </c>
      <c r="B235" s="3"/>
    </row>
    <row r="236" spans="1:2" ht="15">
      <c r="A236" s="128" t="s">
        <v>3131</v>
      </c>
      <c r="B236" s="3">
        <v>1</v>
      </c>
    </row>
    <row r="237" spans="1:2" ht="15">
      <c r="A237" s="127" t="s">
        <v>3184</v>
      </c>
      <c r="B237" s="3"/>
    </row>
    <row r="238" spans="1:2" ht="15">
      <c r="A238" s="128" t="s">
        <v>3109</v>
      </c>
      <c r="B238" s="3">
        <v>1</v>
      </c>
    </row>
    <row r="239" spans="1:2" ht="15">
      <c r="A239" s="128" t="s">
        <v>3132</v>
      </c>
      <c r="B239" s="3">
        <v>1</v>
      </c>
    </row>
    <row r="240" spans="1:2" ht="15">
      <c r="A240" s="127" t="s">
        <v>3185</v>
      </c>
      <c r="B240" s="3"/>
    </row>
    <row r="241" spans="1:2" ht="15">
      <c r="A241" s="128" t="s">
        <v>3121</v>
      </c>
      <c r="B241" s="3">
        <v>1</v>
      </c>
    </row>
    <row r="242" spans="1:2" ht="15">
      <c r="A242" s="128" t="s">
        <v>3131</v>
      </c>
      <c r="B242" s="3">
        <v>2</v>
      </c>
    </row>
    <row r="243" spans="1:2" ht="15">
      <c r="A243" s="128" t="s">
        <v>3115</v>
      </c>
      <c r="B243" s="3">
        <v>2</v>
      </c>
    </row>
    <row r="244" spans="1:2" ht="15">
      <c r="A244" s="127" t="s">
        <v>3186</v>
      </c>
      <c r="B244" s="3"/>
    </row>
    <row r="245" spans="1:2" ht="15">
      <c r="A245" s="128" t="s">
        <v>3117</v>
      </c>
      <c r="B245" s="3">
        <v>1</v>
      </c>
    </row>
    <row r="246" spans="1:2" ht="15">
      <c r="A246" s="127" t="s">
        <v>3187</v>
      </c>
      <c r="B246" s="3"/>
    </row>
    <row r="247" spans="1:2" ht="15">
      <c r="A247" s="128" t="s">
        <v>3132</v>
      </c>
      <c r="B247" s="3">
        <v>2</v>
      </c>
    </row>
    <row r="248" spans="1:2" ht="15">
      <c r="A248" s="125" t="s">
        <v>3103</v>
      </c>
      <c r="B248"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1271</v>
      </c>
      <c r="AE2" s="13" t="s">
        <v>1272</v>
      </c>
      <c r="AF2" s="13" t="s">
        <v>1273</v>
      </c>
      <c r="AG2" s="13" t="s">
        <v>1274</v>
      </c>
      <c r="AH2" s="13" t="s">
        <v>1275</v>
      </c>
      <c r="AI2" s="13" t="s">
        <v>1276</v>
      </c>
      <c r="AJ2" s="13" t="s">
        <v>1277</v>
      </c>
      <c r="AK2" s="13" t="s">
        <v>1278</v>
      </c>
      <c r="AL2" s="13" t="s">
        <v>1279</v>
      </c>
      <c r="AM2" s="13" t="s">
        <v>1280</v>
      </c>
      <c r="AN2" s="13" t="s">
        <v>1281</v>
      </c>
      <c r="AO2" s="13" t="s">
        <v>1282</v>
      </c>
      <c r="AP2" s="13" t="s">
        <v>1283</v>
      </c>
      <c r="AQ2" s="13" t="s">
        <v>1284</v>
      </c>
      <c r="AR2" s="13" t="s">
        <v>1285</v>
      </c>
      <c r="AS2" s="13" t="s">
        <v>192</v>
      </c>
      <c r="AT2" s="13" t="s">
        <v>1286</v>
      </c>
      <c r="AU2" s="13" t="s">
        <v>1287</v>
      </c>
      <c r="AV2" s="13" t="s">
        <v>1288</v>
      </c>
      <c r="AW2" s="13" t="s">
        <v>1289</v>
      </c>
      <c r="AX2" s="13" t="s">
        <v>1290</v>
      </c>
      <c r="AY2" s="13" t="s">
        <v>1291</v>
      </c>
      <c r="AZ2" s="13" t="s">
        <v>2216</v>
      </c>
      <c r="BA2" s="115" t="s">
        <v>2556</v>
      </c>
      <c r="BB2" s="115" t="s">
        <v>2564</v>
      </c>
      <c r="BC2" s="115" t="s">
        <v>2565</v>
      </c>
      <c r="BD2" s="115" t="s">
        <v>2569</v>
      </c>
      <c r="BE2" s="115" t="s">
        <v>2570</v>
      </c>
      <c r="BF2" s="115" t="s">
        <v>2578</v>
      </c>
      <c r="BG2" s="115" t="s">
        <v>2583</v>
      </c>
      <c r="BH2" s="115" t="s">
        <v>2634</v>
      </c>
      <c r="BI2" s="115" t="s">
        <v>2648</v>
      </c>
      <c r="BJ2" s="115" t="s">
        <v>2698</v>
      </c>
      <c r="BK2" s="115" t="s">
        <v>3069</v>
      </c>
      <c r="BL2" s="115" t="s">
        <v>3070</v>
      </c>
      <c r="BM2" s="115" t="s">
        <v>3071</v>
      </c>
      <c r="BN2" s="115" t="s">
        <v>3072</v>
      </c>
      <c r="BO2" s="115" t="s">
        <v>3073</v>
      </c>
      <c r="BP2" s="115" t="s">
        <v>3074</v>
      </c>
      <c r="BQ2" s="115" t="s">
        <v>3075</v>
      </c>
      <c r="BR2" s="115" t="s">
        <v>3076</v>
      </c>
      <c r="BS2" s="115" t="s">
        <v>3078</v>
      </c>
      <c r="BT2" s="3"/>
      <c r="BU2" s="3"/>
    </row>
    <row r="3" spans="1:73" ht="15" customHeight="1">
      <c r="A3" s="64" t="s">
        <v>212</v>
      </c>
      <c r="B3" s="65"/>
      <c r="C3" s="65" t="s">
        <v>64</v>
      </c>
      <c r="D3" s="66">
        <v>162.9717536859997</v>
      </c>
      <c r="E3" s="68"/>
      <c r="F3" s="100" t="s">
        <v>1828</v>
      </c>
      <c r="G3" s="65"/>
      <c r="H3" s="69" t="s">
        <v>212</v>
      </c>
      <c r="I3" s="70"/>
      <c r="J3" s="70"/>
      <c r="K3" s="69" t="s">
        <v>2028</v>
      </c>
      <c r="L3" s="73">
        <v>1</v>
      </c>
      <c r="M3" s="74">
        <v>2819.73095703125</v>
      </c>
      <c r="N3" s="74">
        <v>7823.12841796875</v>
      </c>
      <c r="O3" s="75"/>
      <c r="P3" s="76"/>
      <c r="Q3" s="76"/>
      <c r="R3" s="48"/>
      <c r="S3" s="48">
        <v>0</v>
      </c>
      <c r="T3" s="48">
        <v>1</v>
      </c>
      <c r="U3" s="49">
        <v>0</v>
      </c>
      <c r="V3" s="49">
        <v>0.00207</v>
      </c>
      <c r="W3" s="49">
        <v>0.000641</v>
      </c>
      <c r="X3" s="49">
        <v>0.414471</v>
      </c>
      <c r="Y3" s="49">
        <v>0</v>
      </c>
      <c r="Z3" s="49">
        <v>0</v>
      </c>
      <c r="AA3" s="71">
        <v>3</v>
      </c>
      <c r="AB3" s="71"/>
      <c r="AC3" s="72"/>
      <c r="AD3" s="78" t="s">
        <v>1292</v>
      </c>
      <c r="AE3" s="78">
        <v>1053</v>
      </c>
      <c r="AF3" s="78">
        <v>438</v>
      </c>
      <c r="AG3" s="78">
        <v>5113</v>
      </c>
      <c r="AH3" s="78">
        <v>753</v>
      </c>
      <c r="AI3" s="78"/>
      <c r="AJ3" s="78" t="s">
        <v>1418</v>
      </c>
      <c r="AK3" s="78" t="s">
        <v>1524</v>
      </c>
      <c r="AL3" s="78"/>
      <c r="AM3" s="78"/>
      <c r="AN3" s="80">
        <v>40055.5503125</v>
      </c>
      <c r="AO3" s="83" t="s">
        <v>1703</v>
      </c>
      <c r="AP3" s="78" t="b">
        <v>0</v>
      </c>
      <c r="AQ3" s="78" t="b">
        <v>0</v>
      </c>
      <c r="AR3" s="78" t="b">
        <v>1</v>
      </c>
      <c r="AS3" s="78"/>
      <c r="AT3" s="78">
        <v>9</v>
      </c>
      <c r="AU3" s="83" t="s">
        <v>1809</v>
      </c>
      <c r="AV3" s="78" t="b">
        <v>0</v>
      </c>
      <c r="AW3" s="78" t="s">
        <v>1900</v>
      </c>
      <c r="AX3" s="83" t="s">
        <v>1901</v>
      </c>
      <c r="AY3" s="78" t="s">
        <v>66</v>
      </c>
      <c r="AZ3" s="78" t="str">
        <f>REPLACE(INDEX(GroupVertices[Group],MATCH(Vertices[[#This Row],[Vertex]],GroupVertices[Vertex],0)),1,1,"")</f>
        <v>2</v>
      </c>
      <c r="BA3" s="48"/>
      <c r="BB3" s="48"/>
      <c r="BC3" s="48"/>
      <c r="BD3" s="48"/>
      <c r="BE3" s="48" t="s">
        <v>611</v>
      </c>
      <c r="BF3" s="48" t="s">
        <v>611</v>
      </c>
      <c r="BG3" s="116" t="s">
        <v>2584</v>
      </c>
      <c r="BH3" s="116" t="s">
        <v>2584</v>
      </c>
      <c r="BI3" s="116" t="s">
        <v>2649</v>
      </c>
      <c r="BJ3" s="116" t="s">
        <v>2649</v>
      </c>
      <c r="BK3" s="116">
        <v>1</v>
      </c>
      <c r="BL3" s="120">
        <v>7.6923076923076925</v>
      </c>
      <c r="BM3" s="116">
        <v>0</v>
      </c>
      <c r="BN3" s="120">
        <v>0</v>
      </c>
      <c r="BO3" s="116">
        <v>0</v>
      </c>
      <c r="BP3" s="120">
        <v>0</v>
      </c>
      <c r="BQ3" s="116">
        <v>12</v>
      </c>
      <c r="BR3" s="120">
        <v>92.3076923076923</v>
      </c>
      <c r="BS3" s="116">
        <v>13</v>
      </c>
      <c r="BT3" s="3"/>
      <c r="BU3" s="3"/>
    </row>
    <row r="4" spans="1:76" ht="15">
      <c r="A4" s="64" t="s">
        <v>279</v>
      </c>
      <c r="B4" s="65"/>
      <c r="C4" s="65" t="s">
        <v>64</v>
      </c>
      <c r="D4" s="66">
        <v>162.68111502648836</v>
      </c>
      <c r="E4" s="68"/>
      <c r="F4" s="100" t="s">
        <v>1829</v>
      </c>
      <c r="G4" s="65"/>
      <c r="H4" s="69" t="s">
        <v>279</v>
      </c>
      <c r="I4" s="70"/>
      <c r="J4" s="70"/>
      <c r="K4" s="69" t="s">
        <v>2029</v>
      </c>
      <c r="L4" s="73">
        <v>257.30054516928385</v>
      </c>
      <c r="M4" s="74">
        <v>3513.40869140625</v>
      </c>
      <c r="N4" s="74">
        <v>7443.5146484375</v>
      </c>
      <c r="O4" s="75"/>
      <c r="P4" s="76"/>
      <c r="Q4" s="76"/>
      <c r="R4" s="86"/>
      <c r="S4" s="48">
        <v>3</v>
      </c>
      <c r="T4" s="48">
        <v>0</v>
      </c>
      <c r="U4" s="49">
        <v>224</v>
      </c>
      <c r="V4" s="49">
        <v>0.002695</v>
      </c>
      <c r="W4" s="49">
        <v>0.006057</v>
      </c>
      <c r="X4" s="49">
        <v>0.933428</v>
      </c>
      <c r="Y4" s="49">
        <v>0.3333333333333333</v>
      </c>
      <c r="Z4" s="49">
        <v>0</v>
      </c>
      <c r="AA4" s="71">
        <v>4</v>
      </c>
      <c r="AB4" s="71"/>
      <c r="AC4" s="72"/>
      <c r="AD4" s="78" t="s">
        <v>1293</v>
      </c>
      <c r="AE4" s="78">
        <v>330</v>
      </c>
      <c r="AF4" s="78">
        <v>307</v>
      </c>
      <c r="AG4" s="78">
        <v>303</v>
      </c>
      <c r="AH4" s="78">
        <v>190</v>
      </c>
      <c r="AI4" s="78"/>
      <c r="AJ4" s="78"/>
      <c r="AK4" s="78"/>
      <c r="AL4" s="83" t="s">
        <v>1609</v>
      </c>
      <c r="AM4" s="78"/>
      <c r="AN4" s="80">
        <v>42529.89680555555</v>
      </c>
      <c r="AO4" s="83" t="s">
        <v>1704</v>
      </c>
      <c r="AP4" s="78" t="b">
        <v>1</v>
      </c>
      <c r="AQ4" s="78" t="b">
        <v>0</v>
      </c>
      <c r="AR4" s="78" t="b">
        <v>0</v>
      </c>
      <c r="AS4" s="78"/>
      <c r="AT4" s="78">
        <v>2</v>
      </c>
      <c r="AU4" s="78"/>
      <c r="AV4" s="78" t="b">
        <v>0</v>
      </c>
      <c r="AW4" s="78" t="s">
        <v>1900</v>
      </c>
      <c r="AX4" s="83" t="s">
        <v>1902</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162.54134223603634</v>
      </c>
      <c r="E5" s="68"/>
      <c r="F5" s="100" t="s">
        <v>1830</v>
      </c>
      <c r="G5" s="65"/>
      <c r="H5" s="69" t="s">
        <v>213</v>
      </c>
      <c r="I5" s="70"/>
      <c r="J5" s="70"/>
      <c r="K5" s="69" t="s">
        <v>2030</v>
      </c>
      <c r="L5" s="73">
        <v>257.30054516928385</v>
      </c>
      <c r="M5" s="74">
        <v>1426.6756591796875</v>
      </c>
      <c r="N5" s="74">
        <v>7313.49072265625</v>
      </c>
      <c r="O5" s="75"/>
      <c r="P5" s="76"/>
      <c r="Q5" s="76"/>
      <c r="R5" s="86"/>
      <c r="S5" s="48">
        <v>0</v>
      </c>
      <c r="T5" s="48">
        <v>2</v>
      </c>
      <c r="U5" s="49">
        <v>224</v>
      </c>
      <c r="V5" s="49">
        <v>0.003413</v>
      </c>
      <c r="W5" s="49">
        <v>0.0086</v>
      </c>
      <c r="X5" s="49">
        <v>0.811228</v>
      </c>
      <c r="Y5" s="49">
        <v>0</v>
      </c>
      <c r="Z5" s="49">
        <v>0</v>
      </c>
      <c r="AA5" s="71">
        <v>5</v>
      </c>
      <c r="AB5" s="71"/>
      <c r="AC5" s="72"/>
      <c r="AD5" s="78" t="s">
        <v>1294</v>
      </c>
      <c r="AE5" s="78">
        <v>151</v>
      </c>
      <c r="AF5" s="78">
        <v>244</v>
      </c>
      <c r="AG5" s="78">
        <v>207</v>
      </c>
      <c r="AH5" s="78">
        <v>248</v>
      </c>
      <c r="AI5" s="78"/>
      <c r="AJ5" s="78" t="s">
        <v>1419</v>
      </c>
      <c r="AK5" s="78" t="s">
        <v>1525</v>
      </c>
      <c r="AL5" s="83" t="s">
        <v>1610</v>
      </c>
      <c r="AM5" s="78"/>
      <c r="AN5" s="80">
        <v>42029.67355324074</v>
      </c>
      <c r="AO5" s="83" t="s">
        <v>1705</v>
      </c>
      <c r="AP5" s="78" t="b">
        <v>0</v>
      </c>
      <c r="AQ5" s="78" t="b">
        <v>0</v>
      </c>
      <c r="AR5" s="78" t="b">
        <v>1</v>
      </c>
      <c r="AS5" s="78" t="s">
        <v>1237</v>
      </c>
      <c r="AT5" s="78">
        <v>1</v>
      </c>
      <c r="AU5" s="83" t="s">
        <v>1810</v>
      </c>
      <c r="AV5" s="78" t="b">
        <v>0</v>
      </c>
      <c r="AW5" s="78" t="s">
        <v>1900</v>
      </c>
      <c r="AX5" s="83" t="s">
        <v>1903</v>
      </c>
      <c r="AY5" s="78" t="s">
        <v>66</v>
      </c>
      <c r="AZ5" s="78" t="str">
        <f>REPLACE(INDEX(GroupVertices[Group],MATCH(Vertices[[#This Row],[Vertex]],GroupVertices[Vertex],0)),1,1,"")</f>
        <v>1</v>
      </c>
      <c r="BA5" s="48"/>
      <c r="BB5" s="48"/>
      <c r="BC5" s="48"/>
      <c r="BD5" s="48"/>
      <c r="BE5" s="48" t="s">
        <v>612</v>
      </c>
      <c r="BF5" s="48" t="s">
        <v>612</v>
      </c>
      <c r="BG5" s="116" t="s">
        <v>2585</v>
      </c>
      <c r="BH5" s="116" t="s">
        <v>2585</v>
      </c>
      <c r="BI5" s="116" t="s">
        <v>2650</v>
      </c>
      <c r="BJ5" s="116" t="s">
        <v>2650</v>
      </c>
      <c r="BK5" s="116">
        <v>5</v>
      </c>
      <c r="BL5" s="120">
        <v>15.151515151515152</v>
      </c>
      <c r="BM5" s="116">
        <v>0</v>
      </c>
      <c r="BN5" s="120">
        <v>0</v>
      </c>
      <c r="BO5" s="116">
        <v>0</v>
      </c>
      <c r="BP5" s="120">
        <v>0</v>
      </c>
      <c r="BQ5" s="116">
        <v>28</v>
      </c>
      <c r="BR5" s="120">
        <v>84.84848484848484</v>
      </c>
      <c r="BS5" s="116">
        <v>33</v>
      </c>
      <c r="BT5" s="2"/>
      <c r="BU5" s="3"/>
      <c r="BV5" s="3"/>
      <c r="BW5" s="3"/>
      <c r="BX5" s="3"/>
    </row>
    <row r="6" spans="1:76" ht="15">
      <c r="A6" s="64" t="s">
        <v>280</v>
      </c>
      <c r="B6" s="65"/>
      <c r="C6" s="65" t="s">
        <v>64</v>
      </c>
      <c r="D6" s="66">
        <v>162.95178614450654</v>
      </c>
      <c r="E6" s="68"/>
      <c r="F6" s="100" t="s">
        <v>1831</v>
      </c>
      <c r="G6" s="65"/>
      <c r="H6" s="69" t="s">
        <v>280</v>
      </c>
      <c r="I6" s="70"/>
      <c r="J6" s="70"/>
      <c r="K6" s="69" t="s">
        <v>2031</v>
      </c>
      <c r="L6" s="73">
        <v>1</v>
      </c>
      <c r="M6" s="74">
        <v>1475.89306640625</v>
      </c>
      <c r="N6" s="74">
        <v>9646.09375</v>
      </c>
      <c r="O6" s="75"/>
      <c r="P6" s="76"/>
      <c r="Q6" s="76"/>
      <c r="R6" s="86"/>
      <c r="S6" s="48">
        <v>1</v>
      </c>
      <c r="T6" s="48">
        <v>0</v>
      </c>
      <c r="U6" s="49">
        <v>0</v>
      </c>
      <c r="V6" s="49">
        <v>0.002469</v>
      </c>
      <c r="W6" s="49">
        <v>0.000909</v>
      </c>
      <c r="X6" s="49">
        <v>0.494772</v>
      </c>
      <c r="Y6" s="49">
        <v>0</v>
      </c>
      <c r="Z6" s="49">
        <v>0</v>
      </c>
      <c r="AA6" s="71">
        <v>6</v>
      </c>
      <c r="AB6" s="71"/>
      <c r="AC6" s="72"/>
      <c r="AD6" s="78" t="s">
        <v>1295</v>
      </c>
      <c r="AE6" s="78">
        <v>188</v>
      </c>
      <c r="AF6" s="78">
        <v>429</v>
      </c>
      <c r="AG6" s="78">
        <v>1080</v>
      </c>
      <c r="AH6" s="78">
        <v>307</v>
      </c>
      <c r="AI6" s="78"/>
      <c r="AJ6" s="78" t="s">
        <v>1420</v>
      </c>
      <c r="AK6" s="78" t="s">
        <v>1525</v>
      </c>
      <c r="AL6" s="83" t="s">
        <v>1611</v>
      </c>
      <c r="AM6" s="78"/>
      <c r="AN6" s="80">
        <v>40606.590787037036</v>
      </c>
      <c r="AO6" s="83" t="s">
        <v>1706</v>
      </c>
      <c r="AP6" s="78" t="b">
        <v>0</v>
      </c>
      <c r="AQ6" s="78" t="b">
        <v>0</v>
      </c>
      <c r="AR6" s="78" t="b">
        <v>1</v>
      </c>
      <c r="AS6" s="78" t="s">
        <v>1237</v>
      </c>
      <c r="AT6" s="78">
        <v>6</v>
      </c>
      <c r="AU6" s="83" t="s">
        <v>1811</v>
      </c>
      <c r="AV6" s="78" t="b">
        <v>0</v>
      </c>
      <c r="AW6" s="78" t="s">
        <v>1900</v>
      </c>
      <c r="AX6" s="83" t="s">
        <v>1904</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271</v>
      </c>
      <c r="B7" s="65"/>
      <c r="C7" s="65" t="s">
        <v>64</v>
      </c>
      <c r="D7" s="66">
        <v>163.92797706194915</v>
      </c>
      <c r="E7" s="68"/>
      <c r="F7" s="100" t="s">
        <v>802</v>
      </c>
      <c r="G7" s="65"/>
      <c r="H7" s="69" t="s">
        <v>271</v>
      </c>
      <c r="I7" s="70"/>
      <c r="J7" s="70"/>
      <c r="K7" s="69" t="s">
        <v>2032</v>
      </c>
      <c r="L7" s="73">
        <v>9999</v>
      </c>
      <c r="M7" s="74">
        <v>1336.1707763671875</v>
      </c>
      <c r="N7" s="74">
        <v>4418.7265625</v>
      </c>
      <c r="O7" s="75"/>
      <c r="P7" s="76"/>
      <c r="Q7" s="76"/>
      <c r="R7" s="86"/>
      <c r="S7" s="48">
        <v>45</v>
      </c>
      <c r="T7" s="48">
        <v>4</v>
      </c>
      <c r="U7" s="49">
        <v>8737.991558</v>
      </c>
      <c r="V7" s="49">
        <v>0.005464</v>
      </c>
      <c r="W7" s="49">
        <v>0.080415</v>
      </c>
      <c r="X7" s="49">
        <v>13.590908</v>
      </c>
      <c r="Y7" s="49">
        <v>0.020351526364477335</v>
      </c>
      <c r="Z7" s="49">
        <v>0</v>
      </c>
      <c r="AA7" s="71">
        <v>7</v>
      </c>
      <c r="AB7" s="71"/>
      <c r="AC7" s="72"/>
      <c r="AD7" s="78" t="s">
        <v>1296</v>
      </c>
      <c r="AE7" s="78">
        <v>115</v>
      </c>
      <c r="AF7" s="78">
        <v>869</v>
      </c>
      <c r="AG7" s="78">
        <v>2915</v>
      </c>
      <c r="AH7" s="78">
        <v>195</v>
      </c>
      <c r="AI7" s="78"/>
      <c r="AJ7" s="78" t="s">
        <v>1421</v>
      </c>
      <c r="AK7" s="78" t="s">
        <v>1526</v>
      </c>
      <c r="AL7" s="83" t="s">
        <v>1612</v>
      </c>
      <c r="AM7" s="78"/>
      <c r="AN7" s="80">
        <v>39877.83125</v>
      </c>
      <c r="AO7" s="83" t="s">
        <v>1707</v>
      </c>
      <c r="AP7" s="78" t="b">
        <v>0</v>
      </c>
      <c r="AQ7" s="78" t="b">
        <v>0</v>
      </c>
      <c r="AR7" s="78" t="b">
        <v>1</v>
      </c>
      <c r="AS7" s="78"/>
      <c r="AT7" s="78">
        <v>13</v>
      </c>
      <c r="AU7" s="83" t="s">
        <v>1810</v>
      </c>
      <c r="AV7" s="78" t="b">
        <v>0</v>
      </c>
      <c r="AW7" s="78" t="s">
        <v>1900</v>
      </c>
      <c r="AX7" s="83" t="s">
        <v>1905</v>
      </c>
      <c r="AY7" s="78" t="s">
        <v>66</v>
      </c>
      <c r="AZ7" s="78" t="str">
        <f>REPLACE(INDEX(GroupVertices[Group],MATCH(Vertices[[#This Row],[Vertex]],GroupVertices[Vertex],0)),1,1,"")</f>
        <v>1</v>
      </c>
      <c r="BA7" s="48" t="s">
        <v>2557</v>
      </c>
      <c r="BB7" s="48" t="s">
        <v>2557</v>
      </c>
      <c r="BC7" s="48" t="s">
        <v>2566</v>
      </c>
      <c r="BD7" s="48" t="s">
        <v>2566</v>
      </c>
      <c r="BE7" s="48" t="s">
        <v>2571</v>
      </c>
      <c r="BF7" s="48" t="s">
        <v>2579</v>
      </c>
      <c r="BG7" s="116" t="s">
        <v>2586</v>
      </c>
      <c r="BH7" s="116" t="s">
        <v>2635</v>
      </c>
      <c r="BI7" s="116" t="s">
        <v>2651</v>
      </c>
      <c r="BJ7" s="116" t="s">
        <v>2699</v>
      </c>
      <c r="BK7" s="116">
        <v>99</v>
      </c>
      <c r="BL7" s="120">
        <v>5.8030480656506445</v>
      </c>
      <c r="BM7" s="116">
        <v>9</v>
      </c>
      <c r="BN7" s="120">
        <v>0.5275498241500586</v>
      </c>
      <c r="BO7" s="116">
        <v>0</v>
      </c>
      <c r="BP7" s="120">
        <v>0</v>
      </c>
      <c r="BQ7" s="116">
        <v>1598</v>
      </c>
      <c r="BR7" s="120">
        <v>93.6694021101993</v>
      </c>
      <c r="BS7" s="116">
        <v>1706</v>
      </c>
      <c r="BT7" s="2"/>
      <c r="BU7" s="3"/>
      <c r="BV7" s="3"/>
      <c r="BW7" s="3"/>
      <c r="BX7" s="3"/>
    </row>
    <row r="8" spans="1:76" ht="15">
      <c r="A8" s="64" t="s">
        <v>214</v>
      </c>
      <c r="B8" s="65"/>
      <c r="C8" s="65" t="s">
        <v>64</v>
      </c>
      <c r="D8" s="66">
        <v>162.00887446288584</v>
      </c>
      <c r="E8" s="68"/>
      <c r="F8" s="100" t="s">
        <v>759</v>
      </c>
      <c r="G8" s="65"/>
      <c r="H8" s="69" t="s">
        <v>214</v>
      </c>
      <c r="I8" s="70"/>
      <c r="J8" s="70"/>
      <c r="K8" s="69" t="s">
        <v>2033</v>
      </c>
      <c r="L8" s="73">
        <v>1</v>
      </c>
      <c r="M8" s="74">
        <v>1553.23876953125</v>
      </c>
      <c r="N8" s="74">
        <v>1976.885498046875</v>
      </c>
      <c r="O8" s="75"/>
      <c r="P8" s="76"/>
      <c r="Q8" s="76"/>
      <c r="R8" s="86"/>
      <c r="S8" s="48">
        <v>0</v>
      </c>
      <c r="T8" s="48">
        <v>1</v>
      </c>
      <c r="U8" s="49">
        <v>0</v>
      </c>
      <c r="V8" s="49">
        <v>0.00339</v>
      </c>
      <c r="W8" s="49">
        <v>0.008504</v>
      </c>
      <c r="X8" s="49">
        <v>0.390672</v>
      </c>
      <c r="Y8" s="49">
        <v>0</v>
      </c>
      <c r="Z8" s="49">
        <v>0</v>
      </c>
      <c r="AA8" s="71">
        <v>8</v>
      </c>
      <c r="AB8" s="71"/>
      <c r="AC8" s="72"/>
      <c r="AD8" s="78" t="s">
        <v>1297</v>
      </c>
      <c r="AE8" s="78">
        <v>106</v>
      </c>
      <c r="AF8" s="78">
        <v>4</v>
      </c>
      <c r="AG8" s="78">
        <v>37</v>
      </c>
      <c r="AH8" s="78">
        <v>12</v>
      </c>
      <c r="AI8" s="78"/>
      <c r="AJ8" s="78" t="s">
        <v>1422</v>
      </c>
      <c r="AK8" s="78" t="s">
        <v>1527</v>
      </c>
      <c r="AL8" s="78"/>
      <c r="AM8" s="78"/>
      <c r="AN8" s="80">
        <v>43328.16773148148</v>
      </c>
      <c r="AO8" s="83" t="s">
        <v>1708</v>
      </c>
      <c r="AP8" s="78" t="b">
        <v>1</v>
      </c>
      <c r="AQ8" s="78" t="b">
        <v>0</v>
      </c>
      <c r="AR8" s="78" t="b">
        <v>1</v>
      </c>
      <c r="AS8" s="78" t="s">
        <v>1237</v>
      </c>
      <c r="AT8" s="78">
        <v>0</v>
      </c>
      <c r="AU8" s="78"/>
      <c r="AV8" s="78" t="b">
        <v>0</v>
      </c>
      <c r="AW8" s="78" t="s">
        <v>1900</v>
      </c>
      <c r="AX8" s="83" t="s">
        <v>1906</v>
      </c>
      <c r="AY8" s="78" t="s">
        <v>66</v>
      </c>
      <c r="AZ8" s="78" t="str">
        <f>REPLACE(INDEX(GroupVertices[Group],MATCH(Vertices[[#This Row],[Vertex]],GroupVertices[Vertex],0)),1,1,"")</f>
        <v>1</v>
      </c>
      <c r="BA8" s="48"/>
      <c r="BB8" s="48"/>
      <c r="BC8" s="48"/>
      <c r="BD8" s="48"/>
      <c r="BE8" s="48"/>
      <c r="BF8" s="48"/>
      <c r="BG8" s="116" t="s">
        <v>2587</v>
      </c>
      <c r="BH8" s="116" t="s">
        <v>2587</v>
      </c>
      <c r="BI8" s="116" t="s">
        <v>2652</v>
      </c>
      <c r="BJ8" s="116" t="s">
        <v>2652</v>
      </c>
      <c r="BK8" s="116">
        <v>2</v>
      </c>
      <c r="BL8" s="120">
        <v>40</v>
      </c>
      <c r="BM8" s="116">
        <v>0</v>
      </c>
      <c r="BN8" s="120">
        <v>0</v>
      </c>
      <c r="BO8" s="116">
        <v>0</v>
      </c>
      <c r="BP8" s="120">
        <v>0</v>
      </c>
      <c r="BQ8" s="116">
        <v>3</v>
      </c>
      <c r="BR8" s="120">
        <v>60</v>
      </c>
      <c r="BS8" s="116">
        <v>5</v>
      </c>
      <c r="BT8" s="2"/>
      <c r="BU8" s="3"/>
      <c r="BV8" s="3"/>
      <c r="BW8" s="3"/>
      <c r="BX8" s="3"/>
    </row>
    <row r="9" spans="1:76" ht="15">
      <c r="A9" s="64" t="s">
        <v>215</v>
      </c>
      <c r="B9" s="65"/>
      <c r="C9" s="65" t="s">
        <v>64</v>
      </c>
      <c r="D9" s="66">
        <v>165.84042381384808</v>
      </c>
      <c r="E9" s="68"/>
      <c r="F9" s="100" t="s">
        <v>760</v>
      </c>
      <c r="G9" s="65"/>
      <c r="H9" s="69" t="s">
        <v>215</v>
      </c>
      <c r="I9" s="70"/>
      <c r="J9" s="70"/>
      <c r="K9" s="69" t="s">
        <v>2034</v>
      </c>
      <c r="L9" s="73">
        <v>192.91459297699635</v>
      </c>
      <c r="M9" s="74">
        <v>4911.49462890625</v>
      </c>
      <c r="N9" s="74">
        <v>6125.9169921875</v>
      </c>
      <c r="O9" s="75"/>
      <c r="P9" s="76"/>
      <c r="Q9" s="76"/>
      <c r="R9" s="86"/>
      <c r="S9" s="48">
        <v>0</v>
      </c>
      <c r="T9" s="48">
        <v>7</v>
      </c>
      <c r="U9" s="49">
        <v>167.728355</v>
      </c>
      <c r="V9" s="49">
        <v>0.003831</v>
      </c>
      <c r="W9" s="49">
        <v>0.024813</v>
      </c>
      <c r="X9" s="49">
        <v>1.707964</v>
      </c>
      <c r="Y9" s="49">
        <v>0.21428571428571427</v>
      </c>
      <c r="Z9" s="49">
        <v>0</v>
      </c>
      <c r="AA9" s="71">
        <v>9</v>
      </c>
      <c r="AB9" s="71"/>
      <c r="AC9" s="72"/>
      <c r="AD9" s="78" t="s">
        <v>1298</v>
      </c>
      <c r="AE9" s="78">
        <v>1920</v>
      </c>
      <c r="AF9" s="78">
        <v>1731</v>
      </c>
      <c r="AG9" s="78">
        <v>152404</v>
      </c>
      <c r="AH9" s="78">
        <v>91411</v>
      </c>
      <c r="AI9" s="78"/>
      <c r="AJ9" s="78" t="s">
        <v>1423</v>
      </c>
      <c r="AK9" s="78" t="s">
        <v>1528</v>
      </c>
      <c r="AL9" s="83" t="s">
        <v>1613</v>
      </c>
      <c r="AM9" s="78"/>
      <c r="AN9" s="80">
        <v>39852.039814814816</v>
      </c>
      <c r="AO9" s="83" t="s">
        <v>1709</v>
      </c>
      <c r="AP9" s="78" t="b">
        <v>0</v>
      </c>
      <c r="AQ9" s="78" t="b">
        <v>0</v>
      </c>
      <c r="AR9" s="78" t="b">
        <v>0</v>
      </c>
      <c r="AS9" s="78"/>
      <c r="AT9" s="78">
        <v>60</v>
      </c>
      <c r="AU9" s="83" t="s">
        <v>1810</v>
      </c>
      <c r="AV9" s="78" t="b">
        <v>0</v>
      </c>
      <c r="AW9" s="78" t="s">
        <v>1900</v>
      </c>
      <c r="AX9" s="83" t="s">
        <v>1907</v>
      </c>
      <c r="AY9" s="78" t="s">
        <v>66</v>
      </c>
      <c r="AZ9" s="78" t="str">
        <f>REPLACE(INDEX(GroupVertices[Group],MATCH(Vertices[[#This Row],[Vertex]],GroupVertices[Vertex],0)),1,1,"")</f>
        <v>2</v>
      </c>
      <c r="BA9" s="48" t="s">
        <v>524</v>
      </c>
      <c r="BB9" s="48" t="s">
        <v>524</v>
      </c>
      <c r="BC9" s="48" t="s">
        <v>586</v>
      </c>
      <c r="BD9" s="48" t="s">
        <v>586</v>
      </c>
      <c r="BE9" s="48"/>
      <c r="BF9" s="48"/>
      <c r="BG9" s="116" t="s">
        <v>2588</v>
      </c>
      <c r="BH9" s="116" t="s">
        <v>2588</v>
      </c>
      <c r="BI9" s="116" t="s">
        <v>2653</v>
      </c>
      <c r="BJ9" s="116" t="s">
        <v>2653</v>
      </c>
      <c r="BK9" s="116">
        <v>0</v>
      </c>
      <c r="BL9" s="120">
        <v>0</v>
      </c>
      <c r="BM9" s="116">
        <v>0</v>
      </c>
      <c r="BN9" s="120">
        <v>0</v>
      </c>
      <c r="BO9" s="116">
        <v>0</v>
      </c>
      <c r="BP9" s="120">
        <v>0</v>
      </c>
      <c r="BQ9" s="116">
        <v>12</v>
      </c>
      <c r="BR9" s="120">
        <v>100</v>
      </c>
      <c r="BS9" s="116">
        <v>12</v>
      </c>
      <c r="BT9" s="2"/>
      <c r="BU9" s="3"/>
      <c r="BV9" s="3"/>
      <c r="BW9" s="3"/>
      <c r="BX9" s="3"/>
    </row>
    <row r="10" spans="1:76" ht="15">
      <c r="A10" s="64" t="s">
        <v>281</v>
      </c>
      <c r="B10" s="65"/>
      <c r="C10" s="65" t="s">
        <v>64</v>
      </c>
      <c r="D10" s="66">
        <v>163.39107205735573</v>
      </c>
      <c r="E10" s="68"/>
      <c r="F10" s="100" t="s">
        <v>1832</v>
      </c>
      <c r="G10" s="65"/>
      <c r="H10" s="69" t="s">
        <v>281</v>
      </c>
      <c r="I10" s="70"/>
      <c r="J10" s="70"/>
      <c r="K10" s="69" t="s">
        <v>2035</v>
      </c>
      <c r="L10" s="73">
        <v>3.2775003747606046</v>
      </c>
      <c r="M10" s="74">
        <v>5373.4375</v>
      </c>
      <c r="N10" s="74">
        <v>8494.244140625</v>
      </c>
      <c r="O10" s="75"/>
      <c r="P10" s="76"/>
      <c r="Q10" s="76"/>
      <c r="R10" s="86"/>
      <c r="S10" s="48">
        <v>5</v>
      </c>
      <c r="T10" s="48">
        <v>0</v>
      </c>
      <c r="U10" s="49">
        <v>1.990476</v>
      </c>
      <c r="V10" s="49">
        <v>0.00303</v>
      </c>
      <c r="W10" s="49">
        <v>0.016157</v>
      </c>
      <c r="X10" s="49">
        <v>1.220557</v>
      </c>
      <c r="Y10" s="49">
        <v>0.2</v>
      </c>
      <c r="Z10" s="49">
        <v>0</v>
      </c>
      <c r="AA10" s="71">
        <v>10</v>
      </c>
      <c r="AB10" s="71"/>
      <c r="AC10" s="72"/>
      <c r="AD10" s="78" t="s">
        <v>1299</v>
      </c>
      <c r="AE10" s="78">
        <v>557</v>
      </c>
      <c r="AF10" s="78">
        <v>627</v>
      </c>
      <c r="AG10" s="78">
        <v>4809</v>
      </c>
      <c r="AH10" s="78">
        <v>0</v>
      </c>
      <c r="AI10" s="78"/>
      <c r="AJ10" s="78" t="s">
        <v>1424</v>
      </c>
      <c r="AK10" s="78" t="s">
        <v>1529</v>
      </c>
      <c r="AL10" s="83" t="s">
        <v>1614</v>
      </c>
      <c r="AM10" s="78"/>
      <c r="AN10" s="80">
        <v>40852.75518518518</v>
      </c>
      <c r="AO10" s="78"/>
      <c r="AP10" s="78" t="b">
        <v>1</v>
      </c>
      <c r="AQ10" s="78" t="b">
        <v>0</v>
      </c>
      <c r="AR10" s="78" t="b">
        <v>0</v>
      </c>
      <c r="AS10" s="78" t="s">
        <v>1237</v>
      </c>
      <c r="AT10" s="78">
        <v>32</v>
      </c>
      <c r="AU10" s="83" t="s">
        <v>1810</v>
      </c>
      <c r="AV10" s="78" t="b">
        <v>0</v>
      </c>
      <c r="AW10" s="78" t="s">
        <v>1900</v>
      </c>
      <c r="AX10" s="83" t="s">
        <v>1908</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282</v>
      </c>
      <c r="B11" s="65"/>
      <c r="C11" s="65" t="s">
        <v>64</v>
      </c>
      <c r="D11" s="66">
        <v>165.11937370437343</v>
      </c>
      <c r="E11" s="68"/>
      <c r="F11" s="100" t="s">
        <v>1833</v>
      </c>
      <c r="G11" s="65"/>
      <c r="H11" s="69" t="s">
        <v>282</v>
      </c>
      <c r="I11" s="70"/>
      <c r="J11" s="70"/>
      <c r="K11" s="69" t="s">
        <v>2036</v>
      </c>
      <c r="L11" s="73">
        <v>1</v>
      </c>
      <c r="M11" s="74">
        <v>5552.95458984375</v>
      </c>
      <c r="N11" s="74">
        <v>5557.0654296875</v>
      </c>
      <c r="O11" s="75"/>
      <c r="P11" s="76"/>
      <c r="Q11" s="76"/>
      <c r="R11" s="86"/>
      <c r="S11" s="48">
        <v>2</v>
      </c>
      <c r="T11" s="48">
        <v>0</v>
      </c>
      <c r="U11" s="49">
        <v>0</v>
      </c>
      <c r="V11" s="49">
        <v>0.003003</v>
      </c>
      <c r="W11" s="49">
        <v>0.007063</v>
      </c>
      <c r="X11" s="49">
        <v>0.571551</v>
      </c>
      <c r="Y11" s="49">
        <v>0.5</v>
      </c>
      <c r="Z11" s="49">
        <v>0</v>
      </c>
      <c r="AA11" s="71">
        <v>11</v>
      </c>
      <c r="AB11" s="71"/>
      <c r="AC11" s="72"/>
      <c r="AD11" s="78" t="s">
        <v>1300</v>
      </c>
      <c r="AE11" s="78">
        <v>280</v>
      </c>
      <c r="AF11" s="78">
        <v>1406</v>
      </c>
      <c r="AG11" s="78">
        <v>5163</v>
      </c>
      <c r="AH11" s="78">
        <v>3464</v>
      </c>
      <c r="AI11" s="78"/>
      <c r="AJ11" s="78" t="s">
        <v>1425</v>
      </c>
      <c r="AK11" s="78" t="s">
        <v>1530</v>
      </c>
      <c r="AL11" s="83" t="s">
        <v>1615</v>
      </c>
      <c r="AM11" s="78"/>
      <c r="AN11" s="80">
        <v>40742.924212962964</v>
      </c>
      <c r="AO11" s="83" t="s">
        <v>1710</v>
      </c>
      <c r="AP11" s="78" t="b">
        <v>1</v>
      </c>
      <c r="AQ11" s="78" t="b">
        <v>0</v>
      </c>
      <c r="AR11" s="78" t="b">
        <v>0</v>
      </c>
      <c r="AS11" s="78" t="s">
        <v>1237</v>
      </c>
      <c r="AT11" s="78">
        <v>36</v>
      </c>
      <c r="AU11" s="83" t="s">
        <v>1810</v>
      </c>
      <c r="AV11" s="78" t="b">
        <v>0</v>
      </c>
      <c r="AW11" s="78" t="s">
        <v>1900</v>
      </c>
      <c r="AX11" s="83" t="s">
        <v>1909</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283</v>
      </c>
      <c r="B12" s="65"/>
      <c r="C12" s="65" t="s">
        <v>64</v>
      </c>
      <c r="D12" s="66">
        <v>162.168614794831</v>
      </c>
      <c r="E12" s="68"/>
      <c r="F12" s="100" t="s">
        <v>1834</v>
      </c>
      <c r="G12" s="65"/>
      <c r="H12" s="69" t="s">
        <v>283</v>
      </c>
      <c r="I12" s="70"/>
      <c r="J12" s="70"/>
      <c r="K12" s="69" t="s">
        <v>2037</v>
      </c>
      <c r="L12" s="73">
        <v>1.381399239388004</v>
      </c>
      <c r="M12" s="74">
        <v>4680.52734375</v>
      </c>
      <c r="N12" s="74">
        <v>5935.146484375</v>
      </c>
      <c r="O12" s="75"/>
      <c r="P12" s="76"/>
      <c r="Q12" s="76"/>
      <c r="R12" s="86"/>
      <c r="S12" s="48">
        <v>4</v>
      </c>
      <c r="T12" s="48">
        <v>0</v>
      </c>
      <c r="U12" s="49">
        <v>0.333333</v>
      </c>
      <c r="V12" s="49">
        <v>0.003145</v>
      </c>
      <c r="W12" s="49">
        <v>0.014264</v>
      </c>
      <c r="X12" s="49">
        <v>0.996294</v>
      </c>
      <c r="Y12" s="49">
        <v>0.4166666666666667</v>
      </c>
      <c r="Z12" s="49">
        <v>0</v>
      </c>
      <c r="AA12" s="71">
        <v>12</v>
      </c>
      <c r="AB12" s="71"/>
      <c r="AC12" s="72"/>
      <c r="AD12" s="78" t="s">
        <v>1301</v>
      </c>
      <c r="AE12" s="78">
        <v>281</v>
      </c>
      <c r="AF12" s="78">
        <v>76</v>
      </c>
      <c r="AG12" s="78">
        <v>120</v>
      </c>
      <c r="AH12" s="78">
        <v>267</v>
      </c>
      <c r="AI12" s="78"/>
      <c r="AJ12" s="78" t="s">
        <v>1426</v>
      </c>
      <c r="AK12" s="78" t="s">
        <v>1531</v>
      </c>
      <c r="AL12" s="83" t="s">
        <v>1616</v>
      </c>
      <c r="AM12" s="78"/>
      <c r="AN12" s="80">
        <v>41104.0253125</v>
      </c>
      <c r="AO12" s="78"/>
      <c r="AP12" s="78" t="b">
        <v>1</v>
      </c>
      <c r="AQ12" s="78" t="b">
        <v>0</v>
      </c>
      <c r="AR12" s="78" t="b">
        <v>1</v>
      </c>
      <c r="AS12" s="78" t="s">
        <v>1237</v>
      </c>
      <c r="AT12" s="78">
        <v>0</v>
      </c>
      <c r="AU12" s="83" t="s">
        <v>1810</v>
      </c>
      <c r="AV12" s="78" t="b">
        <v>0</v>
      </c>
      <c r="AW12" s="78" t="s">
        <v>1900</v>
      </c>
      <c r="AX12" s="83" t="s">
        <v>1910</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257</v>
      </c>
      <c r="B13" s="65"/>
      <c r="C13" s="65" t="s">
        <v>64</v>
      </c>
      <c r="D13" s="66">
        <v>163.320076354269</v>
      </c>
      <c r="E13" s="68"/>
      <c r="F13" s="100" t="s">
        <v>1835</v>
      </c>
      <c r="G13" s="65"/>
      <c r="H13" s="69" t="s">
        <v>257</v>
      </c>
      <c r="I13" s="70"/>
      <c r="J13" s="70"/>
      <c r="K13" s="69" t="s">
        <v>2038</v>
      </c>
      <c r="L13" s="73">
        <v>2897.785596745252</v>
      </c>
      <c r="M13" s="74">
        <v>4319.20458984375</v>
      </c>
      <c r="N13" s="74">
        <v>2445.96826171875</v>
      </c>
      <c r="O13" s="75"/>
      <c r="P13" s="76"/>
      <c r="Q13" s="76"/>
      <c r="R13" s="86"/>
      <c r="S13" s="48">
        <v>8</v>
      </c>
      <c r="T13" s="48">
        <v>16</v>
      </c>
      <c r="U13" s="49">
        <v>2531.715152</v>
      </c>
      <c r="V13" s="49">
        <v>0.003953</v>
      </c>
      <c r="W13" s="49">
        <v>0.036874</v>
      </c>
      <c r="X13" s="49">
        <v>6.198347</v>
      </c>
      <c r="Y13" s="49">
        <v>0.043478260869565216</v>
      </c>
      <c r="Z13" s="49">
        <v>0.043478260869565216</v>
      </c>
      <c r="AA13" s="71">
        <v>13</v>
      </c>
      <c r="AB13" s="71"/>
      <c r="AC13" s="72"/>
      <c r="AD13" s="78" t="s">
        <v>1302</v>
      </c>
      <c r="AE13" s="78">
        <v>75</v>
      </c>
      <c r="AF13" s="78">
        <v>595</v>
      </c>
      <c r="AG13" s="78">
        <v>3141</v>
      </c>
      <c r="AH13" s="78">
        <v>938</v>
      </c>
      <c r="AI13" s="78"/>
      <c r="AJ13" s="78" t="s">
        <v>1427</v>
      </c>
      <c r="AK13" s="78" t="s">
        <v>1532</v>
      </c>
      <c r="AL13" s="83" t="s">
        <v>1617</v>
      </c>
      <c r="AM13" s="78"/>
      <c r="AN13" s="80">
        <v>40672.561377314814</v>
      </c>
      <c r="AO13" s="83" t="s">
        <v>1711</v>
      </c>
      <c r="AP13" s="78" t="b">
        <v>0</v>
      </c>
      <c r="AQ13" s="78" t="b">
        <v>0</v>
      </c>
      <c r="AR13" s="78" t="b">
        <v>1</v>
      </c>
      <c r="AS13" s="78"/>
      <c r="AT13" s="78">
        <v>18</v>
      </c>
      <c r="AU13" s="83" t="s">
        <v>1812</v>
      </c>
      <c r="AV13" s="78" t="b">
        <v>0</v>
      </c>
      <c r="AW13" s="78" t="s">
        <v>1900</v>
      </c>
      <c r="AX13" s="83" t="s">
        <v>1911</v>
      </c>
      <c r="AY13" s="78" t="s">
        <v>66</v>
      </c>
      <c r="AZ13" s="78" t="str">
        <f>REPLACE(INDEX(GroupVertices[Group],MATCH(Vertices[[#This Row],[Vertex]],GroupVertices[Vertex],0)),1,1,"")</f>
        <v>3</v>
      </c>
      <c r="BA13" s="48" t="s">
        <v>537</v>
      </c>
      <c r="BB13" s="48" t="s">
        <v>537</v>
      </c>
      <c r="BC13" s="48" t="s">
        <v>593</v>
      </c>
      <c r="BD13" s="48" t="s">
        <v>593</v>
      </c>
      <c r="BE13" s="48"/>
      <c r="BF13" s="48"/>
      <c r="BG13" s="116" t="s">
        <v>2589</v>
      </c>
      <c r="BH13" s="116" t="s">
        <v>2636</v>
      </c>
      <c r="BI13" s="116" t="s">
        <v>2654</v>
      </c>
      <c r="BJ13" s="116" t="s">
        <v>2700</v>
      </c>
      <c r="BK13" s="116">
        <v>2</v>
      </c>
      <c r="BL13" s="120">
        <v>2.0408163265306123</v>
      </c>
      <c r="BM13" s="116">
        <v>2</v>
      </c>
      <c r="BN13" s="120">
        <v>2.0408163265306123</v>
      </c>
      <c r="BO13" s="116">
        <v>0</v>
      </c>
      <c r="BP13" s="120">
        <v>0</v>
      </c>
      <c r="BQ13" s="116">
        <v>94</v>
      </c>
      <c r="BR13" s="120">
        <v>95.91836734693878</v>
      </c>
      <c r="BS13" s="116">
        <v>98</v>
      </c>
      <c r="BT13" s="2"/>
      <c r="BU13" s="3"/>
      <c r="BV13" s="3"/>
      <c r="BW13" s="3"/>
      <c r="BX13" s="3"/>
    </row>
    <row r="14" spans="1:76" ht="15">
      <c r="A14" s="64" t="s">
        <v>252</v>
      </c>
      <c r="B14" s="65"/>
      <c r="C14" s="65" t="s">
        <v>64</v>
      </c>
      <c r="D14" s="66">
        <v>162.44816037573503</v>
      </c>
      <c r="E14" s="68"/>
      <c r="F14" s="100" t="s">
        <v>788</v>
      </c>
      <c r="G14" s="65"/>
      <c r="H14" s="69" t="s">
        <v>252</v>
      </c>
      <c r="I14" s="70"/>
      <c r="J14" s="70"/>
      <c r="K14" s="69" t="s">
        <v>2039</v>
      </c>
      <c r="L14" s="73">
        <v>1632.6364933269945</v>
      </c>
      <c r="M14" s="74">
        <v>4311.96240234375</v>
      </c>
      <c r="N14" s="74">
        <v>7183.73779296875</v>
      </c>
      <c r="O14" s="75"/>
      <c r="P14" s="76"/>
      <c r="Q14" s="76"/>
      <c r="R14" s="86"/>
      <c r="S14" s="48">
        <v>7</v>
      </c>
      <c r="T14" s="48">
        <v>14</v>
      </c>
      <c r="U14" s="49">
        <v>1426.007792</v>
      </c>
      <c r="V14" s="49">
        <v>0.003817</v>
      </c>
      <c r="W14" s="49">
        <v>0.037885</v>
      </c>
      <c r="X14" s="49">
        <v>4.737739</v>
      </c>
      <c r="Y14" s="49">
        <v>0.07017543859649122</v>
      </c>
      <c r="Z14" s="49">
        <v>0.10526315789473684</v>
      </c>
      <c r="AA14" s="71">
        <v>14</v>
      </c>
      <c r="AB14" s="71"/>
      <c r="AC14" s="72"/>
      <c r="AD14" s="78" t="s">
        <v>1303</v>
      </c>
      <c r="AE14" s="78">
        <v>372</v>
      </c>
      <c r="AF14" s="78">
        <v>202</v>
      </c>
      <c r="AG14" s="78">
        <v>1507</v>
      </c>
      <c r="AH14" s="78">
        <v>1905</v>
      </c>
      <c r="AI14" s="78"/>
      <c r="AJ14" s="78"/>
      <c r="AK14" s="78" t="s">
        <v>1259</v>
      </c>
      <c r="AL14" s="83" t="s">
        <v>1618</v>
      </c>
      <c r="AM14" s="78"/>
      <c r="AN14" s="80">
        <v>40941.8484837963</v>
      </c>
      <c r="AO14" s="83" t="s">
        <v>1712</v>
      </c>
      <c r="AP14" s="78" t="b">
        <v>1</v>
      </c>
      <c r="AQ14" s="78" t="b">
        <v>0</v>
      </c>
      <c r="AR14" s="78" t="b">
        <v>0</v>
      </c>
      <c r="AS14" s="78"/>
      <c r="AT14" s="78">
        <v>4</v>
      </c>
      <c r="AU14" s="83" t="s">
        <v>1810</v>
      </c>
      <c r="AV14" s="78" t="b">
        <v>0</v>
      </c>
      <c r="AW14" s="78" t="s">
        <v>1900</v>
      </c>
      <c r="AX14" s="83" t="s">
        <v>1912</v>
      </c>
      <c r="AY14" s="78" t="s">
        <v>66</v>
      </c>
      <c r="AZ14" s="78" t="str">
        <f>REPLACE(INDEX(GroupVertices[Group],MATCH(Vertices[[#This Row],[Vertex]],GroupVertices[Vertex],0)),1,1,"")</f>
        <v>2</v>
      </c>
      <c r="BA14" s="48" t="s">
        <v>2558</v>
      </c>
      <c r="BB14" s="48" t="s">
        <v>2558</v>
      </c>
      <c r="BC14" s="48" t="s">
        <v>2567</v>
      </c>
      <c r="BD14" s="48" t="s">
        <v>2567</v>
      </c>
      <c r="BE14" s="48" t="s">
        <v>2572</v>
      </c>
      <c r="BF14" s="48" t="s">
        <v>2580</v>
      </c>
      <c r="BG14" s="116" t="s">
        <v>2590</v>
      </c>
      <c r="BH14" s="116" t="s">
        <v>2637</v>
      </c>
      <c r="BI14" s="116" t="s">
        <v>2655</v>
      </c>
      <c r="BJ14" s="116" t="s">
        <v>2655</v>
      </c>
      <c r="BK14" s="116">
        <v>17</v>
      </c>
      <c r="BL14" s="120">
        <v>6.589147286821706</v>
      </c>
      <c r="BM14" s="116">
        <v>0</v>
      </c>
      <c r="BN14" s="120">
        <v>0</v>
      </c>
      <c r="BO14" s="116">
        <v>0</v>
      </c>
      <c r="BP14" s="120">
        <v>0</v>
      </c>
      <c r="BQ14" s="116">
        <v>241</v>
      </c>
      <c r="BR14" s="120">
        <v>93.4108527131783</v>
      </c>
      <c r="BS14" s="116">
        <v>258</v>
      </c>
      <c r="BT14" s="2"/>
      <c r="BU14" s="3"/>
      <c r="BV14" s="3"/>
      <c r="BW14" s="3"/>
      <c r="BX14" s="3"/>
    </row>
    <row r="15" spans="1:76" ht="15">
      <c r="A15" s="64" t="s">
        <v>277</v>
      </c>
      <c r="B15" s="65"/>
      <c r="C15" s="65" t="s">
        <v>64</v>
      </c>
      <c r="D15" s="66">
        <v>164.50481714952886</v>
      </c>
      <c r="E15" s="68"/>
      <c r="F15" s="100" t="s">
        <v>808</v>
      </c>
      <c r="G15" s="65"/>
      <c r="H15" s="69" t="s">
        <v>277</v>
      </c>
      <c r="I15" s="70"/>
      <c r="J15" s="70"/>
      <c r="K15" s="69" t="s">
        <v>2040</v>
      </c>
      <c r="L15" s="73">
        <v>1806.0115978111592</v>
      </c>
      <c r="M15" s="74">
        <v>5076.5146484375</v>
      </c>
      <c r="N15" s="74">
        <v>6891.97216796875</v>
      </c>
      <c r="O15" s="75"/>
      <c r="P15" s="76"/>
      <c r="Q15" s="76"/>
      <c r="R15" s="86"/>
      <c r="S15" s="48">
        <v>4</v>
      </c>
      <c r="T15" s="48">
        <v>13</v>
      </c>
      <c r="U15" s="49">
        <v>1577.533117</v>
      </c>
      <c r="V15" s="49">
        <v>0.004505</v>
      </c>
      <c r="W15" s="49">
        <v>0.041976</v>
      </c>
      <c r="X15" s="49">
        <v>4.283112</v>
      </c>
      <c r="Y15" s="49">
        <v>0.1213235294117647</v>
      </c>
      <c r="Z15" s="49">
        <v>0</v>
      </c>
      <c r="AA15" s="71">
        <v>15</v>
      </c>
      <c r="AB15" s="71"/>
      <c r="AC15" s="72"/>
      <c r="AD15" s="78" t="s">
        <v>1304</v>
      </c>
      <c r="AE15" s="78">
        <v>3007</v>
      </c>
      <c r="AF15" s="78">
        <v>1129</v>
      </c>
      <c r="AG15" s="78">
        <v>1119</v>
      </c>
      <c r="AH15" s="78">
        <v>212</v>
      </c>
      <c r="AI15" s="78"/>
      <c r="AJ15" s="78" t="s">
        <v>1428</v>
      </c>
      <c r="AK15" s="78" t="s">
        <v>1533</v>
      </c>
      <c r="AL15" s="83" t="s">
        <v>1619</v>
      </c>
      <c r="AM15" s="78"/>
      <c r="AN15" s="80">
        <v>39981.329618055555</v>
      </c>
      <c r="AO15" s="83" t="s">
        <v>1713</v>
      </c>
      <c r="AP15" s="78" t="b">
        <v>0</v>
      </c>
      <c r="AQ15" s="78" t="b">
        <v>0</v>
      </c>
      <c r="AR15" s="78" t="b">
        <v>0</v>
      </c>
      <c r="AS15" s="78"/>
      <c r="AT15" s="78">
        <v>16</v>
      </c>
      <c r="AU15" s="83" t="s">
        <v>1813</v>
      </c>
      <c r="AV15" s="78" t="b">
        <v>0</v>
      </c>
      <c r="AW15" s="78" t="s">
        <v>1900</v>
      </c>
      <c r="AX15" s="83" t="s">
        <v>1913</v>
      </c>
      <c r="AY15" s="78" t="s">
        <v>66</v>
      </c>
      <c r="AZ15" s="78" t="str">
        <f>REPLACE(INDEX(GroupVertices[Group],MATCH(Vertices[[#This Row],[Vertex]],GroupVertices[Vertex],0)),1,1,"")</f>
        <v>2</v>
      </c>
      <c r="BA15" s="48" t="s">
        <v>2559</v>
      </c>
      <c r="BB15" s="48" t="s">
        <v>2559</v>
      </c>
      <c r="BC15" s="48" t="s">
        <v>586</v>
      </c>
      <c r="BD15" s="48" t="s">
        <v>586</v>
      </c>
      <c r="BE15" s="48" t="s">
        <v>2573</v>
      </c>
      <c r="BF15" s="48" t="s">
        <v>2581</v>
      </c>
      <c r="BG15" s="116" t="s">
        <v>2591</v>
      </c>
      <c r="BH15" s="116" t="s">
        <v>2638</v>
      </c>
      <c r="BI15" s="116" t="s">
        <v>2656</v>
      </c>
      <c r="BJ15" s="116" t="s">
        <v>2701</v>
      </c>
      <c r="BK15" s="116">
        <v>31</v>
      </c>
      <c r="BL15" s="120">
        <v>5</v>
      </c>
      <c r="BM15" s="116">
        <v>0</v>
      </c>
      <c r="BN15" s="120">
        <v>0</v>
      </c>
      <c r="BO15" s="116">
        <v>0</v>
      </c>
      <c r="BP15" s="120">
        <v>0</v>
      </c>
      <c r="BQ15" s="116">
        <v>589</v>
      </c>
      <c r="BR15" s="120">
        <v>95</v>
      </c>
      <c r="BS15" s="116">
        <v>620</v>
      </c>
      <c r="BT15" s="2"/>
      <c r="BU15" s="3"/>
      <c r="BV15" s="3"/>
      <c r="BW15" s="3"/>
      <c r="BX15" s="3"/>
    </row>
    <row r="16" spans="1:76" ht="15">
      <c r="A16" s="64" t="s">
        <v>216</v>
      </c>
      <c r="B16" s="65"/>
      <c r="C16" s="65" t="s">
        <v>64</v>
      </c>
      <c r="D16" s="66">
        <v>163.936851524835</v>
      </c>
      <c r="E16" s="68"/>
      <c r="F16" s="100" t="s">
        <v>1836</v>
      </c>
      <c r="G16" s="65"/>
      <c r="H16" s="69" t="s">
        <v>216</v>
      </c>
      <c r="I16" s="70"/>
      <c r="J16" s="70"/>
      <c r="K16" s="69" t="s">
        <v>2041</v>
      </c>
      <c r="L16" s="73">
        <v>1</v>
      </c>
      <c r="M16" s="74">
        <v>1598.171875</v>
      </c>
      <c r="N16" s="74">
        <v>6649.9033203125</v>
      </c>
      <c r="O16" s="75"/>
      <c r="P16" s="76"/>
      <c r="Q16" s="76"/>
      <c r="R16" s="86"/>
      <c r="S16" s="48">
        <v>0</v>
      </c>
      <c r="T16" s="48">
        <v>1</v>
      </c>
      <c r="U16" s="49">
        <v>0</v>
      </c>
      <c r="V16" s="49">
        <v>0.00339</v>
      </c>
      <c r="W16" s="49">
        <v>0.008504</v>
      </c>
      <c r="X16" s="49">
        <v>0.390672</v>
      </c>
      <c r="Y16" s="49">
        <v>0</v>
      </c>
      <c r="Z16" s="49">
        <v>0</v>
      </c>
      <c r="AA16" s="71">
        <v>16</v>
      </c>
      <c r="AB16" s="71"/>
      <c r="AC16" s="72"/>
      <c r="AD16" s="78" t="s">
        <v>1305</v>
      </c>
      <c r="AE16" s="78">
        <v>1059</v>
      </c>
      <c r="AF16" s="78">
        <v>873</v>
      </c>
      <c r="AG16" s="78">
        <v>27562</v>
      </c>
      <c r="AH16" s="78">
        <v>134781</v>
      </c>
      <c r="AI16" s="78"/>
      <c r="AJ16" s="78" t="s">
        <v>1429</v>
      </c>
      <c r="AK16" s="78" t="s">
        <v>1534</v>
      </c>
      <c r="AL16" s="83" t="s">
        <v>1620</v>
      </c>
      <c r="AM16" s="78"/>
      <c r="AN16" s="80">
        <v>39920.90012731482</v>
      </c>
      <c r="AO16" s="78"/>
      <c r="AP16" s="78" t="b">
        <v>0</v>
      </c>
      <c r="AQ16" s="78" t="b">
        <v>0</v>
      </c>
      <c r="AR16" s="78" t="b">
        <v>1</v>
      </c>
      <c r="AS16" s="78"/>
      <c r="AT16" s="78">
        <v>30</v>
      </c>
      <c r="AU16" s="83" t="s">
        <v>1814</v>
      </c>
      <c r="AV16" s="78" t="b">
        <v>0</v>
      </c>
      <c r="AW16" s="78" t="s">
        <v>1900</v>
      </c>
      <c r="AX16" s="83" t="s">
        <v>1914</v>
      </c>
      <c r="AY16" s="78" t="s">
        <v>66</v>
      </c>
      <c r="AZ16" s="78" t="str">
        <f>REPLACE(INDEX(GroupVertices[Group],MATCH(Vertices[[#This Row],[Vertex]],GroupVertices[Vertex],0)),1,1,"")</f>
        <v>1</v>
      </c>
      <c r="BA16" s="48"/>
      <c r="BB16" s="48"/>
      <c r="BC16" s="48"/>
      <c r="BD16" s="48"/>
      <c r="BE16" s="48" t="s">
        <v>613</v>
      </c>
      <c r="BF16" s="48" t="s">
        <v>613</v>
      </c>
      <c r="BG16" s="116" t="s">
        <v>2592</v>
      </c>
      <c r="BH16" s="116" t="s">
        <v>2592</v>
      </c>
      <c r="BI16" s="116" t="s">
        <v>2657</v>
      </c>
      <c r="BJ16" s="116" t="s">
        <v>2657</v>
      </c>
      <c r="BK16" s="116">
        <v>1</v>
      </c>
      <c r="BL16" s="120">
        <v>20</v>
      </c>
      <c r="BM16" s="116">
        <v>0</v>
      </c>
      <c r="BN16" s="120">
        <v>0</v>
      </c>
      <c r="BO16" s="116">
        <v>0</v>
      </c>
      <c r="BP16" s="120">
        <v>0</v>
      </c>
      <c r="BQ16" s="116">
        <v>4</v>
      </c>
      <c r="BR16" s="120">
        <v>80</v>
      </c>
      <c r="BS16" s="116">
        <v>5</v>
      </c>
      <c r="BT16" s="2"/>
      <c r="BU16" s="3"/>
      <c r="BV16" s="3"/>
      <c r="BW16" s="3"/>
      <c r="BX16" s="3"/>
    </row>
    <row r="17" spans="1:76" ht="15">
      <c r="A17" s="64" t="s">
        <v>217</v>
      </c>
      <c r="B17" s="65"/>
      <c r="C17" s="65" t="s">
        <v>64</v>
      </c>
      <c r="D17" s="66">
        <v>172.6648857730605</v>
      </c>
      <c r="E17" s="68"/>
      <c r="F17" s="100" t="s">
        <v>761</v>
      </c>
      <c r="G17" s="65"/>
      <c r="H17" s="69" t="s">
        <v>217</v>
      </c>
      <c r="I17" s="70"/>
      <c r="J17" s="70"/>
      <c r="K17" s="69" t="s">
        <v>2042</v>
      </c>
      <c r="L17" s="73">
        <v>1</v>
      </c>
      <c r="M17" s="74">
        <v>1083.530029296875</v>
      </c>
      <c r="N17" s="74">
        <v>1873.302490234375</v>
      </c>
      <c r="O17" s="75"/>
      <c r="P17" s="76"/>
      <c r="Q17" s="76"/>
      <c r="R17" s="86"/>
      <c r="S17" s="48">
        <v>0</v>
      </c>
      <c r="T17" s="48">
        <v>2</v>
      </c>
      <c r="U17" s="49">
        <v>0</v>
      </c>
      <c r="V17" s="49">
        <v>0.003401</v>
      </c>
      <c r="W17" s="49">
        <v>0.009844</v>
      </c>
      <c r="X17" s="49">
        <v>0.642878</v>
      </c>
      <c r="Y17" s="49">
        <v>0.5</v>
      </c>
      <c r="Z17" s="49">
        <v>0</v>
      </c>
      <c r="AA17" s="71">
        <v>17</v>
      </c>
      <c r="AB17" s="71"/>
      <c r="AC17" s="72"/>
      <c r="AD17" s="78" t="s">
        <v>1306</v>
      </c>
      <c r="AE17" s="78">
        <v>1753</v>
      </c>
      <c r="AF17" s="78">
        <v>4807</v>
      </c>
      <c r="AG17" s="78">
        <v>39018</v>
      </c>
      <c r="AH17" s="78">
        <v>18471</v>
      </c>
      <c r="AI17" s="78"/>
      <c r="AJ17" s="78" t="s">
        <v>1430</v>
      </c>
      <c r="AK17" s="78" t="s">
        <v>1535</v>
      </c>
      <c r="AL17" s="83" t="s">
        <v>1621</v>
      </c>
      <c r="AM17" s="78"/>
      <c r="AN17" s="80">
        <v>40577.85322916666</v>
      </c>
      <c r="AO17" s="83" t="s">
        <v>1714</v>
      </c>
      <c r="AP17" s="78" t="b">
        <v>1</v>
      </c>
      <c r="AQ17" s="78" t="b">
        <v>0</v>
      </c>
      <c r="AR17" s="78" t="b">
        <v>0</v>
      </c>
      <c r="AS17" s="78"/>
      <c r="AT17" s="78">
        <v>137</v>
      </c>
      <c r="AU17" s="83" t="s">
        <v>1810</v>
      </c>
      <c r="AV17" s="78" t="b">
        <v>0</v>
      </c>
      <c r="AW17" s="78" t="s">
        <v>1900</v>
      </c>
      <c r="AX17" s="83" t="s">
        <v>1915</v>
      </c>
      <c r="AY17" s="78" t="s">
        <v>66</v>
      </c>
      <c r="AZ17" s="78" t="str">
        <f>REPLACE(INDEX(GroupVertices[Group],MATCH(Vertices[[#This Row],[Vertex]],GroupVertices[Vertex],0)),1,1,"")</f>
        <v>1</v>
      </c>
      <c r="BA17" s="48"/>
      <c r="BB17" s="48"/>
      <c r="BC17" s="48"/>
      <c r="BD17" s="48"/>
      <c r="BE17" s="48" t="s">
        <v>614</v>
      </c>
      <c r="BF17" s="48" t="s">
        <v>614</v>
      </c>
      <c r="BG17" s="116" t="s">
        <v>2593</v>
      </c>
      <c r="BH17" s="116" t="s">
        <v>2593</v>
      </c>
      <c r="BI17" s="116" t="s">
        <v>2658</v>
      </c>
      <c r="BJ17" s="116" t="s">
        <v>2658</v>
      </c>
      <c r="BK17" s="116">
        <v>0</v>
      </c>
      <c r="BL17" s="120">
        <v>0</v>
      </c>
      <c r="BM17" s="116">
        <v>0</v>
      </c>
      <c r="BN17" s="120">
        <v>0</v>
      </c>
      <c r="BO17" s="116">
        <v>0</v>
      </c>
      <c r="BP17" s="120">
        <v>0</v>
      </c>
      <c r="BQ17" s="116">
        <v>22</v>
      </c>
      <c r="BR17" s="120">
        <v>100</v>
      </c>
      <c r="BS17" s="116">
        <v>22</v>
      </c>
      <c r="BT17" s="2"/>
      <c r="BU17" s="3"/>
      <c r="BV17" s="3"/>
      <c r="BW17" s="3"/>
      <c r="BX17" s="3"/>
    </row>
    <row r="18" spans="1:76" ht="15">
      <c r="A18" s="64" t="s">
        <v>223</v>
      </c>
      <c r="B18" s="65"/>
      <c r="C18" s="65" t="s">
        <v>64</v>
      </c>
      <c r="D18" s="66">
        <v>172.9067148866997</v>
      </c>
      <c r="E18" s="68"/>
      <c r="F18" s="100" t="s">
        <v>766</v>
      </c>
      <c r="G18" s="65"/>
      <c r="H18" s="69" t="s">
        <v>223</v>
      </c>
      <c r="I18" s="70"/>
      <c r="J18" s="70"/>
      <c r="K18" s="69" t="s">
        <v>2043</v>
      </c>
      <c r="L18" s="73">
        <v>7.8651931741772465</v>
      </c>
      <c r="M18" s="74">
        <v>1100.1865234375</v>
      </c>
      <c r="N18" s="74">
        <v>2928.361572265625</v>
      </c>
      <c r="O18" s="75"/>
      <c r="P18" s="76"/>
      <c r="Q18" s="76"/>
      <c r="R18" s="86"/>
      <c r="S18" s="48">
        <v>4</v>
      </c>
      <c r="T18" s="48">
        <v>1</v>
      </c>
      <c r="U18" s="49">
        <v>6</v>
      </c>
      <c r="V18" s="49">
        <v>0.003436</v>
      </c>
      <c r="W18" s="49">
        <v>0.012668</v>
      </c>
      <c r="X18" s="49">
        <v>1.483563</v>
      </c>
      <c r="Y18" s="49">
        <v>0.2</v>
      </c>
      <c r="Z18" s="49">
        <v>0</v>
      </c>
      <c r="AA18" s="71">
        <v>18</v>
      </c>
      <c r="AB18" s="71"/>
      <c r="AC18" s="72"/>
      <c r="AD18" s="78" t="s">
        <v>1307</v>
      </c>
      <c r="AE18" s="78">
        <v>617</v>
      </c>
      <c r="AF18" s="78">
        <v>4916</v>
      </c>
      <c r="AG18" s="78">
        <v>7860</v>
      </c>
      <c r="AH18" s="78">
        <v>21143</v>
      </c>
      <c r="AI18" s="78"/>
      <c r="AJ18" s="78" t="s">
        <v>1431</v>
      </c>
      <c r="AK18" s="78" t="s">
        <v>1536</v>
      </c>
      <c r="AL18" s="83" t="s">
        <v>1622</v>
      </c>
      <c r="AM18" s="78"/>
      <c r="AN18" s="80">
        <v>40922.98153935185</v>
      </c>
      <c r="AO18" s="83" t="s">
        <v>1715</v>
      </c>
      <c r="AP18" s="78" t="b">
        <v>1</v>
      </c>
      <c r="AQ18" s="78" t="b">
        <v>0</v>
      </c>
      <c r="AR18" s="78" t="b">
        <v>1</v>
      </c>
      <c r="AS18" s="78"/>
      <c r="AT18" s="78">
        <v>78</v>
      </c>
      <c r="AU18" s="83" t="s">
        <v>1810</v>
      </c>
      <c r="AV18" s="78" t="b">
        <v>1</v>
      </c>
      <c r="AW18" s="78" t="s">
        <v>1900</v>
      </c>
      <c r="AX18" s="83" t="s">
        <v>1916</v>
      </c>
      <c r="AY18" s="78" t="s">
        <v>66</v>
      </c>
      <c r="AZ18" s="78" t="str">
        <f>REPLACE(INDEX(GroupVertices[Group],MATCH(Vertices[[#This Row],[Vertex]],GroupVertices[Vertex],0)),1,1,"")</f>
        <v>1</v>
      </c>
      <c r="BA18" s="48" t="s">
        <v>525</v>
      </c>
      <c r="BB18" s="48" t="s">
        <v>525</v>
      </c>
      <c r="BC18" s="48" t="s">
        <v>587</v>
      </c>
      <c r="BD18" s="48" t="s">
        <v>587</v>
      </c>
      <c r="BE18" s="48" t="s">
        <v>614</v>
      </c>
      <c r="BF18" s="48" t="s">
        <v>614</v>
      </c>
      <c r="BG18" s="116" t="s">
        <v>2594</v>
      </c>
      <c r="BH18" s="116" t="s">
        <v>2639</v>
      </c>
      <c r="BI18" s="116" t="s">
        <v>2659</v>
      </c>
      <c r="BJ18" s="116" t="s">
        <v>2702</v>
      </c>
      <c r="BK18" s="116">
        <v>5</v>
      </c>
      <c r="BL18" s="120">
        <v>6.410256410256411</v>
      </c>
      <c r="BM18" s="116">
        <v>0</v>
      </c>
      <c r="BN18" s="120">
        <v>0</v>
      </c>
      <c r="BO18" s="116">
        <v>0</v>
      </c>
      <c r="BP18" s="120">
        <v>0</v>
      </c>
      <c r="BQ18" s="116">
        <v>73</v>
      </c>
      <c r="BR18" s="120">
        <v>93.58974358974359</v>
      </c>
      <c r="BS18" s="116">
        <v>78</v>
      </c>
      <c r="BT18" s="2"/>
      <c r="BU18" s="3"/>
      <c r="BV18" s="3"/>
      <c r="BW18" s="3"/>
      <c r="BX18" s="3"/>
    </row>
    <row r="19" spans="1:76" ht="15">
      <c r="A19" s="64" t="s">
        <v>218</v>
      </c>
      <c r="B19" s="65"/>
      <c r="C19" s="65" t="s">
        <v>64</v>
      </c>
      <c r="D19" s="66">
        <v>162.30173173811863</v>
      </c>
      <c r="E19" s="68"/>
      <c r="F19" s="100" t="s">
        <v>762</v>
      </c>
      <c r="G19" s="65"/>
      <c r="H19" s="69" t="s">
        <v>218</v>
      </c>
      <c r="I19" s="70"/>
      <c r="J19" s="70"/>
      <c r="K19" s="69" t="s">
        <v>2044</v>
      </c>
      <c r="L19" s="73">
        <v>1</v>
      </c>
      <c r="M19" s="74">
        <v>1086.0457763671875</v>
      </c>
      <c r="N19" s="74">
        <v>4140.81787109375</v>
      </c>
      <c r="O19" s="75"/>
      <c r="P19" s="76"/>
      <c r="Q19" s="76"/>
      <c r="R19" s="86"/>
      <c r="S19" s="48">
        <v>0</v>
      </c>
      <c r="T19" s="48">
        <v>2</v>
      </c>
      <c r="U19" s="49">
        <v>0</v>
      </c>
      <c r="V19" s="49">
        <v>0.003401</v>
      </c>
      <c r="W19" s="49">
        <v>0.009844</v>
      </c>
      <c r="X19" s="49">
        <v>0.642878</v>
      </c>
      <c r="Y19" s="49">
        <v>0.5</v>
      </c>
      <c r="Z19" s="49">
        <v>0</v>
      </c>
      <c r="AA19" s="71">
        <v>19</v>
      </c>
      <c r="AB19" s="71"/>
      <c r="AC19" s="72"/>
      <c r="AD19" s="78" t="s">
        <v>1308</v>
      </c>
      <c r="AE19" s="78">
        <v>579</v>
      </c>
      <c r="AF19" s="78">
        <v>136</v>
      </c>
      <c r="AG19" s="78">
        <v>773</v>
      </c>
      <c r="AH19" s="78">
        <v>56</v>
      </c>
      <c r="AI19" s="78"/>
      <c r="AJ19" s="78" t="s">
        <v>1432</v>
      </c>
      <c r="AK19" s="78" t="s">
        <v>1537</v>
      </c>
      <c r="AL19" s="83" t="s">
        <v>1623</v>
      </c>
      <c r="AM19" s="78"/>
      <c r="AN19" s="80">
        <v>43591.119733796295</v>
      </c>
      <c r="AO19" s="83" t="s">
        <v>1716</v>
      </c>
      <c r="AP19" s="78" t="b">
        <v>1</v>
      </c>
      <c r="AQ19" s="78" t="b">
        <v>0</v>
      </c>
      <c r="AR19" s="78" t="b">
        <v>0</v>
      </c>
      <c r="AS19" s="78"/>
      <c r="AT19" s="78">
        <v>2</v>
      </c>
      <c r="AU19" s="78"/>
      <c r="AV19" s="78" t="b">
        <v>0</v>
      </c>
      <c r="AW19" s="78" t="s">
        <v>1900</v>
      </c>
      <c r="AX19" s="83" t="s">
        <v>1917</v>
      </c>
      <c r="AY19" s="78" t="s">
        <v>66</v>
      </c>
      <c r="AZ19" s="78" t="str">
        <f>REPLACE(INDEX(GroupVertices[Group],MATCH(Vertices[[#This Row],[Vertex]],GroupVertices[Vertex],0)),1,1,"")</f>
        <v>1</v>
      </c>
      <c r="BA19" s="48"/>
      <c r="BB19" s="48"/>
      <c r="BC19" s="48"/>
      <c r="BD19" s="48"/>
      <c r="BE19" s="48" t="s">
        <v>614</v>
      </c>
      <c r="BF19" s="48" t="s">
        <v>614</v>
      </c>
      <c r="BG19" s="116" t="s">
        <v>2593</v>
      </c>
      <c r="BH19" s="116" t="s">
        <v>2593</v>
      </c>
      <c r="BI19" s="116" t="s">
        <v>2658</v>
      </c>
      <c r="BJ19" s="116" t="s">
        <v>2658</v>
      </c>
      <c r="BK19" s="116">
        <v>0</v>
      </c>
      <c r="BL19" s="120">
        <v>0</v>
      </c>
      <c r="BM19" s="116">
        <v>0</v>
      </c>
      <c r="BN19" s="120">
        <v>0</v>
      </c>
      <c r="BO19" s="116">
        <v>0</v>
      </c>
      <c r="BP19" s="120">
        <v>0</v>
      </c>
      <c r="BQ19" s="116">
        <v>22</v>
      </c>
      <c r="BR19" s="120">
        <v>100</v>
      </c>
      <c r="BS19" s="116">
        <v>22</v>
      </c>
      <c r="BT19" s="2"/>
      <c r="BU19" s="3"/>
      <c r="BV19" s="3"/>
      <c r="BW19" s="3"/>
      <c r="BX19" s="3"/>
    </row>
    <row r="20" spans="1:76" ht="15">
      <c r="A20" s="64" t="s">
        <v>219</v>
      </c>
      <c r="B20" s="65"/>
      <c r="C20" s="65" t="s">
        <v>64</v>
      </c>
      <c r="D20" s="66">
        <v>162.40378806130582</v>
      </c>
      <c r="E20" s="68"/>
      <c r="F20" s="100" t="s">
        <v>763</v>
      </c>
      <c r="G20" s="65"/>
      <c r="H20" s="69" t="s">
        <v>219</v>
      </c>
      <c r="I20" s="70"/>
      <c r="J20" s="70"/>
      <c r="K20" s="69" t="s">
        <v>2045</v>
      </c>
      <c r="L20" s="73">
        <v>1</v>
      </c>
      <c r="M20" s="74">
        <v>194.9122772216797</v>
      </c>
      <c r="N20" s="74">
        <v>1672.6697998046875</v>
      </c>
      <c r="O20" s="75"/>
      <c r="P20" s="76"/>
      <c r="Q20" s="76"/>
      <c r="R20" s="86"/>
      <c r="S20" s="48">
        <v>0</v>
      </c>
      <c r="T20" s="48">
        <v>1</v>
      </c>
      <c r="U20" s="49">
        <v>0</v>
      </c>
      <c r="V20" s="49">
        <v>0.002475</v>
      </c>
      <c r="W20" s="49">
        <v>0.001017</v>
      </c>
      <c r="X20" s="49">
        <v>0.453497</v>
      </c>
      <c r="Y20" s="49">
        <v>0</v>
      </c>
      <c r="Z20" s="49">
        <v>0</v>
      </c>
      <c r="AA20" s="71">
        <v>20</v>
      </c>
      <c r="AB20" s="71"/>
      <c r="AC20" s="72"/>
      <c r="AD20" s="78" t="s">
        <v>1241</v>
      </c>
      <c r="AE20" s="78">
        <v>770</v>
      </c>
      <c r="AF20" s="78">
        <v>182</v>
      </c>
      <c r="AG20" s="78">
        <v>30997</v>
      </c>
      <c r="AH20" s="78">
        <v>0</v>
      </c>
      <c r="AI20" s="78"/>
      <c r="AJ20" s="78" t="s">
        <v>1433</v>
      </c>
      <c r="AK20" s="78"/>
      <c r="AL20" s="78"/>
      <c r="AM20" s="78"/>
      <c r="AN20" s="80">
        <v>43588.95479166666</v>
      </c>
      <c r="AO20" s="83" t="s">
        <v>1717</v>
      </c>
      <c r="AP20" s="78" t="b">
        <v>1</v>
      </c>
      <c r="AQ20" s="78" t="b">
        <v>0</v>
      </c>
      <c r="AR20" s="78" t="b">
        <v>0</v>
      </c>
      <c r="AS20" s="78"/>
      <c r="AT20" s="78">
        <v>1</v>
      </c>
      <c r="AU20" s="78"/>
      <c r="AV20" s="78" t="b">
        <v>0</v>
      </c>
      <c r="AW20" s="78" t="s">
        <v>1900</v>
      </c>
      <c r="AX20" s="83" t="s">
        <v>1918</v>
      </c>
      <c r="AY20" s="78" t="s">
        <v>66</v>
      </c>
      <c r="AZ20" s="78" t="str">
        <f>REPLACE(INDEX(GroupVertices[Group],MATCH(Vertices[[#This Row],[Vertex]],GroupVertices[Vertex],0)),1,1,"")</f>
        <v>1</v>
      </c>
      <c r="BA20" s="48"/>
      <c r="BB20" s="48"/>
      <c r="BC20" s="48"/>
      <c r="BD20" s="48"/>
      <c r="BE20" s="48"/>
      <c r="BF20" s="48"/>
      <c r="BG20" s="116" t="s">
        <v>2595</v>
      </c>
      <c r="BH20" s="116" t="s">
        <v>2595</v>
      </c>
      <c r="BI20" s="116" t="s">
        <v>2660</v>
      </c>
      <c r="BJ20" s="116" t="s">
        <v>2660</v>
      </c>
      <c r="BK20" s="116">
        <v>2</v>
      </c>
      <c r="BL20" s="120">
        <v>9.090909090909092</v>
      </c>
      <c r="BM20" s="116">
        <v>0</v>
      </c>
      <c r="BN20" s="120">
        <v>0</v>
      </c>
      <c r="BO20" s="116">
        <v>0</v>
      </c>
      <c r="BP20" s="120">
        <v>0</v>
      </c>
      <c r="BQ20" s="116">
        <v>20</v>
      </c>
      <c r="BR20" s="120">
        <v>90.9090909090909</v>
      </c>
      <c r="BS20" s="116">
        <v>22</v>
      </c>
      <c r="BT20" s="2"/>
      <c r="BU20" s="3"/>
      <c r="BV20" s="3"/>
      <c r="BW20" s="3"/>
      <c r="BX20" s="3"/>
    </row>
    <row r="21" spans="1:76" ht="15">
      <c r="A21" s="64" t="s">
        <v>220</v>
      </c>
      <c r="B21" s="65"/>
      <c r="C21" s="65" t="s">
        <v>64</v>
      </c>
      <c r="D21" s="66">
        <v>203.77875265082218</v>
      </c>
      <c r="E21" s="68"/>
      <c r="F21" s="100" t="s">
        <v>1837</v>
      </c>
      <c r="G21" s="65"/>
      <c r="H21" s="69" t="s">
        <v>220</v>
      </c>
      <c r="I21" s="70"/>
      <c r="J21" s="70"/>
      <c r="K21" s="69" t="s">
        <v>2046</v>
      </c>
      <c r="L21" s="73">
        <v>257.30054516928385</v>
      </c>
      <c r="M21" s="74">
        <v>680.56396484375</v>
      </c>
      <c r="N21" s="74">
        <v>2998.933349609375</v>
      </c>
      <c r="O21" s="75"/>
      <c r="P21" s="76"/>
      <c r="Q21" s="76"/>
      <c r="R21" s="86"/>
      <c r="S21" s="48">
        <v>2</v>
      </c>
      <c r="T21" s="48">
        <v>1</v>
      </c>
      <c r="U21" s="49">
        <v>224</v>
      </c>
      <c r="V21" s="49">
        <v>0.003425</v>
      </c>
      <c r="W21" s="49">
        <v>0.009618</v>
      </c>
      <c r="X21" s="49">
        <v>1.071166</v>
      </c>
      <c r="Y21" s="49">
        <v>0.16666666666666666</v>
      </c>
      <c r="Z21" s="49">
        <v>0</v>
      </c>
      <c r="AA21" s="71">
        <v>21</v>
      </c>
      <c r="AB21" s="71"/>
      <c r="AC21" s="72"/>
      <c r="AD21" s="78" t="s">
        <v>1309</v>
      </c>
      <c r="AE21" s="78">
        <v>4325</v>
      </c>
      <c r="AF21" s="78">
        <v>18831</v>
      </c>
      <c r="AG21" s="78">
        <v>7677</v>
      </c>
      <c r="AH21" s="78">
        <v>281</v>
      </c>
      <c r="AI21" s="78"/>
      <c r="AJ21" s="78" t="s">
        <v>1434</v>
      </c>
      <c r="AK21" s="78"/>
      <c r="AL21" s="83" t="s">
        <v>1624</v>
      </c>
      <c r="AM21" s="78"/>
      <c r="AN21" s="80">
        <v>41414.62663194445</v>
      </c>
      <c r="AO21" s="83" t="s">
        <v>1718</v>
      </c>
      <c r="AP21" s="78" t="b">
        <v>1</v>
      </c>
      <c r="AQ21" s="78" t="b">
        <v>0</v>
      </c>
      <c r="AR21" s="78" t="b">
        <v>0</v>
      </c>
      <c r="AS21" s="78"/>
      <c r="AT21" s="78">
        <v>633</v>
      </c>
      <c r="AU21" s="83" t="s">
        <v>1810</v>
      </c>
      <c r="AV21" s="78" t="b">
        <v>1</v>
      </c>
      <c r="AW21" s="78" t="s">
        <v>1900</v>
      </c>
      <c r="AX21" s="83" t="s">
        <v>1919</v>
      </c>
      <c r="AY21" s="78" t="s">
        <v>66</v>
      </c>
      <c r="AZ21" s="78" t="str">
        <f>REPLACE(INDEX(GroupVertices[Group],MATCH(Vertices[[#This Row],[Vertex]],GroupVertices[Vertex],0)),1,1,"")</f>
        <v>1</v>
      </c>
      <c r="BA21" s="48"/>
      <c r="BB21" s="48"/>
      <c r="BC21" s="48"/>
      <c r="BD21" s="48"/>
      <c r="BE21" s="48"/>
      <c r="BF21" s="48"/>
      <c r="BG21" s="116" t="s">
        <v>2596</v>
      </c>
      <c r="BH21" s="116" t="s">
        <v>2596</v>
      </c>
      <c r="BI21" s="116" t="s">
        <v>2661</v>
      </c>
      <c r="BJ21" s="116" t="s">
        <v>2661</v>
      </c>
      <c r="BK21" s="116">
        <v>3</v>
      </c>
      <c r="BL21" s="120">
        <v>8.108108108108109</v>
      </c>
      <c r="BM21" s="116">
        <v>0</v>
      </c>
      <c r="BN21" s="120">
        <v>0</v>
      </c>
      <c r="BO21" s="116">
        <v>0</v>
      </c>
      <c r="BP21" s="120">
        <v>0</v>
      </c>
      <c r="BQ21" s="116">
        <v>34</v>
      </c>
      <c r="BR21" s="120">
        <v>91.89189189189189</v>
      </c>
      <c r="BS21" s="116">
        <v>37</v>
      </c>
      <c r="BT21" s="2"/>
      <c r="BU21" s="3"/>
      <c r="BV21" s="3"/>
      <c r="BW21" s="3"/>
      <c r="BX21" s="3"/>
    </row>
    <row r="22" spans="1:76" ht="15">
      <c r="A22" s="64" t="s">
        <v>221</v>
      </c>
      <c r="B22" s="65"/>
      <c r="C22" s="65" t="s">
        <v>64</v>
      </c>
      <c r="D22" s="66">
        <v>163.93241429339207</v>
      </c>
      <c r="E22" s="68"/>
      <c r="F22" s="100" t="s">
        <v>764</v>
      </c>
      <c r="G22" s="65"/>
      <c r="H22" s="69" t="s">
        <v>221</v>
      </c>
      <c r="I22" s="70"/>
      <c r="J22" s="70"/>
      <c r="K22" s="69" t="s">
        <v>2047</v>
      </c>
      <c r="L22" s="73">
        <v>1</v>
      </c>
      <c r="M22" s="74">
        <v>845.2809448242188</v>
      </c>
      <c r="N22" s="74">
        <v>2443.777099609375</v>
      </c>
      <c r="O22" s="75"/>
      <c r="P22" s="76"/>
      <c r="Q22" s="76"/>
      <c r="R22" s="86"/>
      <c r="S22" s="48">
        <v>0</v>
      </c>
      <c r="T22" s="48">
        <v>2</v>
      </c>
      <c r="U22" s="49">
        <v>0</v>
      </c>
      <c r="V22" s="49">
        <v>0.003413</v>
      </c>
      <c r="W22" s="49">
        <v>0.009521</v>
      </c>
      <c r="X22" s="49">
        <v>0.694169</v>
      </c>
      <c r="Y22" s="49">
        <v>0.5</v>
      </c>
      <c r="Z22" s="49">
        <v>0</v>
      </c>
      <c r="AA22" s="71">
        <v>22</v>
      </c>
      <c r="AB22" s="71"/>
      <c r="AC22" s="72"/>
      <c r="AD22" s="78" t="s">
        <v>1310</v>
      </c>
      <c r="AE22" s="78">
        <v>952</v>
      </c>
      <c r="AF22" s="78">
        <v>871</v>
      </c>
      <c r="AG22" s="78">
        <v>20584</v>
      </c>
      <c r="AH22" s="78">
        <v>158257</v>
      </c>
      <c r="AI22" s="78"/>
      <c r="AJ22" s="78" t="s">
        <v>1435</v>
      </c>
      <c r="AK22" s="78" t="s">
        <v>1538</v>
      </c>
      <c r="AL22" s="83" t="s">
        <v>1625</v>
      </c>
      <c r="AM22" s="78"/>
      <c r="AN22" s="80">
        <v>43521.778229166666</v>
      </c>
      <c r="AO22" s="83" t="s">
        <v>1719</v>
      </c>
      <c r="AP22" s="78" t="b">
        <v>1</v>
      </c>
      <c r="AQ22" s="78" t="b">
        <v>0</v>
      </c>
      <c r="AR22" s="78" t="b">
        <v>0</v>
      </c>
      <c r="AS22" s="78"/>
      <c r="AT22" s="78">
        <v>2</v>
      </c>
      <c r="AU22" s="78"/>
      <c r="AV22" s="78" t="b">
        <v>0</v>
      </c>
      <c r="AW22" s="78" t="s">
        <v>1900</v>
      </c>
      <c r="AX22" s="83" t="s">
        <v>1920</v>
      </c>
      <c r="AY22" s="78" t="s">
        <v>66</v>
      </c>
      <c r="AZ22" s="78" t="str">
        <f>REPLACE(INDEX(GroupVertices[Group],MATCH(Vertices[[#This Row],[Vertex]],GroupVertices[Vertex],0)),1,1,"")</f>
        <v>1</v>
      </c>
      <c r="BA22" s="48"/>
      <c r="BB22" s="48"/>
      <c r="BC22" s="48"/>
      <c r="BD22" s="48"/>
      <c r="BE22" s="48"/>
      <c r="BF22" s="48"/>
      <c r="BG22" s="116" t="s">
        <v>2597</v>
      </c>
      <c r="BH22" s="116" t="s">
        <v>2597</v>
      </c>
      <c r="BI22" s="116" t="s">
        <v>2662</v>
      </c>
      <c r="BJ22" s="116" t="s">
        <v>2662</v>
      </c>
      <c r="BK22" s="116">
        <v>2</v>
      </c>
      <c r="BL22" s="120">
        <v>15.384615384615385</v>
      </c>
      <c r="BM22" s="116">
        <v>1</v>
      </c>
      <c r="BN22" s="120">
        <v>7.6923076923076925</v>
      </c>
      <c r="BO22" s="116">
        <v>0</v>
      </c>
      <c r="BP22" s="120">
        <v>0</v>
      </c>
      <c r="BQ22" s="116">
        <v>10</v>
      </c>
      <c r="BR22" s="120">
        <v>76.92307692307692</v>
      </c>
      <c r="BS22" s="116">
        <v>13</v>
      </c>
      <c r="BT22" s="2"/>
      <c r="BU22" s="3"/>
      <c r="BV22" s="3"/>
      <c r="BW22" s="3"/>
      <c r="BX22" s="3"/>
    </row>
    <row r="23" spans="1:76" ht="15">
      <c r="A23" s="64" t="s">
        <v>222</v>
      </c>
      <c r="B23" s="65"/>
      <c r="C23" s="65" t="s">
        <v>64</v>
      </c>
      <c r="D23" s="66">
        <v>175.69107761713258</v>
      </c>
      <c r="E23" s="68"/>
      <c r="F23" s="100" t="s">
        <v>765</v>
      </c>
      <c r="G23" s="65"/>
      <c r="H23" s="69" t="s">
        <v>222</v>
      </c>
      <c r="I23" s="70"/>
      <c r="J23" s="70"/>
      <c r="K23" s="69" t="s">
        <v>2048</v>
      </c>
      <c r="L23" s="73">
        <v>1</v>
      </c>
      <c r="M23" s="74">
        <v>885.33935546875</v>
      </c>
      <c r="N23" s="74">
        <v>3648.37158203125</v>
      </c>
      <c r="O23" s="75"/>
      <c r="P23" s="76"/>
      <c r="Q23" s="76"/>
      <c r="R23" s="86"/>
      <c r="S23" s="48">
        <v>0</v>
      </c>
      <c r="T23" s="48">
        <v>2</v>
      </c>
      <c r="U23" s="49">
        <v>0</v>
      </c>
      <c r="V23" s="49">
        <v>0.003401</v>
      </c>
      <c r="W23" s="49">
        <v>0.009844</v>
      </c>
      <c r="X23" s="49">
        <v>0.642878</v>
      </c>
      <c r="Y23" s="49">
        <v>0.5</v>
      </c>
      <c r="Z23" s="49">
        <v>0</v>
      </c>
      <c r="AA23" s="71">
        <v>23</v>
      </c>
      <c r="AB23" s="71"/>
      <c r="AC23" s="72"/>
      <c r="AD23" s="78" t="s">
        <v>1311</v>
      </c>
      <c r="AE23" s="78">
        <v>630</v>
      </c>
      <c r="AF23" s="78">
        <v>6171</v>
      </c>
      <c r="AG23" s="78">
        <v>6558</v>
      </c>
      <c r="AH23" s="78">
        <v>1086</v>
      </c>
      <c r="AI23" s="78"/>
      <c r="AJ23" s="78" t="s">
        <v>1436</v>
      </c>
      <c r="AK23" s="78" t="s">
        <v>1539</v>
      </c>
      <c r="AL23" s="83" t="s">
        <v>1626</v>
      </c>
      <c r="AM23" s="78"/>
      <c r="AN23" s="80">
        <v>40022.46649305556</v>
      </c>
      <c r="AO23" s="83" t="s">
        <v>1720</v>
      </c>
      <c r="AP23" s="78" t="b">
        <v>0</v>
      </c>
      <c r="AQ23" s="78" t="b">
        <v>0</v>
      </c>
      <c r="AR23" s="78" t="b">
        <v>1</v>
      </c>
      <c r="AS23" s="78"/>
      <c r="AT23" s="78">
        <v>148</v>
      </c>
      <c r="AU23" s="83" t="s">
        <v>1815</v>
      </c>
      <c r="AV23" s="78" t="b">
        <v>0</v>
      </c>
      <c r="AW23" s="78" t="s">
        <v>1900</v>
      </c>
      <c r="AX23" s="83" t="s">
        <v>1921</v>
      </c>
      <c r="AY23" s="78" t="s">
        <v>66</v>
      </c>
      <c r="AZ23" s="78" t="str">
        <f>REPLACE(INDEX(GroupVertices[Group],MATCH(Vertices[[#This Row],[Vertex]],GroupVertices[Vertex],0)),1,1,"")</f>
        <v>1</v>
      </c>
      <c r="BA23" s="48"/>
      <c r="BB23" s="48"/>
      <c r="BC23" s="48"/>
      <c r="BD23" s="48"/>
      <c r="BE23" s="48" t="s">
        <v>614</v>
      </c>
      <c r="BF23" s="48" t="s">
        <v>614</v>
      </c>
      <c r="BG23" s="116" t="s">
        <v>2593</v>
      </c>
      <c r="BH23" s="116" t="s">
        <v>2593</v>
      </c>
      <c r="BI23" s="116" t="s">
        <v>2658</v>
      </c>
      <c r="BJ23" s="116" t="s">
        <v>2658</v>
      </c>
      <c r="BK23" s="116">
        <v>0</v>
      </c>
      <c r="BL23" s="120">
        <v>0</v>
      </c>
      <c r="BM23" s="116">
        <v>0</v>
      </c>
      <c r="BN23" s="120">
        <v>0</v>
      </c>
      <c r="BO23" s="116">
        <v>0</v>
      </c>
      <c r="BP23" s="120">
        <v>0</v>
      </c>
      <c r="BQ23" s="116">
        <v>22</v>
      </c>
      <c r="BR23" s="120">
        <v>100</v>
      </c>
      <c r="BS23" s="116">
        <v>22</v>
      </c>
      <c r="BT23" s="2"/>
      <c r="BU23" s="3"/>
      <c r="BV23" s="3"/>
      <c r="BW23" s="3"/>
      <c r="BX23" s="3"/>
    </row>
    <row r="24" spans="1:76" ht="15">
      <c r="A24" s="64" t="s">
        <v>224</v>
      </c>
      <c r="B24" s="65"/>
      <c r="C24" s="65" t="s">
        <v>64</v>
      </c>
      <c r="D24" s="66">
        <v>162.0332792358219</v>
      </c>
      <c r="E24" s="68"/>
      <c r="F24" s="100" t="s">
        <v>767</v>
      </c>
      <c r="G24" s="65"/>
      <c r="H24" s="69" t="s">
        <v>224</v>
      </c>
      <c r="I24" s="70"/>
      <c r="J24" s="70"/>
      <c r="K24" s="69" t="s">
        <v>2049</v>
      </c>
      <c r="L24" s="73">
        <v>1</v>
      </c>
      <c r="M24" s="74">
        <v>1299.1864013671875</v>
      </c>
      <c r="N24" s="74">
        <v>2427.50537109375</v>
      </c>
      <c r="O24" s="75"/>
      <c r="P24" s="76"/>
      <c r="Q24" s="76"/>
      <c r="R24" s="86"/>
      <c r="S24" s="48">
        <v>0</v>
      </c>
      <c r="T24" s="48">
        <v>2</v>
      </c>
      <c r="U24" s="49">
        <v>0</v>
      </c>
      <c r="V24" s="49">
        <v>0.003401</v>
      </c>
      <c r="W24" s="49">
        <v>0.009844</v>
      </c>
      <c r="X24" s="49">
        <v>0.642878</v>
      </c>
      <c r="Y24" s="49">
        <v>0.5</v>
      </c>
      <c r="Z24" s="49">
        <v>0</v>
      </c>
      <c r="AA24" s="71">
        <v>24</v>
      </c>
      <c r="AB24" s="71"/>
      <c r="AC24" s="72"/>
      <c r="AD24" s="78" t="s">
        <v>1312</v>
      </c>
      <c r="AE24" s="78">
        <v>87</v>
      </c>
      <c r="AF24" s="78">
        <v>15</v>
      </c>
      <c r="AG24" s="78">
        <v>252</v>
      </c>
      <c r="AH24" s="78">
        <v>263</v>
      </c>
      <c r="AI24" s="78"/>
      <c r="AJ24" s="78"/>
      <c r="AK24" s="78" t="s">
        <v>1540</v>
      </c>
      <c r="AL24" s="83" t="s">
        <v>1627</v>
      </c>
      <c r="AM24" s="78"/>
      <c r="AN24" s="80">
        <v>40508.16428240741</v>
      </c>
      <c r="AO24" s="83" t="s">
        <v>1721</v>
      </c>
      <c r="AP24" s="78" t="b">
        <v>0</v>
      </c>
      <c r="AQ24" s="78" t="b">
        <v>0</v>
      </c>
      <c r="AR24" s="78" t="b">
        <v>0</v>
      </c>
      <c r="AS24" s="78" t="s">
        <v>1237</v>
      </c>
      <c r="AT24" s="78">
        <v>0</v>
      </c>
      <c r="AU24" s="83" t="s">
        <v>1816</v>
      </c>
      <c r="AV24" s="78" t="b">
        <v>0</v>
      </c>
      <c r="AW24" s="78" t="s">
        <v>1900</v>
      </c>
      <c r="AX24" s="83" t="s">
        <v>1922</v>
      </c>
      <c r="AY24" s="78" t="s">
        <v>66</v>
      </c>
      <c r="AZ24" s="78" t="str">
        <f>REPLACE(INDEX(GroupVertices[Group],MATCH(Vertices[[#This Row],[Vertex]],GroupVertices[Vertex],0)),1,1,"")</f>
        <v>1</v>
      </c>
      <c r="BA24" s="48"/>
      <c r="BB24" s="48"/>
      <c r="BC24" s="48"/>
      <c r="BD24" s="48"/>
      <c r="BE24" s="48" t="s">
        <v>614</v>
      </c>
      <c r="BF24" s="48" t="s">
        <v>614</v>
      </c>
      <c r="BG24" s="116" t="s">
        <v>2593</v>
      </c>
      <c r="BH24" s="116" t="s">
        <v>2593</v>
      </c>
      <c r="BI24" s="116" t="s">
        <v>2658</v>
      </c>
      <c r="BJ24" s="116" t="s">
        <v>2658</v>
      </c>
      <c r="BK24" s="116">
        <v>0</v>
      </c>
      <c r="BL24" s="120">
        <v>0</v>
      </c>
      <c r="BM24" s="116">
        <v>0</v>
      </c>
      <c r="BN24" s="120">
        <v>0</v>
      </c>
      <c r="BO24" s="116">
        <v>0</v>
      </c>
      <c r="BP24" s="120">
        <v>0</v>
      </c>
      <c r="BQ24" s="116">
        <v>22</v>
      </c>
      <c r="BR24" s="120">
        <v>100</v>
      </c>
      <c r="BS24" s="116">
        <v>22</v>
      </c>
      <c r="BT24" s="2"/>
      <c r="BU24" s="3"/>
      <c r="BV24" s="3"/>
      <c r="BW24" s="3"/>
      <c r="BX24" s="3"/>
    </row>
    <row r="25" spans="1:76" ht="15">
      <c r="A25" s="64" t="s">
        <v>225</v>
      </c>
      <c r="B25" s="65"/>
      <c r="C25" s="65" t="s">
        <v>64</v>
      </c>
      <c r="D25" s="66">
        <v>169.41905097256384</v>
      </c>
      <c r="E25" s="68"/>
      <c r="F25" s="100" t="s">
        <v>768</v>
      </c>
      <c r="G25" s="65"/>
      <c r="H25" s="69" t="s">
        <v>225</v>
      </c>
      <c r="I25" s="70"/>
      <c r="J25" s="70"/>
      <c r="K25" s="69" t="s">
        <v>2050</v>
      </c>
      <c r="L25" s="73">
        <v>1</v>
      </c>
      <c r="M25" s="74">
        <v>1925.3321533203125</v>
      </c>
      <c r="N25" s="74">
        <v>5769.94873046875</v>
      </c>
      <c r="O25" s="75"/>
      <c r="P25" s="76"/>
      <c r="Q25" s="76"/>
      <c r="R25" s="86"/>
      <c r="S25" s="48">
        <v>1</v>
      </c>
      <c r="T25" s="48">
        <v>2</v>
      </c>
      <c r="U25" s="49">
        <v>0</v>
      </c>
      <c r="V25" s="49">
        <v>0.00339</v>
      </c>
      <c r="W25" s="49">
        <v>0.00951</v>
      </c>
      <c r="X25" s="49">
        <v>0.679429</v>
      </c>
      <c r="Y25" s="49">
        <v>0</v>
      </c>
      <c r="Z25" s="49">
        <v>0</v>
      </c>
      <c r="AA25" s="71">
        <v>25</v>
      </c>
      <c r="AB25" s="71"/>
      <c r="AC25" s="72"/>
      <c r="AD25" s="78" t="s">
        <v>1313</v>
      </c>
      <c r="AE25" s="78">
        <v>3798</v>
      </c>
      <c r="AF25" s="78">
        <v>3344</v>
      </c>
      <c r="AG25" s="78">
        <v>46761</v>
      </c>
      <c r="AH25" s="78">
        <v>14495</v>
      </c>
      <c r="AI25" s="78"/>
      <c r="AJ25" s="78" t="s">
        <v>1437</v>
      </c>
      <c r="AK25" s="78" t="s">
        <v>1541</v>
      </c>
      <c r="AL25" s="78"/>
      <c r="AM25" s="78"/>
      <c r="AN25" s="80">
        <v>41954.96741898148</v>
      </c>
      <c r="AO25" s="83" t="s">
        <v>1722</v>
      </c>
      <c r="AP25" s="78" t="b">
        <v>0</v>
      </c>
      <c r="AQ25" s="78" t="b">
        <v>0</v>
      </c>
      <c r="AR25" s="78" t="b">
        <v>0</v>
      </c>
      <c r="AS25" s="78"/>
      <c r="AT25" s="78">
        <v>56</v>
      </c>
      <c r="AU25" s="83" t="s">
        <v>1810</v>
      </c>
      <c r="AV25" s="78" t="b">
        <v>0</v>
      </c>
      <c r="AW25" s="78" t="s">
        <v>1900</v>
      </c>
      <c r="AX25" s="83" t="s">
        <v>1923</v>
      </c>
      <c r="AY25" s="78" t="s">
        <v>66</v>
      </c>
      <c r="AZ25" s="78" t="str">
        <f>REPLACE(INDEX(GroupVertices[Group],MATCH(Vertices[[#This Row],[Vertex]],GroupVertices[Vertex],0)),1,1,"")</f>
        <v>1</v>
      </c>
      <c r="BA25" s="48"/>
      <c r="BB25" s="48"/>
      <c r="BC25" s="48"/>
      <c r="BD25" s="48"/>
      <c r="BE25" s="48"/>
      <c r="BF25" s="48"/>
      <c r="BG25" s="116" t="s">
        <v>2598</v>
      </c>
      <c r="BH25" s="116" t="s">
        <v>2640</v>
      </c>
      <c r="BI25" s="116" t="s">
        <v>2663</v>
      </c>
      <c r="BJ25" s="116" t="s">
        <v>2703</v>
      </c>
      <c r="BK25" s="116">
        <v>0</v>
      </c>
      <c r="BL25" s="120">
        <v>0</v>
      </c>
      <c r="BM25" s="116">
        <v>6</v>
      </c>
      <c r="BN25" s="120">
        <v>6.382978723404255</v>
      </c>
      <c r="BO25" s="116">
        <v>0</v>
      </c>
      <c r="BP25" s="120">
        <v>0</v>
      </c>
      <c r="BQ25" s="116">
        <v>88</v>
      </c>
      <c r="BR25" s="120">
        <v>93.61702127659575</v>
      </c>
      <c r="BS25" s="116">
        <v>94</v>
      </c>
      <c r="BT25" s="2"/>
      <c r="BU25" s="3"/>
      <c r="BV25" s="3"/>
      <c r="BW25" s="3"/>
      <c r="BX25" s="3"/>
    </row>
    <row r="26" spans="1:76" ht="15">
      <c r="A26" s="64" t="s">
        <v>226</v>
      </c>
      <c r="B26" s="65"/>
      <c r="C26" s="65" t="s">
        <v>64</v>
      </c>
      <c r="D26" s="66">
        <v>162.88300905714127</v>
      </c>
      <c r="E26" s="68"/>
      <c r="F26" s="100" t="s">
        <v>1838</v>
      </c>
      <c r="G26" s="65"/>
      <c r="H26" s="69" t="s">
        <v>226</v>
      </c>
      <c r="I26" s="70"/>
      <c r="J26" s="70"/>
      <c r="K26" s="69" t="s">
        <v>2051</v>
      </c>
      <c r="L26" s="73">
        <v>2449.4221086396706</v>
      </c>
      <c r="M26" s="74">
        <v>9018.2724609375</v>
      </c>
      <c r="N26" s="74">
        <v>6757.11376953125</v>
      </c>
      <c r="O26" s="75"/>
      <c r="P26" s="76"/>
      <c r="Q26" s="76"/>
      <c r="R26" s="86"/>
      <c r="S26" s="48">
        <v>5</v>
      </c>
      <c r="T26" s="48">
        <v>10</v>
      </c>
      <c r="U26" s="49">
        <v>2139.857143</v>
      </c>
      <c r="V26" s="49">
        <v>0.003774</v>
      </c>
      <c r="W26" s="49">
        <v>0.024662</v>
      </c>
      <c r="X26" s="49">
        <v>4.20559</v>
      </c>
      <c r="Y26" s="49">
        <v>0.04945054945054945</v>
      </c>
      <c r="Z26" s="49">
        <v>0.07142857142857142</v>
      </c>
      <c r="AA26" s="71">
        <v>26</v>
      </c>
      <c r="AB26" s="71"/>
      <c r="AC26" s="72"/>
      <c r="AD26" s="78" t="s">
        <v>1314</v>
      </c>
      <c r="AE26" s="78">
        <v>752</v>
      </c>
      <c r="AF26" s="78">
        <v>398</v>
      </c>
      <c r="AG26" s="78">
        <v>2353</v>
      </c>
      <c r="AH26" s="78">
        <v>3622</v>
      </c>
      <c r="AI26" s="78"/>
      <c r="AJ26" s="78" t="s">
        <v>1438</v>
      </c>
      <c r="AK26" s="78" t="s">
        <v>1542</v>
      </c>
      <c r="AL26" s="83" t="s">
        <v>1628</v>
      </c>
      <c r="AM26" s="78"/>
      <c r="AN26" s="80">
        <v>40861.71625</v>
      </c>
      <c r="AO26" s="83" t="s">
        <v>1723</v>
      </c>
      <c r="AP26" s="78" t="b">
        <v>0</v>
      </c>
      <c r="AQ26" s="78" t="b">
        <v>0</v>
      </c>
      <c r="AR26" s="78" t="b">
        <v>1</v>
      </c>
      <c r="AS26" s="78" t="s">
        <v>1237</v>
      </c>
      <c r="AT26" s="78">
        <v>10</v>
      </c>
      <c r="AU26" s="83" t="s">
        <v>1817</v>
      </c>
      <c r="AV26" s="78" t="b">
        <v>0</v>
      </c>
      <c r="AW26" s="78" t="s">
        <v>1900</v>
      </c>
      <c r="AX26" s="83" t="s">
        <v>1924</v>
      </c>
      <c r="AY26" s="78" t="s">
        <v>66</v>
      </c>
      <c r="AZ26" s="78" t="str">
        <f>REPLACE(INDEX(GroupVertices[Group],MATCH(Vertices[[#This Row],[Vertex]],GroupVertices[Vertex],0)),1,1,"")</f>
        <v>5</v>
      </c>
      <c r="BA26" s="48"/>
      <c r="BB26" s="48"/>
      <c r="BC26" s="48"/>
      <c r="BD26" s="48"/>
      <c r="BE26" s="48"/>
      <c r="BF26" s="48"/>
      <c r="BG26" s="116" t="s">
        <v>2385</v>
      </c>
      <c r="BH26" s="116" t="s">
        <v>2385</v>
      </c>
      <c r="BI26" s="116" t="s">
        <v>2492</v>
      </c>
      <c r="BJ26" s="116" t="s">
        <v>2492</v>
      </c>
      <c r="BK26" s="116">
        <v>1</v>
      </c>
      <c r="BL26" s="120">
        <v>2.9411764705882355</v>
      </c>
      <c r="BM26" s="116">
        <v>0</v>
      </c>
      <c r="BN26" s="120">
        <v>0</v>
      </c>
      <c r="BO26" s="116">
        <v>0</v>
      </c>
      <c r="BP26" s="120">
        <v>0</v>
      </c>
      <c r="BQ26" s="116">
        <v>33</v>
      </c>
      <c r="BR26" s="120">
        <v>97.05882352941177</v>
      </c>
      <c r="BS26" s="116">
        <v>34</v>
      </c>
      <c r="BT26" s="2"/>
      <c r="BU26" s="3"/>
      <c r="BV26" s="3"/>
      <c r="BW26" s="3"/>
      <c r="BX26" s="3"/>
    </row>
    <row r="27" spans="1:76" ht="15">
      <c r="A27" s="64" t="s">
        <v>284</v>
      </c>
      <c r="B27" s="65"/>
      <c r="C27" s="65" t="s">
        <v>64</v>
      </c>
      <c r="D27" s="66">
        <v>169.38355312102047</v>
      </c>
      <c r="E27" s="68"/>
      <c r="F27" s="100" t="s">
        <v>1839</v>
      </c>
      <c r="G27" s="65"/>
      <c r="H27" s="69" t="s">
        <v>284</v>
      </c>
      <c r="I27" s="70"/>
      <c r="J27" s="70"/>
      <c r="K27" s="69" t="s">
        <v>2052</v>
      </c>
      <c r="L27" s="73">
        <v>1</v>
      </c>
      <c r="M27" s="74">
        <v>9658.7109375</v>
      </c>
      <c r="N27" s="74">
        <v>5975.82568359375</v>
      </c>
      <c r="O27" s="75"/>
      <c r="P27" s="76"/>
      <c r="Q27" s="76"/>
      <c r="R27" s="86"/>
      <c r="S27" s="48">
        <v>1</v>
      </c>
      <c r="T27" s="48">
        <v>0</v>
      </c>
      <c r="U27" s="49">
        <v>0</v>
      </c>
      <c r="V27" s="49">
        <v>0.002653</v>
      </c>
      <c r="W27" s="49">
        <v>0.002608</v>
      </c>
      <c r="X27" s="49">
        <v>0.405339</v>
      </c>
      <c r="Y27" s="49">
        <v>0</v>
      </c>
      <c r="Z27" s="49">
        <v>0</v>
      </c>
      <c r="AA27" s="71">
        <v>27</v>
      </c>
      <c r="AB27" s="71"/>
      <c r="AC27" s="72"/>
      <c r="AD27" s="78" t="s">
        <v>1315</v>
      </c>
      <c r="AE27" s="78">
        <v>269</v>
      </c>
      <c r="AF27" s="78">
        <v>3328</v>
      </c>
      <c r="AG27" s="78">
        <v>4207</v>
      </c>
      <c r="AH27" s="78">
        <v>5334</v>
      </c>
      <c r="AI27" s="78"/>
      <c r="AJ27" s="78" t="s">
        <v>1439</v>
      </c>
      <c r="AK27" s="78" t="s">
        <v>1543</v>
      </c>
      <c r="AL27" s="83" t="s">
        <v>1629</v>
      </c>
      <c r="AM27" s="78"/>
      <c r="AN27" s="80">
        <v>39709.00439814815</v>
      </c>
      <c r="AO27" s="83" t="s">
        <v>1724</v>
      </c>
      <c r="AP27" s="78" t="b">
        <v>0</v>
      </c>
      <c r="AQ27" s="78" t="b">
        <v>0</v>
      </c>
      <c r="AR27" s="78" t="b">
        <v>1</v>
      </c>
      <c r="AS27" s="78" t="s">
        <v>1237</v>
      </c>
      <c r="AT27" s="78">
        <v>114</v>
      </c>
      <c r="AU27" s="83" t="s">
        <v>1818</v>
      </c>
      <c r="AV27" s="78" t="b">
        <v>0</v>
      </c>
      <c r="AW27" s="78" t="s">
        <v>1900</v>
      </c>
      <c r="AX27" s="83" t="s">
        <v>1925</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285</v>
      </c>
      <c r="B28" s="65"/>
      <c r="C28" s="65" t="s">
        <v>64</v>
      </c>
      <c r="D28" s="66">
        <v>164.58025008405852</v>
      </c>
      <c r="E28" s="68"/>
      <c r="F28" s="100" t="s">
        <v>1840</v>
      </c>
      <c r="G28" s="65"/>
      <c r="H28" s="69" t="s">
        <v>285</v>
      </c>
      <c r="I28" s="70"/>
      <c r="J28" s="70"/>
      <c r="K28" s="69" t="s">
        <v>2053</v>
      </c>
      <c r="L28" s="73">
        <v>1</v>
      </c>
      <c r="M28" s="74">
        <v>8380.841796875</v>
      </c>
      <c r="N28" s="74">
        <v>5965.6787109375</v>
      </c>
      <c r="O28" s="75"/>
      <c r="P28" s="76"/>
      <c r="Q28" s="76"/>
      <c r="R28" s="86"/>
      <c r="S28" s="48">
        <v>1</v>
      </c>
      <c r="T28" s="48">
        <v>0</v>
      </c>
      <c r="U28" s="49">
        <v>0</v>
      </c>
      <c r="V28" s="49">
        <v>0.002653</v>
      </c>
      <c r="W28" s="49">
        <v>0.002608</v>
      </c>
      <c r="X28" s="49">
        <v>0.405339</v>
      </c>
      <c r="Y28" s="49">
        <v>0</v>
      </c>
      <c r="Z28" s="49">
        <v>0</v>
      </c>
      <c r="AA28" s="71">
        <v>28</v>
      </c>
      <c r="AB28" s="71"/>
      <c r="AC28" s="72"/>
      <c r="AD28" s="78" t="s">
        <v>1316</v>
      </c>
      <c r="AE28" s="78">
        <v>787</v>
      </c>
      <c r="AF28" s="78">
        <v>1163</v>
      </c>
      <c r="AG28" s="78">
        <v>1134</v>
      </c>
      <c r="AH28" s="78">
        <v>602</v>
      </c>
      <c r="AI28" s="78"/>
      <c r="AJ28" s="78" t="s">
        <v>1440</v>
      </c>
      <c r="AK28" s="78" t="s">
        <v>1544</v>
      </c>
      <c r="AL28" s="83" t="s">
        <v>1630</v>
      </c>
      <c r="AM28" s="78"/>
      <c r="AN28" s="80">
        <v>39947.73940972222</v>
      </c>
      <c r="AO28" s="83" t="s">
        <v>1725</v>
      </c>
      <c r="AP28" s="78" t="b">
        <v>0</v>
      </c>
      <c r="AQ28" s="78" t="b">
        <v>0</v>
      </c>
      <c r="AR28" s="78" t="b">
        <v>1</v>
      </c>
      <c r="AS28" s="78"/>
      <c r="AT28" s="78">
        <v>21</v>
      </c>
      <c r="AU28" s="83" t="s">
        <v>1810</v>
      </c>
      <c r="AV28" s="78" t="b">
        <v>0</v>
      </c>
      <c r="AW28" s="78" t="s">
        <v>1900</v>
      </c>
      <c r="AX28" s="83" t="s">
        <v>1926</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286</v>
      </c>
      <c r="B29" s="65"/>
      <c r="C29" s="65" t="s">
        <v>64</v>
      </c>
      <c r="D29" s="66">
        <v>162.3150434324474</v>
      </c>
      <c r="E29" s="68"/>
      <c r="F29" s="100" t="s">
        <v>1841</v>
      </c>
      <c r="G29" s="65"/>
      <c r="H29" s="69" t="s">
        <v>286</v>
      </c>
      <c r="I29" s="70"/>
      <c r="J29" s="70"/>
      <c r="K29" s="69" t="s">
        <v>2054</v>
      </c>
      <c r="L29" s="73">
        <v>1</v>
      </c>
      <c r="M29" s="74">
        <v>9804.087890625</v>
      </c>
      <c r="N29" s="74">
        <v>6936.4619140625</v>
      </c>
      <c r="O29" s="75"/>
      <c r="P29" s="76"/>
      <c r="Q29" s="76"/>
      <c r="R29" s="86"/>
      <c r="S29" s="48">
        <v>1</v>
      </c>
      <c r="T29" s="48">
        <v>0</v>
      </c>
      <c r="U29" s="49">
        <v>0</v>
      </c>
      <c r="V29" s="49">
        <v>0.002653</v>
      </c>
      <c r="W29" s="49">
        <v>0.002608</v>
      </c>
      <c r="X29" s="49">
        <v>0.405339</v>
      </c>
      <c r="Y29" s="49">
        <v>0</v>
      </c>
      <c r="Z29" s="49">
        <v>0</v>
      </c>
      <c r="AA29" s="71">
        <v>29</v>
      </c>
      <c r="AB29" s="71"/>
      <c r="AC29" s="72"/>
      <c r="AD29" s="78" t="s">
        <v>1317</v>
      </c>
      <c r="AE29" s="78">
        <v>81</v>
      </c>
      <c r="AF29" s="78">
        <v>142</v>
      </c>
      <c r="AG29" s="78">
        <v>140</v>
      </c>
      <c r="AH29" s="78">
        <v>1</v>
      </c>
      <c r="AI29" s="78">
        <v>-25200</v>
      </c>
      <c r="AJ29" s="78"/>
      <c r="AK29" s="78" t="s">
        <v>1545</v>
      </c>
      <c r="AL29" s="83" t="s">
        <v>1631</v>
      </c>
      <c r="AM29" s="78" t="s">
        <v>1700</v>
      </c>
      <c r="AN29" s="80">
        <v>40220.92601851852</v>
      </c>
      <c r="AO29" s="78"/>
      <c r="AP29" s="78" t="b">
        <v>1</v>
      </c>
      <c r="AQ29" s="78" t="b">
        <v>0</v>
      </c>
      <c r="AR29" s="78" t="b">
        <v>0</v>
      </c>
      <c r="AS29" s="78" t="s">
        <v>1237</v>
      </c>
      <c r="AT29" s="78">
        <v>9</v>
      </c>
      <c r="AU29" s="83" t="s">
        <v>1810</v>
      </c>
      <c r="AV29" s="78" t="b">
        <v>0</v>
      </c>
      <c r="AW29" s="78" t="s">
        <v>1900</v>
      </c>
      <c r="AX29" s="83" t="s">
        <v>1927</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287</v>
      </c>
      <c r="B30" s="65"/>
      <c r="C30" s="65" t="s">
        <v>64</v>
      </c>
      <c r="D30" s="66">
        <v>163.4154768302918</v>
      </c>
      <c r="E30" s="68"/>
      <c r="F30" s="100" t="s">
        <v>1842</v>
      </c>
      <c r="G30" s="65"/>
      <c r="H30" s="69" t="s">
        <v>287</v>
      </c>
      <c r="I30" s="70"/>
      <c r="J30" s="70"/>
      <c r="K30" s="69" t="s">
        <v>2055</v>
      </c>
      <c r="L30" s="73">
        <v>1</v>
      </c>
      <c r="M30" s="74">
        <v>8231.794921875</v>
      </c>
      <c r="N30" s="74">
        <v>6923.97607421875</v>
      </c>
      <c r="O30" s="75"/>
      <c r="P30" s="76"/>
      <c r="Q30" s="76"/>
      <c r="R30" s="86"/>
      <c r="S30" s="48">
        <v>1</v>
      </c>
      <c r="T30" s="48">
        <v>0</v>
      </c>
      <c r="U30" s="49">
        <v>0</v>
      </c>
      <c r="V30" s="49">
        <v>0.002653</v>
      </c>
      <c r="W30" s="49">
        <v>0.002608</v>
      </c>
      <c r="X30" s="49">
        <v>0.405339</v>
      </c>
      <c r="Y30" s="49">
        <v>0</v>
      </c>
      <c r="Z30" s="49">
        <v>0</v>
      </c>
      <c r="AA30" s="71">
        <v>30</v>
      </c>
      <c r="AB30" s="71"/>
      <c r="AC30" s="72"/>
      <c r="AD30" s="78" t="s">
        <v>1318</v>
      </c>
      <c r="AE30" s="78">
        <v>38</v>
      </c>
      <c r="AF30" s="78">
        <v>638</v>
      </c>
      <c r="AG30" s="78">
        <v>490</v>
      </c>
      <c r="AH30" s="78">
        <v>6</v>
      </c>
      <c r="AI30" s="78"/>
      <c r="AJ30" s="78" t="s">
        <v>1441</v>
      </c>
      <c r="AK30" s="78" t="s">
        <v>1546</v>
      </c>
      <c r="AL30" s="83" t="s">
        <v>1632</v>
      </c>
      <c r="AM30" s="78"/>
      <c r="AN30" s="80">
        <v>40491.95637731482</v>
      </c>
      <c r="AO30" s="83" t="s">
        <v>1726</v>
      </c>
      <c r="AP30" s="78" t="b">
        <v>0</v>
      </c>
      <c r="AQ30" s="78" t="b">
        <v>0</v>
      </c>
      <c r="AR30" s="78" t="b">
        <v>0</v>
      </c>
      <c r="AS30" s="78"/>
      <c r="AT30" s="78">
        <v>15</v>
      </c>
      <c r="AU30" s="83" t="s">
        <v>1810</v>
      </c>
      <c r="AV30" s="78" t="b">
        <v>0</v>
      </c>
      <c r="AW30" s="78" t="s">
        <v>1900</v>
      </c>
      <c r="AX30" s="83" t="s">
        <v>1928</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288</v>
      </c>
      <c r="B31" s="65"/>
      <c r="C31" s="65" t="s">
        <v>64</v>
      </c>
      <c r="D31" s="66">
        <v>162.5834959347441</v>
      </c>
      <c r="E31" s="68"/>
      <c r="F31" s="100" t="s">
        <v>1843</v>
      </c>
      <c r="G31" s="65"/>
      <c r="H31" s="69" t="s">
        <v>288</v>
      </c>
      <c r="I31" s="70"/>
      <c r="J31" s="70"/>
      <c r="K31" s="69" t="s">
        <v>2056</v>
      </c>
      <c r="L31" s="73">
        <v>1</v>
      </c>
      <c r="M31" s="74">
        <v>8773.4970703125</v>
      </c>
      <c r="N31" s="74">
        <v>5364.16943359375</v>
      </c>
      <c r="O31" s="75"/>
      <c r="P31" s="76"/>
      <c r="Q31" s="76"/>
      <c r="R31" s="86"/>
      <c r="S31" s="48">
        <v>1</v>
      </c>
      <c r="T31" s="48">
        <v>0</v>
      </c>
      <c r="U31" s="49">
        <v>0</v>
      </c>
      <c r="V31" s="49">
        <v>0.002653</v>
      </c>
      <c r="W31" s="49">
        <v>0.002608</v>
      </c>
      <c r="X31" s="49">
        <v>0.405339</v>
      </c>
      <c r="Y31" s="49">
        <v>0</v>
      </c>
      <c r="Z31" s="49">
        <v>0</v>
      </c>
      <c r="AA31" s="71">
        <v>31</v>
      </c>
      <c r="AB31" s="71"/>
      <c r="AC31" s="72"/>
      <c r="AD31" s="78" t="s">
        <v>1319</v>
      </c>
      <c r="AE31" s="78">
        <v>123</v>
      </c>
      <c r="AF31" s="78">
        <v>263</v>
      </c>
      <c r="AG31" s="78">
        <v>2182</v>
      </c>
      <c r="AH31" s="78">
        <v>54</v>
      </c>
      <c r="AI31" s="78"/>
      <c r="AJ31" s="78" t="s">
        <v>1442</v>
      </c>
      <c r="AK31" s="78" t="s">
        <v>1547</v>
      </c>
      <c r="AL31" s="83" t="s">
        <v>1633</v>
      </c>
      <c r="AM31" s="78"/>
      <c r="AN31" s="80">
        <v>40304.870671296296</v>
      </c>
      <c r="AO31" s="83" t="s">
        <v>1727</v>
      </c>
      <c r="AP31" s="78" t="b">
        <v>0</v>
      </c>
      <c r="AQ31" s="78" t="b">
        <v>0</v>
      </c>
      <c r="AR31" s="78" t="b">
        <v>0</v>
      </c>
      <c r="AS31" s="78" t="s">
        <v>1237</v>
      </c>
      <c r="AT31" s="78">
        <v>7</v>
      </c>
      <c r="AU31" s="83" t="s">
        <v>1810</v>
      </c>
      <c r="AV31" s="78" t="b">
        <v>0</v>
      </c>
      <c r="AW31" s="78" t="s">
        <v>1900</v>
      </c>
      <c r="AX31" s="83" t="s">
        <v>1929</v>
      </c>
      <c r="AY31" s="78" t="s">
        <v>65</v>
      </c>
      <c r="AZ31" s="78" t="str">
        <f>REPLACE(INDEX(GroupVertices[Group],MATCH(Vertices[[#This Row],[Vertex]],GroupVertices[Vertex],0)),1,1,"")</f>
        <v>5</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289</v>
      </c>
      <c r="B32" s="65"/>
      <c r="C32" s="65" t="s">
        <v>64</v>
      </c>
      <c r="D32" s="66">
        <v>178.7039577668759</v>
      </c>
      <c r="E32" s="68"/>
      <c r="F32" s="100" t="s">
        <v>1844</v>
      </c>
      <c r="G32" s="65"/>
      <c r="H32" s="69" t="s">
        <v>289</v>
      </c>
      <c r="I32" s="70"/>
      <c r="J32" s="70"/>
      <c r="K32" s="69" t="s">
        <v>2057</v>
      </c>
      <c r="L32" s="73">
        <v>1</v>
      </c>
      <c r="M32" s="74">
        <v>9268.3662109375</v>
      </c>
      <c r="N32" s="74">
        <v>5368.099609375</v>
      </c>
      <c r="O32" s="75"/>
      <c r="P32" s="76"/>
      <c r="Q32" s="76"/>
      <c r="R32" s="86"/>
      <c r="S32" s="48">
        <v>1</v>
      </c>
      <c r="T32" s="48">
        <v>0</v>
      </c>
      <c r="U32" s="49">
        <v>0</v>
      </c>
      <c r="V32" s="49">
        <v>0.002653</v>
      </c>
      <c r="W32" s="49">
        <v>0.002608</v>
      </c>
      <c r="X32" s="49">
        <v>0.405339</v>
      </c>
      <c r="Y32" s="49">
        <v>0</v>
      </c>
      <c r="Z32" s="49">
        <v>0</v>
      </c>
      <c r="AA32" s="71">
        <v>32</v>
      </c>
      <c r="AB32" s="71"/>
      <c r="AC32" s="72"/>
      <c r="AD32" s="78" t="s">
        <v>1320</v>
      </c>
      <c r="AE32" s="78">
        <v>143</v>
      </c>
      <c r="AF32" s="78">
        <v>7529</v>
      </c>
      <c r="AG32" s="78">
        <v>32573</v>
      </c>
      <c r="AH32" s="78">
        <v>16725</v>
      </c>
      <c r="AI32" s="78"/>
      <c r="AJ32" s="78" t="s">
        <v>1443</v>
      </c>
      <c r="AK32" s="78" t="s">
        <v>1542</v>
      </c>
      <c r="AL32" s="83" t="s">
        <v>1634</v>
      </c>
      <c r="AM32" s="78"/>
      <c r="AN32" s="80">
        <v>40126.6544212963</v>
      </c>
      <c r="AO32" s="83" t="s">
        <v>1728</v>
      </c>
      <c r="AP32" s="78" t="b">
        <v>0</v>
      </c>
      <c r="AQ32" s="78" t="b">
        <v>0</v>
      </c>
      <c r="AR32" s="78" t="b">
        <v>1</v>
      </c>
      <c r="AS32" s="78" t="s">
        <v>1237</v>
      </c>
      <c r="AT32" s="78">
        <v>136</v>
      </c>
      <c r="AU32" s="83" t="s">
        <v>1810</v>
      </c>
      <c r="AV32" s="78" t="b">
        <v>0</v>
      </c>
      <c r="AW32" s="78" t="s">
        <v>1900</v>
      </c>
      <c r="AX32" s="83" t="s">
        <v>1930</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227</v>
      </c>
      <c r="B33" s="65"/>
      <c r="C33" s="65" t="s">
        <v>64</v>
      </c>
      <c r="D33" s="66">
        <v>163.27126680839686</v>
      </c>
      <c r="E33" s="68"/>
      <c r="F33" s="100" t="s">
        <v>769</v>
      </c>
      <c r="G33" s="65"/>
      <c r="H33" s="69" t="s">
        <v>227</v>
      </c>
      <c r="I33" s="70"/>
      <c r="J33" s="70"/>
      <c r="K33" s="69" t="s">
        <v>2058</v>
      </c>
      <c r="L33" s="73">
        <v>150.00218240151338</v>
      </c>
      <c r="M33" s="74">
        <v>4528.82763671875</v>
      </c>
      <c r="N33" s="74">
        <v>1564.3023681640625</v>
      </c>
      <c r="O33" s="75"/>
      <c r="P33" s="76"/>
      <c r="Q33" s="76"/>
      <c r="R33" s="86"/>
      <c r="S33" s="48">
        <v>0</v>
      </c>
      <c r="T33" s="48">
        <v>5</v>
      </c>
      <c r="U33" s="49">
        <v>130.224026</v>
      </c>
      <c r="V33" s="49">
        <v>0.00361</v>
      </c>
      <c r="W33" s="49">
        <v>0.014676</v>
      </c>
      <c r="X33" s="49">
        <v>1.316423</v>
      </c>
      <c r="Y33" s="49">
        <v>0.2</v>
      </c>
      <c r="Z33" s="49">
        <v>0</v>
      </c>
      <c r="AA33" s="71">
        <v>33</v>
      </c>
      <c r="AB33" s="71"/>
      <c r="AC33" s="72"/>
      <c r="AD33" s="78" t="s">
        <v>1321</v>
      </c>
      <c r="AE33" s="78">
        <v>704</v>
      </c>
      <c r="AF33" s="78">
        <v>573</v>
      </c>
      <c r="AG33" s="78">
        <v>1258</v>
      </c>
      <c r="AH33" s="78">
        <v>704</v>
      </c>
      <c r="AI33" s="78"/>
      <c r="AJ33" s="78" t="s">
        <v>1444</v>
      </c>
      <c r="AK33" s="78" t="s">
        <v>1548</v>
      </c>
      <c r="AL33" s="83" t="s">
        <v>1635</v>
      </c>
      <c r="AM33" s="78"/>
      <c r="AN33" s="80">
        <v>42739.80034722222</v>
      </c>
      <c r="AO33" s="83" t="s">
        <v>1729</v>
      </c>
      <c r="AP33" s="78" t="b">
        <v>0</v>
      </c>
      <c r="AQ33" s="78" t="b">
        <v>0</v>
      </c>
      <c r="AR33" s="78" t="b">
        <v>0</v>
      </c>
      <c r="AS33" s="78"/>
      <c r="AT33" s="78">
        <v>4</v>
      </c>
      <c r="AU33" s="83" t="s">
        <v>1810</v>
      </c>
      <c r="AV33" s="78" t="b">
        <v>0</v>
      </c>
      <c r="AW33" s="78" t="s">
        <v>1900</v>
      </c>
      <c r="AX33" s="83" t="s">
        <v>1931</v>
      </c>
      <c r="AY33" s="78" t="s">
        <v>66</v>
      </c>
      <c r="AZ33" s="78" t="str">
        <f>REPLACE(INDEX(GroupVertices[Group],MATCH(Vertices[[#This Row],[Vertex]],GroupVertices[Vertex],0)),1,1,"")</f>
        <v>3</v>
      </c>
      <c r="BA33" s="48"/>
      <c r="BB33" s="48"/>
      <c r="BC33" s="48"/>
      <c r="BD33" s="48"/>
      <c r="BE33" s="48"/>
      <c r="BF33" s="48"/>
      <c r="BG33" s="116" t="s">
        <v>2599</v>
      </c>
      <c r="BH33" s="116" t="s">
        <v>2599</v>
      </c>
      <c r="BI33" s="116" t="s">
        <v>2664</v>
      </c>
      <c r="BJ33" s="116" t="s">
        <v>2664</v>
      </c>
      <c r="BK33" s="116">
        <v>1</v>
      </c>
      <c r="BL33" s="120">
        <v>4.761904761904762</v>
      </c>
      <c r="BM33" s="116">
        <v>0</v>
      </c>
      <c r="BN33" s="120">
        <v>0</v>
      </c>
      <c r="BO33" s="116">
        <v>0</v>
      </c>
      <c r="BP33" s="120">
        <v>0</v>
      </c>
      <c r="BQ33" s="116">
        <v>20</v>
      </c>
      <c r="BR33" s="120">
        <v>95.23809523809524</v>
      </c>
      <c r="BS33" s="116">
        <v>21</v>
      </c>
      <c r="BT33" s="2"/>
      <c r="BU33" s="3"/>
      <c r="BV33" s="3"/>
      <c r="BW33" s="3"/>
      <c r="BX33" s="3"/>
    </row>
    <row r="34" spans="1:76" ht="15">
      <c r="A34" s="64" t="s">
        <v>290</v>
      </c>
      <c r="B34" s="65"/>
      <c r="C34" s="65" t="s">
        <v>64</v>
      </c>
      <c r="D34" s="66">
        <v>299.5253327261704</v>
      </c>
      <c r="E34" s="68"/>
      <c r="F34" s="100" t="s">
        <v>1845</v>
      </c>
      <c r="G34" s="65"/>
      <c r="H34" s="69" t="s">
        <v>290</v>
      </c>
      <c r="I34" s="70"/>
      <c r="J34" s="70"/>
      <c r="K34" s="69" t="s">
        <v>2059</v>
      </c>
      <c r="L34" s="73">
        <v>1.4576795449451498</v>
      </c>
      <c r="M34" s="74">
        <v>3890.46435546875</v>
      </c>
      <c r="N34" s="74">
        <v>941.462890625</v>
      </c>
      <c r="O34" s="75"/>
      <c r="P34" s="76"/>
      <c r="Q34" s="76"/>
      <c r="R34" s="86"/>
      <c r="S34" s="48">
        <v>3</v>
      </c>
      <c r="T34" s="48">
        <v>0</v>
      </c>
      <c r="U34" s="49">
        <v>0.4</v>
      </c>
      <c r="V34" s="49">
        <v>0.002755</v>
      </c>
      <c r="W34" s="49">
        <v>0.007162</v>
      </c>
      <c r="X34" s="49">
        <v>0.819626</v>
      </c>
      <c r="Y34" s="49">
        <v>0.5</v>
      </c>
      <c r="Z34" s="49">
        <v>0</v>
      </c>
      <c r="AA34" s="71">
        <v>34</v>
      </c>
      <c r="AB34" s="71"/>
      <c r="AC34" s="72"/>
      <c r="AD34" s="78" t="s">
        <v>1322</v>
      </c>
      <c r="AE34" s="78">
        <v>4218</v>
      </c>
      <c r="AF34" s="78">
        <v>61987</v>
      </c>
      <c r="AG34" s="78">
        <v>26852</v>
      </c>
      <c r="AH34" s="78">
        <v>18146</v>
      </c>
      <c r="AI34" s="78"/>
      <c r="AJ34" s="78" t="s">
        <v>1445</v>
      </c>
      <c r="AK34" s="78" t="s">
        <v>1549</v>
      </c>
      <c r="AL34" s="83" t="s">
        <v>1636</v>
      </c>
      <c r="AM34" s="78"/>
      <c r="AN34" s="80">
        <v>40469.663611111115</v>
      </c>
      <c r="AO34" s="83" t="s">
        <v>1730</v>
      </c>
      <c r="AP34" s="78" t="b">
        <v>0</v>
      </c>
      <c r="AQ34" s="78" t="b">
        <v>0</v>
      </c>
      <c r="AR34" s="78" t="b">
        <v>1</v>
      </c>
      <c r="AS34" s="78" t="s">
        <v>1237</v>
      </c>
      <c r="AT34" s="78">
        <v>217</v>
      </c>
      <c r="AU34" s="83" t="s">
        <v>1810</v>
      </c>
      <c r="AV34" s="78" t="b">
        <v>0</v>
      </c>
      <c r="AW34" s="78" t="s">
        <v>1900</v>
      </c>
      <c r="AX34" s="83" t="s">
        <v>1932</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291</v>
      </c>
      <c r="B35" s="65"/>
      <c r="C35" s="65" t="s">
        <v>64</v>
      </c>
      <c r="D35" s="66">
        <v>892.9429169766463</v>
      </c>
      <c r="E35" s="68"/>
      <c r="F35" s="100" t="s">
        <v>1846</v>
      </c>
      <c r="G35" s="65"/>
      <c r="H35" s="69" t="s">
        <v>291</v>
      </c>
      <c r="I35" s="70"/>
      <c r="J35" s="70"/>
      <c r="K35" s="69" t="s">
        <v>2060</v>
      </c>
      <c r="L35" s="73">
        <v>1.4576795449451498</v>
      </c>
      <c r="M35" s="74">
        <v>4950.86376953125</v>
      </c>
      <c r="N35" s="74">
        <v>2243.77685546875</v>
      </c>
      <c r="O35" s="75"/>
      <c r="P35" s="76"/>
      <c r="Q35" s="76"/>
      <c r="R35" s="86"/>
      <c r="S35" s="48">
        <v>3</v>
      </c>
      <c r="T35" s="48">
        <v>0</v>
      </c>
      <c r="U35" s="49">
        <v>0.4</v>
      </c>
      <c r="V35" s="49">
        <v>0.002755</v>
      </c>
      <c r="W35" s="49">
        <v>0.007162</v>
      </c>
      <c r="X35" s="49">
        <v>0.819626</v>
      </c>
      <c r="Y35" s="49">
        <v>0.5</v>
      </c>
      <c r="Z35" s="49">
        <v>0</v>
      </c>
      <c r="AA35" s="71">
        <v>35</v>
      </c>
      <c r="AB35" s="71"/>
      <c r="AC35" s="72"/>
      <c r="AD35" s="78" t="s">
        <v>1323</v>
      </c>
      <c r="AE35" s="78">
        <v>9480</v>
      </c>
      <c r="AF35" s="78">
        <v>329459</v>
      </c>
      <c r="AG35" s="78">
        <v>25527</v>
      </c>
      <c r="AH35" s="78">
        <v>7727</v>
      </c>
      <c r="AI35" s="78"/>
      <c r="AJ35" s="78" t="s">
        <v>1446</v>
      </c>
      <c r="AK35" s="78" t="s">
        <v>1550</v>
      </c>
      <c r="AL35" s="83" t="s">
        <v>1637</v>
      </c>
      <c r="AM35" s="78"/>
      <c r="AN35" s="80">
        <v>39185.04238425926</v>
      </c>
      <c r="AO35" s="83" t="s">
        <v>1731</v>
      </c>
      <c r="AP35" s="78" t="b">
        <v>0</v>
      </c>
      <c r="AQ35" s="78" t="b">
        <v>0</v>
      </c>
      <c r="AR35" s="78" t="b">
        <v>1</v>
      </c>
      <c r="AS35" s="78"/>
      <c r="AT35" s="78">
        <v>2971</v>
      </c>
      <c r="AU35" s="83" t="s">
        <v>1810</v>
      </c>
      <c r="AV35" s="78" t="b">
        <v>1</v>
      </c>
      <c r="AW35" s="78" t="s">
        <v>1900</v>
      </c>
      <c r="AX35" s="83" t="s">
        <v>1933</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292</v>
      </c>
      <c r="B36" s="65"/>
      <c r="C36" s="65" t="s">
        <v>64</v>
      </c>
      <c r="D36" s="66">
        <v>166.66574886223137</v>
      </c>
      <c r="E36" s="68"/>
      <c r="F36" s="100" t="s">
        <v>1847</v>
      </c>
      <c r="G36" s="65"/>
      <c r="H36" s="69" t="s">
        <v>292</v>
      </c>
      <c r="I36" s="70"/>
      <c r="J36" s="70"/>
      <c r="K36" s="69" t="s">
        <v>2061</v>
      </c>
      <c r="L36" s="73">
        <v>1.4576795449451498</v>
      </c>
      <c r="M36" s="74">
        <v>3867.466796875</v>
      </c>
      <c r="N36" s="74">
        <v>2981.504150390625</v>
      </c>
      <c r="O36" s="75"/>
      <c r="P36" s="76"/>
      <c r="Q36" s="76"/>
      <c r="R36" s="86"/>
      <c r="S36" s="48">
        <v>3</v>
      </c>
      <c r="T36" s="48">
        <v>0</v>
      </c>
      <c r="U36" s="49">
        <v>0.4</v>
      </c>
      <c r="V36" s="49">
        <v>0.002755</v>
      </c>
      <c r="W36" s="49">
        <v>0.007162</v>
      </c>
      <c r="X36" s="49">
        <v>0.819626</v>
      </c>
      <c r="Y36" s="49">
        <v>0.5</v>
      </c>
      <c r="Z36" s="49">
        <v>0</v>
      </c>
      <c r="AA36" s="71">
        <v>36</v>
      </c>
      <c r="AB36" s="71"/>
      <c r="AC36" s="72"/>
      <c r="AD36" s="78" t="s">
        <v>1324</v>
      </c>
      <c r="AE36" s="78">
        <v>2019</v>
      </c>
      <c r="AF36" s="78">
        <v>2103</v>
      </c>
      <c r="AG36" s="78">
        <v>1044</v>
      </c>
      <c r="AH36" s="78">
        <v>162</v>
      </c>
      <c r="AI36" s="78">
        <v>-18000</v>
      </c>
      <c r="AJ36" s="78" t="s">
        <v>1447</v>
      </c>
      <c r="AK36" s="78" t="s">
        <v>1549</v>
      </c>
      <c r="AL36" s="83" t="s">
        <v>1638</v>
      </c>
      <c r="AM36" s="78" t="s">
        <v>1701</v>
      </c>
      <c r="AN36" s="80">
        <v>41631.818136574075</v>
      </c>
      <c r="AO36" s="83" t="s">
        <v>1732</v>
      </c>
      <c r="AP36" s="78" t="b">
        <v>0</v>
      </c>
      <c r="AQ36" s="78" t="b">
        <v>0</v>
      </c>
      <c r="AR36" s="78" t="b">
        <v>1</v>
      </c>
      <c r="AS36" s="78" t="s">
        <v>1237</v>
      </c>
      <c r="AT36" s="78">
        <v>4</v>
      </c>
      <c r="AU36" s="83" t="s">
        <v>1819</v>
      </c>
      <c r="AV36" s="78" t="b">
        <v>0</v>
      </c>
      <c r="AW36" s="78" t="s">
        <v>1900</v>
      </c>
      <c r="AX36" s="83" t="s">
        <v>1934</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228</v>
      </c>
      <c r="B37" s="65"/>
      <c r="C37" s="65" t="s">
        <v>64</v>
      </c>
      <c r="D37" s="66">
        <v>166.45054313724972</v>
      </c>
      <c r="E37" s="68"/>
      <c r="F37" s="100" t="s">
        <v>770</v>
      </c>
      <c r="G37" s="65"/>
      <c r="H37" s="69" t="s">
        <v>228</v>
      </c>
      <c r="I37" s="70"/>
      <c r="J37" s="70"/>
      <c r="K37" s="69" t="s">
        <v>2062</v>
      </c>
      <c r="L37" s="73">
        <v>1</v>
      </c>
      <c r="M37" s="74">
        <v>660.970458984375</v>
      </c>
      <c r="N37" s="74">
        <v>4278.87744140625</v>
      </c>
      <c r="O37" s="75"/>
      <c r="P37" s="76"/>
      <c r="Q37" s="76"/>
      <c r="R37" s="86"/>
      <c r="S37" s="48">
        <v>0</v>
      </c>
      <c r="T37" s="48">
        <v>1</v>
      </c>
      <c r="U37" s="49">
        <v>0</v>
      </c>
      <c r="V37" s="49">
        <v>0.00339</v>
      </c>
      <c r="W37" s="49">
        <v>0.008504</v>
      </c>
      <c r="X37" s="49">
        <v>0.390672</v>
      </c>
      <c r="Y37" s="49">
        <v>0</v>
      </c>
      <c r="Z37" s="49">
        <v>0</v>
      </c>
      <c r="AA37" s="71">
        <v>37</v>
      </c>
      <c r="AB37" s="71"/>
      <c r="AC37" s="72"/>
      <c r="AD37" s="78" t="s">
        <v>1325</v>
      </c>
      <c r="AE37" s="78">
        <v>1453</v>
      </c>
      <c r="AF37" s="78">
        <v>2006</v>
      </c>
      <c r="AG37" s="78">
        <v>17326</v>
      </c>
      <c r="AH37" s="78">
        <v>14272</v>
      </c>
      <c r="AI37" s="78"/>
      <c r="AJ37" s="78" t="s">
        <v>1448</v>
      </c>
      <c r="AK37" s="78" t="s">
        <v>1551</v>
      </c>
      <c r="AL37" s="78"/>
      <c r="AM37" s="78"/>
      <c r="AN37" s="80">
        <v>40942.91569444445</v>
      </c>
      <c r="AO37" s="83" t="s">
        <v>1733</v>
      </c>
      <c r="AP37" s="78" t="b">
        <v>0</v>
      </c>
      <c r="AQ37" s="78" t="b">
        <v>0</v>
      </c>
      <c r="AR37" s="78" t="b">
        <v>1</v>
      </c>
      <c r="AS37" s="78"/>
      <c r="AT37" s="78">
        <v>40</v>
      </c>
      <c r="AU37" s="83" t="s">
        <v>1809</v>
      </c>
      <c r="AV37" s="78" t="b">
        <v>0</v>
      </c>
      <c r="AW37" s="78" t="s">
        <v>1900</v>
      </c>
      <c r="AX37" s="83" t="s">
        <v>1935</v>
      </c>
      <c r="AY37" s="78" t="s">
        <v>66</v>
      </c>
      <c r="AZ37" s="78" t="str">
        <f>REPLACE(INDEX(GroupVertices[Group],MATCH(Vertices[[#This Row],[Vertex]],GroupVertices[Vertex],0)),1,1,"")</f>
        <v>1</v>
      </c>
      <c r="BA37" s="48"/>
      <c r="BB37" s="48"/>
      <c r="BC37" s="48"/>
      <c r="BD37" s="48"/>
      <c r="BE37" s="48" t="s">
        <v>615</v>
      </c>
      <c r="BF37" s="48" t="s">
        <v>615</v>
      </c>
      <c r="BG37" s="116" t="s">
        <v>2600</v>
      </c>
      <c r="BH37" s="116" t="s">
        <v>2600</v>
      </c>
      <c r="BI37" s="116" t="s">
        <v>2665</v>
      </c>
      <c r="BJ37" s="116" t="s">
        <v>2665</v>
      </c>
      <c r="BK37" s="116">
        <v>1</v>
      </c>
      <c r="BL37" s="120">
        <v>5</v>
      </c>
      <c r="BM37" s="116">
        <v>0</v>
      </c>
      <c r="BN37" s="120">
        <v>0</v>
      </c>
      <c r="BO37" s="116">
        <v>0</v>
      </c>
      <c r="BP37" s="120">
        <v>0</v>
      </c>
      <c r="BQ37" s="116">
        <v>19</v>
      </c>
      <c r="BR37" s="120">
        <v>95</v>
      </c>
      <c r="BS37" s="116">
        <v>20</v>
      </c>
      <c r="BT37" s="2"/>
      <c r="BU37" s="3"/>
      <c r="BV37" s="3"/>
      <c r="BW37" s="3"/>
      <c r="BX37" s="3"/>
    </row>
    <row r="38" spans="1:76" ht="15">
      <c r="A38" s="64" t="s">
        <v>229</v>
      </c>
      <c r="B38" s="65"/>
      <c r="C38" s="65" t="s">
        <v>64</v>
      </c>
      <c r="D38" s="66">
        <v>162.00443723144292</v>
      </c>
      <c r="E38" s="68"/>
      <c r="F38" s="100" t="s">
        <v>771</v>
      </c>
      <c r="G38" s="65"/>
      <c r="H38" s="69" t="s">
        <v>229</v>
      </c>
      <c r="I38" s="70"/>
      <c r="J38" s="70"/>
      <c r="K38" s="69" t="s">
        <v>2063</v>
      </c>
      <c r="L38" s="73">
        <v>1</v>
      </c>
      <c r="M38" s="74">
        <v>7999.52490234375</v>
      </c>
      <c r="N38" s="74">
        <v>3273.2021484375</v>
      </c>
      <c r="O38" s="75"/>
      <c r="P38" s="76"/>
      <c r="Q38" s="76"/>
      <c r="R38" s="86"/>
      <c r="S38" s="48">
        <v>1</v>
      </c>
      <c r="T38" s="48">
        <v>1</v>
      </c>
      <c r="U38" s="49">
        <v>0</v>
      </c>
      <c r="V38" s="49">
        <v>0</v>
      </c>
      <c r="W38" s="49">
        <v>0</v>
      </c>
      <c r="X38" s="49">
        <v>0.999996</v>
      </c>
      <c r="Y38" s="49">
        <v>0</v>
      </c>
      <c r="Z38" s="49" t="s">
        <v>2219</v>
      </c>
      <c r="AA38" s="71">
        <v>38</v>
      </c>
      <c r="AB38" s="71"/>
      <c r="AC38" s="72"/>
      <c r="AD38" s="78" t="s">
        <v>1326</v>
      </c>
      <c r="AE38" s="78">
        <v>0</v>
      </c>
      <c r="AF38" s="78">
        <v>2</v>
      </c>
      <c r="AG38" s="78">
        <v>10490</v>
      </c>
      <c r="AH38" s="78">
        <v>0</v>
      </c>
      <c r="AI38" s="78"/>
      <c r="AJ38" s="78"/>
      <c r="AK38" s="78"/>
      <c r="AL38" s="78"/>
      <c r="AM38" s="78"/>
      <c r="AN38" s="80">
        <v>43176.79115740741</v>
      </c>
      <c r="AO38" s="78"/>
      <c r="AP38" s="78" t="b">
        <v>1</v>
      </c>
      <c r="AQ38" s="78" t="b">
        <v>1</v>
      </c>
      <c r="AR38" s="78" t="b">
        <v>1</v>
      </c>
      <c r="AS38" s="78"/>
      <c r="AT38" s="78">
        <v>0</v>
      </c>
      <c r="AU38" s="78"/>
      <c r="AV38" s="78" t="b">
        <v>0</v>
      </c>
      <c r="AW38" s="78" t="s">
        <v>1900</v>
      </c>
      <c r="AX38" s="83" t="s">
        <v>1936</v>
      </c>
      <c r="AY38" s="78" t="s">
        <v>66</v>
      </c>
      <c r="AZ38" s="78" t="str">
        <f>REPLACE(INDEX(GroupVertices[Group],MATCH(Vertices[[#This Row],[Vertex]],GroupVertices[Vertex],0)),1,1,"")</f>
        <v>10</v>
      </c>
      <c r="BA38" s="48"/>
      <c r="BB38" s="48"/>
      <c r="BC38" s="48"/>
      <c r="BD38" s="48"/>
      <c r="BE38" s="48"/>
      <c r="BF38" s="48"/>
      <c r="BG38" s="116" t="s">
        <v>2601</v>
      </c>
      <c r="BH38" s="116" t="s">
        <v>2601</v>
      </c>
      <c r="BI38" s="116" t="s">
        <v>2666</v>
      </c>
      <c r="BJ38" s="116" t="s">
        <v>2666</v>
      </c>
      <c r="BK38" s="116">
        <v>0</v>
      </c>
      <c r="BL38" s="120">
        <v>0</v>
      </c>
      <c r="BM38" s="116">
        <v>0</v>
      </c>
      <c r="BN38" s="120">
        <v>0</v>
      </c>
      <c r="BO38" s="116">
        <v>0</v>
      </c>
      <c r="BP38" s="120">
        <v>0</v>
      </c>
      <c r="BQ38" s="116">
        <v>5</v>
      </c>
      <c r="BR38" s="120">
        <v>100</v>
      </c>
      <c r="BS38" s="116">
        <v>5</v>
      </c>
      <c r="BT38" s="2"/>
      <c r="BU38" s="3"/>
      <c r="BV38" s="3"/>
      <c r="BW38" s="3"/>
      <c r="BX38" s="3"/>
    </row>
    <row r="39" spans="1:76" ht="15">
      <c r="A39" s="64" t="s">
        <v>230</v>
      </c>
      <c r="B39" s="65"/>
      <c r="C39" s="65" t="s">
        <v>64</v>
      </c>
      <c r="D39" s="66">
        <v>162.59902624479432</v>
      </c>
      <c r="E39" s="68"/>
      <c r="F39" s="100" t="s">
        <v>1848</v>
      </c>
      <c r="G39" s="65"/>
      <c r="H39" s="69" t="s">
        <v>230</v>
      </c>
      <c r="I39" s="70"/>
      <c r="J39" s="70"/>
      <c r="K39" s="69" t="s">
        <v>2064</v>
      </c>
      <c r="L39" s="73">
        <v>1</v>
      </c>
      <c r="M39" s="74">
        <v>8457.568359375</v>
      </c>
      <c r="N39" s="74">
        <v>3273.2021484375</v>
      </c>
      <c r="O39" s="75"/>
      <c r="P39" s="76"/>
      <c r="Q39" s="76"/>
      <c r="R39" s="86"/>
      <c r="S39" s="48">
        <v>1</v>
      </c>
      <c r="T39" s="48">
        <v>1</v>
      </c>
      <c r="U39" s="49">
        <v>0</v>
      </c>
      <c r="V39" s="49">
        <v>0</v>
      </c>
      <c r="W39" s="49">
        <v>0</v>
      </c>
      <c r="X39" s="49">
        <v>0.999996</v>
      </c>
      <c r="Y39" s="49">
        <v>0</v>
      </c>
      <c r="Z39" s="49" t="s">
        <v>2219</v>
      </c>
      <c r="AA39" s="71">
        <v>39</v>
      </c>
      <c r="AB39" s="71"/>
      <c r="AC39" s="72"/>
      <c r="AD39" s="78" t="s">
        <v>1327</v>
      </c>
      <c r="AE39" s="78">
        <v>248</v>
      </c>
      <c r="AF39" s="78">
        <v>270</v>
      </c>
      <c r="AG39" s="78">
        <v>1450</v>
      </c>
      <c r="AH39" s="78">
        <v>2467</v>
      </c>
      <c r="AI39" s="78"/>
      <c r="AJ39" s="78" t="s">
        <v>1449</v>
      </c>
      <c r="AK39" s="78"/>
      <c r="AL39" s="78"/>
      <c r="AM39" s="78"/>
      <c r="AN39" s="80">
        <v>41722.9233912037</v>
      </c>
      <c r="AO39" s="83" t="s">
        <v>1734</v>
      </c>
      <c r="AP39" s="78" t="b">
        <v>1</v>
      </c>
      <c r="AQ39" s="78" t="b">
        <v>0</v>
      </c>
      <c r="AR39" s="78" t="b">
        <v>0</v>
      </c>
      <c r="AS39" s="78" t="s">
        <v>1237</v>
      </c>
      <c r="AT39" s="78">
        <v>16</v>
      </c>
      <c r="AU39" s="83" t="s">
        <v>1810</v>
      </c>
      <c r="AV39" s="78" t="b">
        <v>0</v>
      </c>
      <c r="AW39" s="78" t="s">
        <v>1900</v>
      </c>
      <c r="AX39" s="83" t="s">
        <v>1937</v>
      </c>
      <c r="AY39" s="78" t="s">
        <v>66</v>
      </c>
      <c r="AZ39" s="78" t="str">
        <f>REPLACE(INDEX(GroupVertices[Group],MATCH(Vertices[[#This Row],[Vertex]],GroupVertices[Vertex],0)),1,1,"")</f>
        <v>10</v>
      </c>
      <c r="BA39" s="48"/>
      <c r="BB39" s="48"/>
      <c r="BC39" s="48"/>
      <c r="BD39" s="48"/>
      <c r="BE39" s="48" t="s">
        <v>616</v>
      </c>
      <c r="BF39" s="48" t="s">
        <v>616</v>
      </c>
      <c r="BG39" s="116" t="s">
        <v>2602</v>
      </c>
      <c r="BH39" s="116" t="s">
        <v>2602</v>
      </c>
      <c r="BI39" s="116" t="s">
        <v>2667</v>
      </c>
      <c r="BJ39" s="116" t="s">
        <v>2667</v>
      </c>
      <c r="BK39" s="116">
        <v>4</v>
      </c>
      <c r="BL39" s="120">
        <v>17.391304347826086</v>
      </c>
      <c r="BM39" s="116">
        <v>0</v>
      </c>
      <c r="BN39" s="120">
        <v>0</v>
      </c>
      <c r="BO39" s="116">
        <v>0</v>
      </c>
      <c r="BP39" s="120">
        <v>0</v>
      </c>
      <c r="BQ39" s="116">
        <v>19</v>
      </c>
      <c r="BR39" s="120">
        <v>82.6086956521739</v>
      </c>
      <c r="BS39" s="116">
        <v>23</v>
      </c>
      <c r="BT39" s="2"/>
      <c r="BU39" s="3"/>
      <c r="BV39" s="3"/>
      <c r="BW39" s="3"/>
      <c r="BX39" s="3"/>
    </row>
    <row r="40" spans="1:76" ht="15">
      <c r="A40" s="64" t="s">
        <v>231</v>
      </c>
      <c r="B40" s="65"/>
      <c r="C40" s="65" t="s">
        <v>64</v>
      </c>
      <c r="D40" s="66">
        <v>162.73879903524633</v>
      </c>
      <c r="E40" s="68"/>
      <c r="F40" s="100" t="s">
        <v>772</v>
      </c>
      <c r="G40" s="65"/>
      <c r="H40" s="69" t="s">
        <v>231</v>
      </c>
      <c r="I40" s="70"/>
      <c r="J40" s="70"/>
      <c r="K40" s="69" t="s">
        <v>2065</v>
      </c>
      <c r="L40" s="73">
        <v>258.44474403164674</v>
      </c>
      <c r="M40" s="74">
        <v>9015.4599609375</v>
      </c>
      <c r="N40" s="74">
        <v>8228.4404296875</v>
      </c>
      <c r="O40" s="75"/>
      <c r="P40" s="76"/>
      <c r="Q40" s="76"/>
      <c r="R40" s="86"/>
      <c r="S40" s="48">
        <v>1</v>
      </c>
      <c r="T40" s="48">
        <v>4</v>
      </c>
      <c r="U40" s="49">
        <v>225</v>
      </c>
      <c r="V40" s="49">
        <v>0.002681</v>
      </c>
      <c r="W40" s="49">
        <v>0.003269</v>
      </c>
      <c r="X40" s="49">
        <v>1.373584</v>
      </c>
      <c r="Y40" s="49">
        <v>0.16666666666666666</v>
      </c>
      <c r="Z40" s="49">
        <v>0.25</v>
      </c>
      <c r="AA40" s="71">
        <v>40</v>
      </c>
      <c r="AB40" s="71"/>
      <c r="AC40" s="72"/>
      <c r="AD40" s="78" t="s">
        <v>1328</v>
      </c>
      <c r="AE40" s="78">
        <v>319</v>
      </c>
      <c r="AF40" s="78">
        <v>333</v>
      </c>
      <c r="AG40" s="78">
        <v>981</v>
      </c>
      <c r="AH40" s="78">
        <v>96</v>
      </c>
      <c r="AI40" s="78"/>
      <c r="AJ40" s="78" t="s">
        <v>1450</v>
      </c>
      <c r="AK40" s="78" t="s">
        <v>1552</v>
      </c>
      <c r="AL40" s="78"/>
      <c r="AM40" s="78"/>
      <c r="AN40" s="80">
        <v>41635.72238425926</v>
      </c>
      <c r="AO40" s="83" t="s">
        <v>1735</v>
      </c>
      <c r="AP40" s="78" t="b">
        <v>0</v>
      </c>
      <c r="AQ40" s="78" t="b">
        <v>0</v>
      </c>
      <c r="AR40" s="78" t="b">
        <v>0</v>
      </c>
      <c r="AS40" s="78" t="s">
        <v>1237</v>
      </c>
      <c r="AT40" s="78">
        <v>23</v>
      </c>
      <c r="AU40" s="83" t="s">
        <v>1810</v>
      </c>
      <c r="AV40" s="78" t="b">
        <v>0</v>
      </c>
      <c r="AW40" s="78" t="s">
        <v>1900</v>
      </c>
      <c r="AX40" s="83" t="s">
        <v>1938</v>
      </c>
      <c r="AY40" s="78" t="s">
        <v>66</v>
      </c>
      <c r="AZ40" s="78" t="str">
        <f>REPLACE(INDEX(GroupVertices[Group],MATCH(Vertices[[#This Row],[Vertex]],GroupVertices[Vertex],0)),1,1,"")</f>
        <v>5</v>
      </c>
      <c r="BA40" s="48"/>
      <c r="BB40" s="48"/>
      <c r="BC40" s="48"/>
      <c r="BD40" s="48"/>
      <c r="BE40" s="48"/>
      <c r="BF40" s="48"/>
      <c r="BG40" s="116" t="s">
        <v>2603</v>
      </c>
      <c r="BH40" s="116" t="s">
        <v>2603</v>
      </c>
      <c r="BI40" s="116" t="s">
        <v>2668</v>
      </c>
      <c r="BJ40" s="116" t="s">
        <v>2668</v>
      </c>
      <c r="BK40" s="116">
        <v>1</v>
      </c>
      <c r="BL40" s="120">
        <v>5</v>
      </c>
      <c r="BM40" s="116">
        <v>0</v>
      </c>
      <c r="BN40" s="120">
        <v>0</v>
      </c>
      <c r="BO40" s="116">
        <v>0</v>
      </c>
      <c r="BP40" s="120">
        <v>0</v>
      </c>
      <c r="BQ40" s="116">
        <v>19</v>
      </c>
      <c r="BR40" s="120">
        <v>95</v>
      </c>
      <c r="BS40" s="116">
        <v>20</v>
      </c>
      <c r="BT40" s="2"/>
      <c r="BU40" s="3"/>
      <c r="BV40" s="3"/>
      <c r="BW40" s="3"/>
      <c r="BX40" s="3"/>
    </row>
    <row r="41" spans="1:76" ht="15">
      <c r="A41" s="64" t="s">
        <v>293</v>
      </c>
      <c r="B41" s="65"/>
      <c r="C41" s="65" t="s">
        <v>64</v>
      </c>
      <c r="D41" s="66">
        <v>163.65286871248804</v>
      </c>
      <c r="E41" s="68"/>
      <c r="F41" s="100" t="s">
        <v>1849</v>
      </c>
      <c r="G41" s="65"/>
      <c r="H41" s="69" t="s">
        <v>293</v>
      </c>
      <c r="I41" s="70"/>
      <c r="J41" s="70"/>
      <c r="K41" s="69" t="s">
        <v>2066</v>
      </c>
      <c r="L41" s="73">
        <v>1</v>
      </c>
      <c r="M41" s="74">
        <v>9012.7490234375</v>
      </c>
      <c r="N41" s="74">
        <v>9646.09375</v>
      </c>
      <c r="O41" s="75"/>
      <c r="P41" s="76"/>
      <c r="Q41" s="76"/>
      <c r="R41" s="86"/>
      <c r="S41" s="48">
        <v>1</v>
      </c>
      <c r="T41" s="48">
        <v>0</v>
      </c>
      <c r="U41" s="49">
        <v>0</v>
      </c>
      <c r="V41" s="49">
        <v>0.002062</v>
      </c>
      <c r="W41" s="49">
        <v>0.000346</v>
      </c>
      <c r="X41" s="49">
        <v>0.441886</v>
      </c>
      <c r="Y41" s="49">
        <v>0</v>
      </c>
      <c r="Z41" s="49">
        <v>0</v>
      </c>
      <c r="AA41" s="71">
        <v>41</v>
      </c>
      <c r="AB41" s="71"/>
      <c r="AC41" s="72"/>
      <c r="AD41" s="78" t="s">
        <v>1329</v>
      </c>
      <c r="AE41" s="78">
        <v>834</v>
      </c>
      <c r="AF41" s="78">
        <v>745</v>
      </c>
      <c r="AG41" s="78">
        <v>200</v>
      </c>
      <c r="AH41" s="78">
        <v>30</v>
      </c>
      <c r="AI41" s="78"/>
      <c r="AJ41" s="78" t="s">
        <v>1451</v>
      </c>
      <c r="AK41" s="78" t="s">
        <v>1553</v>
      </c>
      <c r="AL41" s="78"/>
      <c r="AM41" s="78"/>
      <c r="AN41" s="80">
        <v>41464.94907407407</v>
      </c>
      <c r="AO41" s="83" t="s">
        <v>1736</v>
      </c>
      <c r="AP41" s="78" t="b">
        <v>1</v>
      </c>
      <c r="AQ41" s="78" t="b">
        <v>0</v>
      </c>
      <c r="AR41" s="78" t="b">
        <v>0</v>
      </c>
      <c r="AS41" s="78" t="s">
        <v>1237</v>
      </c>
      <c r="AT41" s="78">
        <v>3</v>
      </c>
      <c r="AU41" s="83" t="s">
        <v>1810</v>
      </c>
      <c r="AV41" s="78" t="b">
        <v>0</v>
      </c>
      <c r="AW41" s="78" t="s">
        <v>1900</v>
      </c>
      <c r="AX41" s="83" t="s">
        <v>1939</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294</v>
      </c>
      <c r="B42" s="65"/>
      <c r="C42" s="65" t="s">
        <v>64</v>
      </c>
      <c r="D42" s="66">
        <v>162.66336610071667</v>
      </c>
      <c r="E42" s="68"/>
      <c r="F42" s="100" t="s">
        <v>1850</v>
      </c>
      <c r="G42" s="65"/>
      <c r="H42" s="69" t="s">
        <v>294</v>
      </c>
      <c r="I42" s="70"/>
      <c r="J42" s="70"/>
      <c r="K42" s="69" t="s">
        <v>2067</v>
      </c>
      <c r="L42" s="73">
        <v>1</v>
      </c>
      <c r="M42" s="74">
        <v>8603.3271484375</v>
      </c>
      <c r="N42" s="74">
        <v>7857.5625</v>
      </c>
      <c r="O42" s="75"/>
      <c r="P42" s="76"/>
      <c r="Q42" s="76"/>
      <c r="R42" s="86"/>
      <c r="S42" s="48">
        <v>2</v>
      </c>
      <c r="T42" s="48">
        <v>0</v>
      </c>
      <c r="U42" s="49">
        <v>0</v>
      </c>
      <c r="V42" s="49">
        <v>0.002667</v>
      </c>
      <c r="W42" s="49">
        <v>0.002954</v>
      </c>
      <c r="X42" s="49">
        <v>0.697226</v>
      </c>
      <c r="Y42" s="49">
        <v>1</v>
      </c>
      <c r="Z42" s="49">
        <v>0</v>
      </c>
      <c r="AA42" s="71">
        <v>42</v>
      </c>
      <c r="AB42" s="71"/>
      <c r="AC42" s="72"/>
      <c r="AD42" s="78" t="s">
        <v>1330</v>
      </c>
      <c r="AE42" s="78">
        <v>65</v>
      </c>
      <c r="AF42" s="78">
        <v>299</v>
      </c>
      <c r="AG42" s="78">
        <v>2654</v>
      </c>
      <c r="AH42" s="78">
        <v>0</v>
      </c>
      <c r="AI42" s="78"/>
      <c r="AJ42" s="78" t="s">
        <v>1452</v>
      </c>
      <c r="AK42" s="78" t="s">
        <v>1554</v>
      </c>
      <c r="AL42" s="83" t="s">
        <v>1639</v>
      </c>
      <c r="AM42" s="78"/>
      <c r="AN42" s="80">
        <v>40122.80059027778</v>
      </c>
      <c r="AO42" s="78"/>
      <c r="AP42" s="78" t="b">
        <v>0</v>
      </c>
      <c r="AQ42" s="78" t="b">
        <v>0</v>
      </c>
      <c r="AR42" s="78" t="b">
        <v>0</v>
      </c>
      <c r="AS42" s="78" t="s">
        <v>1237</v>
      </c>
      <c r="AT42" s="78">
        <v>13</v>
      </c>
      <c r="AU42" s="83" t="s">
        <v>1820</v>
      </c>
      <c r="AV42" s="78" t="b">
        <v>0</v>
      </c>
      <c r="AW42" s="78" t="s">
        <v>1900</v>
      </c>
      <c r="AX42" s="83" t="s">
        <v>1940</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295</v>
      </c>
      <c r="B43" s="65"/>
      <c r="C43" s="65" t="s">
        <v>64</v>
      </c>
      <c r="D43" s="66">
        <v>181.6569352921398</v>
      </c>
      <c r="E43" s="68"/>
      <c r="F43" s="100" t="s">
        <v>1851</v>
      </c>
      <c r="G43" s="65"/>
      <c r="H43" s="69" t="s">
        <v>295</v>
      </c>
      <c r="I43" s="70"/>
      <c r="J43" s="70"/>
      <c r="K43" s="69" t="s">
        <v>2068</v>
      </c>
      <c r="L43" s="73">
        <v>1</v>
      </c>
      <c r="M43" s="74">
        <v>9428.998046875</v>
      </c>
      <c r="N43" s="74">
        <v>7864.1201171875</v>
      </c>
      <c r="O43" s="75"/>
      <c r="P43" s="76"/>
      <c r="Q43" s="76"/>
      <c r="R43" s="86"/>
      <c r="S43" s="48">
        <v>2</v>
      </c>
      <c r="T43" s="48">
        <v>0</v>
      </c>
      <c r="U43" s="49">
        <v>0</v>
      </c>
      <c r="V43" s="49">
        <v>0.002667</v>
      </c>
      <c r="W43" s="49">
        <v>0.002954</v>
      </c>
      <c r="X43" s="49">
        <v>0.697226</v>
      </c>
      <c r="Y43" s="49">
        <v>1</v>
      </c>
      <c r="Z43" s="49">
        <v>0</v>
      </c>
      <c r="AA43" s="71">
        <v>43</v>
      </c>
      <c r="AB43" s="71"/>
      <c r="AC43" s="72"/>
      <c r="AD43" s="78" t="s">
        <v>1331</v>
      </c>
      <c r="AE43" s="78">
        <v>1594</v>
      </c>
      <c r="AF43" s="78">
        <v>8860</v>
      </c>
      <c r="AG43" s="78">
        <v>8250</v>
      </c>
      <c r="AH43" s="78">
        <v>3546</v>
      </c>
      <c r="AI43" s="78"/>
      <c r="AJ43" s="78" t="s">
        <v>1453</v>
      </c>
      <c r="AK43" s="78" t="s">
        <v>1555</v>
      </c>
      <c r="AL43" s="83" t="s">
        <v>1640</v>
      </c>
      <c r="AM43" s="78"/>
      <c r="AN43" s="80">
        <v>40455.883738425924</v>
      </c>
      <c r="AO43" s="83" t="s">
        <v>1737</v>
      </c>
      <c r="AP43" s="78" t="b">
        <v>0</v>
      </c>
      <c r="AQ43" s="78" t="b">
        <v>0</v>
      </c>
      <c r="AR43" s="78" t="b">
        <v>1</v>
      </c>
      <c r="AS43" s="78"/>
      <c r="AT43" s="78">
        <v>342</v>
      </c>
      <c r="AU43" s="83" t="s">
        <v>1810</v>
      </c>
      <c r="AV43" s="78" t="b">
        <v>0</v>
      </c>
      <c r="AW43" s="78" t="s">
        <v>1900</v>
      </c>
      <c r="AX43" s="83" t="s">
        <v>1941</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232</v>
      </c>
      <c r="B44" s="65"/>
      <c r="C44" s="65" t="s">
        <v>64</v>
      </c>
      <c r="D44" s="66">
        <v>189.49974186750256</v>
      </c>
      <c r="E44" s="68"/>
      <c r="F44" s="100" t="s">
        <v>1852</v>
      </c>
      <c r="G44" s="65"/>
      <c r="H44" s="69" t="s">
        <v>232</v>
      </c>
      <c r="I44" s="70"/>
      <c r="J44" s="70"/>
      <c r="K44" s="69" t="s">
        <v>2069</v>
      </c>
      <c r="L44" s="73">
        <v>257.30054516928385</v>
      </c>
      <c r="M44" s="74">
        <v>9573.44140625</v>
      </c>
      <c r="N44" s="74">
        <v>3273.2021484375</v>
      </c>
      <c r="O44" s="75"/>
      <c r="P44" s="76"/>
      <c r="Q44" s="76"/>
      <c r="R44" s="86"/>
      <c r="S44" s="48">
        <v>1</v>
      </c>
      <c r="T44" s="48">
        <v>2</v>
      </c>
      <c r="U44" s="49">
        <v>224</v>
      </c>
      <c r="V44" s="49">
        <v>0.003436</v>
      </c>
      <c r="W44" s="49">
        <v>0.00963</v>
      </c>
      <c r="X44" s="49">
        <v>1.088977</v>
      </c>
      <c r="Y44" s="49">
        <v>0.16666666666666666</v>
      </c>
      <c r="Z44" s="49">
        <v>0</v>
      </c>
      <c r="AA44" s="71">
        <v>44</v>
      </c>
      <c r="AB44" s="71"/>
      <c r="AC44" s="72"/>
      <c r="AD44" s="78" t="s">
        <v>1332</v>
      </c>
      <c r="AE44" s="78">
        <v>480</v>
      </c>
      <c r="AF44" s="78">
        <v>12395</v>
      </c>
      <c r="AG44" s="78">
        <v>9648</v>
      </c>
      <c r="AH44" s="78">
        <v>5768</v>
      </c>
      <c r="AI44" s="78"/>
      <c r="AJ44" s="78" t="s">
        <v>1454</v>
      </c>
      <c r="AK44" s="78" t="s">
        <v>1556</v>
      </c>
      <c r="AL44" s="83" t="s">
        <v>1641</v>
      </c>
      <c r="AM44" s="78"/>
      <c r="AN44" s="80">
        <v>40007.728541666664</v>
      </c>
      <c r="AO44" s="83" t="s">
        <v>1738</v>
      </c>
      <c r="AP44" s="78" t="b">
        <v>0</v>
      </c>
      <c r="AQ44" s="78" t="b">
        <v>0</v>
      </c>
      <c r="AR44" s="78" t="b">
        <v>1</v>
      </c>
      <c r="AS44" s="78"/>
      <c r="AT44" s="78">
        <v>292</v>
      </c>
      <c r="AU44" s="83" t="s">
        <v>1810</v>
      </c>
      <c r="AV44" s="78" t="b">
        <v>0</v>
      </c>
      <c r="AW44" s="78" t="s">
        <v>1900</v>
      </c>
      <c r="AX44" s="83" t="s">
        <v>1942</v>
      </c>
      <c r="AY44" s="78" t="s">
        <v>66</v>
      </c>
      <c r="AZ44" s="78" t="str">
        <f>REPLACE(INDEX(GroupVertices[Group],MATCH(Vertices[[#This Row],[Vertex]],GroupVertices[Vertex],0)),1,1,"")</f>
        <v>9</v>
      </c>
      <c r="BA44" s="48" t="s">
        <v>526</v>
      </c>
      <c r="BB44" s="48" t="s">
        <v>526</v>
      </c>
      <c r="BC44" s="48" t="s">
        <v>588</v>
      </c>
      <c r="BD44" s="48" t="s">
        <v>588</v>
      </c>
      <c r="BE44" s="48" t="s">
        <v>617</v>
      </c>
      <c r="BF44" s="48" t="s">
        <v>617</v>
      </c>
      <c r="BG44" s="116" t="s">
        <v>2604</v>
      </c>
      <c r="BH44" s="116" t="s">
        <v>2604</v>
      </c>
      <c r="BI44" s="116" t="s">
        <v>2496</v>
      </c>
      <c r="BJ44" s="116" t="s">
        <v>2496</v>
      </c>
      <c r="BK44" s="116">
        <v>1</v>
      </c>
      <c r="BL44" s="120">
        <v>2.5641025641025643</v>
      </c>
      <c r="BM44" s="116">
        <v>0</v>
      </c>
      <c r="BN44" s="120">
        <v>0</v>
      </c>
      <c r="BO44" s="116">
        <v>0</v>
      </c>
      <c r="BP44" s="120">
        <v>0</v>
      </c>
      <c r="BQ44" s="116">
        <v>38</v>
      </c>
      <c r="BR44" s="120">
        <v>97.43589743589743</v>
      </c>
      <c r="BS44" s="116">
        <v>39</v>
      </c>
      <c r="BT44" s="2"/>
      <c r="BU44" s="3"/>
      <c r="BV44" s="3"/>
      <c r="BW44" s="3"/>
      <c r="BX44" s="3"/>
    </row>
    <row r="45" spans="1:76" ht="15">
      <c r="A45" s="64" t="s">
        <v>296</v>
      </c>
      <c r="B45" s="65"/>
      <c r="C45" s="65" t="s">
        <v>64</v>
      </c>
      <c r="D45" s="66">
        <v>163.29123434989</v>
      </c>
      <c r="E45" s="68"/>
      <c r="F45" s="100" t="s">
        <v>1853</v>
      </c>
      <c r="G45" s="65"/>
      <c r="H45" s="69" t="s">
        <v>296</v>
      </c>
      <c r="I45" s="70"/>
      <c r="J45" s="70"/>
      <c r="K45" s="69" t="s">
        <v>2070</v>
      </c>
      <c r="L45" s="73">
        <v>1</v>
      </c>
      <c r="M45" s="74">
        <v>9112.1494140625</v>
      </c>
      <c r="N45" s="74">
        <v>4431.90966796875</v>
      </c>
      <c r="O45" s="75"/>
      <c r="P45" s="76"/>
      <c r="Q45" s="76"/>
      <c r="R45" s="86"/>
      <c r="S45" s="48">
        <v>1</v>
      </c>
      <c r="T45" s="48">
        <v>0</v>
      </c>
      <c r="U45" s="49">
        <v>0</v>
      </c>
      <c r="V45" s="49">
        <v>0.002481</v>
      </c>
      <c r="W45" s="49">
        <v>0.001018</v>
      </c>
      <c r="X45" s="49">
        <v>0.458543</v>
      </c>
      <c r="Y45" s="49">
        <v>0</v>
      </c>
      <c r="Z45" s="49">
        <v>0</v>
      </c>
      <c r="AA45" s="71">
        <v>45</v>
      </c>
      <c r="AB45" s="71"/>
      <c r="AC45" s="72"/>
      <c r="AD45" s="78" t="s">
        <v>1333</v>
      </c>
      <c r="AE45" s="78">
        <v>484</v>
      </c>
      <c r="AF45" s="78">
        <v>582</v>
      </c>
      <c r="AG45" s="78">
        <v>343</v>
      </c>
      <c r="AH45" s="78">
        <v>16</v>
      </c>
      <c r="AI45" s="78">
        <v>-28800</v>
      </c>
      <c r="AJ45" s="78" t="s">
        <v>1455</v>
      </c>
      <c r="AK45" s="78" t="s">
        <v>1557</v>
      </c>
      <c r="AL45" s="83" t="s">
        <v>1642</v>
      </c>
      <c r="AM45" s="78" t="s">
        <v>1700</v>
      </c>
      <c r="AN45" s="80">
        <v>40670.8065625</v>
      </c>
      <c r="AO45" s="83" t="s">
        <v>1739</v>
      </c>
      <c r="AP45" s="78" t="b">
        <v>0</v>
      </c>
      <c r="AQ45" s="78" t="b">
        <v>0</v>
      </c>
      <c r="AR45" s="78" t="b">
        <v>0</v>
      </c>
      <c r="AS45" s="78" t="s">
        <v>1237</v>
      </c>
      <c r="AT45" s="78">
        <v>5</v>
      </c>
      <c r="AU45" s="83" t="s">
        <v>1821</v>
      </c>
      <c r="AV45" s="78" t="b">
        <v>0</v>
      </c>
      <c r="AW45" s="78" t="s">
        <v>1900</v>
      </c>
      <c r="AX45" s="83" t="s">
        <v>1943</v>
      </c>
      <c r="AY45" s="78" t="s">
        <v>65</v>
      </c>
      <c r="AZ45" s="78" t="str">
        <f>REPLACE(INDEX(GroupVertices[Group],MATCH(Vertices[[#This Row],[Vertex]],GroupVertices[Vertex],0)),1,1,"")</f>
        <v>9</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233</v>
      </c>
      <c r="B46" s="65"/>
      <c r="C46" s="65" t="s">
        <v>64</v>
      </c>
      <c r="D46" s="66">
        <v>162.8874462885842</v>
      </c>
      <c r="E46" s="68"/>
      <c r="F46" s="100" t="s">
        <v>773</v>
      </c>
      <c r="G46" s="65"/>
      <c r="H46" s="69" t="s">
        <v>233</v>
      </c>
      <c r="I46" s="70"/>
      <c r="J46" s="70"/>
      <c r="K46" s="69" t="s">
        <v>2071</v>
      </c>
      <c r="L46" s="73">
        <v>257.30054516928385</v>
      </c>
      <c r="M46" s="74">
        <v>9112.1494140625</v>
      </c>
      <c r="N46" s="74">
        <v>3273.2021484375</v>
      </c>
      <c r="O46" s="75"/>
      <c r="P46" s="76"/>
      <c r="Q46" s="76"/>
      <c r="R46" s="86"/>
      <c r="S46" s="48">
        <v>0</v>
      </c>
      <c r="T46" s="48">
        <v>3</v>
      </c>
      <c r="U46" s="49">
        <v>224</v>
      </c>
      <c r="V46" s="49">
        <v>0.003436</v>
      </c>
      <c r="W46" s="49">
        <v>0.00963</v>
      </c>
      <c r="X46" s="49">
        <v>1.088977</v>
      </c>
      <c r="Y46" s="49">
        <v>0.16666666666666666</v>
      </c>
      <c r="Z46" s="49">
        <v>0</v>
      </c>
      <c r="AA46" s="71">
        <v>46</v>
      </c>
      <c r="AB46" s="71"/>
      <c r="AC46" s="72"/>
      <c r="AD46" s="78" t="s">
        <v>1334</v>
      </c>
      <c r="AE46" s="78">
        <v>1460</v>
      </c>
      <c r="AF46" s="78">
        <v>400</v>
      </c>
      <c r="AG46" s="78">
        <v>355</v>
      </c>
      <c r="AH46" s="78">
        <v>714</v>
      </c>
      <c r="AI46" s="78"/>
      <c r="AJ46" s="78" t="s">
        <v>1456</v>
      </c>
      <c r="AK46" s="78" t="s">
        <v>1558</v>
      </c>
      <c r="AL46" s="83" t="s">
        <v>1643</v>
      </c>
      <c r="AM46" s="78"/>
      <c r="AN46" s="80">
        <v>41715.20443287037</v>
      </c>
      <c r="AO46" s="83" t="s">
        <v>1740</v>
      </c>
      <c r="AP46" s="78" t="b">
        <v>1</v>
      </c>
      <c r="AQ46" s="78" t="b">
        <v>0</v>
      </c>
      <c r="AR46" s="78" t="b">
        <v>1</v>
      </c>
      <c r="AS46" s="78" t="s">
        <v>1237</v>
      </c>
      <c r="AT46" s="78">
        <v>0</v>
      </c>
      <c r="AU46" s="83" t="s">
        <v>1810</v>
      </c>
      <c r="AV46" s="78" t="b">
        <v>0</v>
      </c>
      <c r="AW46" s="78" t="s">
        <v>1900</v>
      </c>
      <c r="AX46" s="83" t="s">
        <v>1944</v>
      </c>
      <c r="AY46" s="78" t="s">
        <v>66</v>
      </c>
      <c r="AZ46" s="78" t="str">
        <f>REPLACE(INDEX(GroupVertices[Group],MATCH(Vertices[[#This Row],[Vertex]],GroupVertices[Vertex],0)),1,1,"")</f>
        <v>9</v>
      </c>
      <c r="BA46" s="48"/>
      <c r="BB46" s="48"/>
      <c r="BC46" s="48"/>
      <c r="BD46" s="48"/>
      <c r="BE46" s="48"/>
      <c r="BF46" s="48"/>
      <c r="BG46" s="116" t="s">
        <v>2605</v>
      </c>
      <c r="BH46" s="116" t="s">
        <v>2605</v>
      </c>
      <c r="BI46" s="116" t="s">
        <v>2669</v>
      </c>
      <c r="BJ46" s="116" t="s">
        <v>2669</v>
      </c>
      <c r="BK46" s="116">
        <v>1</v>
      </c>
      <c r="BL46" s="120">
        <v>4.545454545454546</v>
      </c>
      <c r="BM46" s="116">
        <v>0</v>
      </c>
      <c r="BN46" s="120">
        <v>0</v>
      </c>
      <c r="BO46" s="116">
        <v>0</v>
      </c>
      <c r="BP46" s="120">
        <v>0</v>
      </c>
      <c r="BQ46" s="116">
        <v>21</v>
      </c>
      <c r="BR46" s="120">
        <v>95.45454545454545</v>
      </c>
      <c r="BS46" s="116">
        <v>22</v>
      </c>
      <c r="BT46" s="2"/>
      <c r="BU46" s="3"/>
      <c r="BV46" s="3"/>
      <c r="BW46" s="3"/>
      <c r="BX46" s="3"/>
    </row>
    <row r="47" spans="1:76" ht="15">
      <c r="A47" s="64" t="s">
        <v>297</v>
      </c>
      <c r="B47" s="65"/>
      <c r="C47" s="65" t="s">
        <v>64</v>
      </c>
      <c r="D47" s="66">
        <v>162</v>
      </c>
      <c r="E47" s="68"/>
      <c r="F47" s="100" t="s">
        <v>771</v>
      </c>
      <c r="G47" s="65"/>
      <c r="H47" s="69" t="s">
        <v>297</v>
      </c>
      <c r="I47" s="70"/>
      <c r="J47" s="70"/>
      <c r="K47" s="69" t="s">
        <v>2072</v>
      </c>
      <c r="L47" s="73">
        <v>1</v>
      </c>
      <c r="M47" s="74">
        <v>9573.44140625</v>
      </c>
      <c r="N47" s="74">
        <v>4431.90966796875</v>
      </c>
      <c r="O47" s="75"/>
      <c r="P47" s="76"/>
      <c r="Q47" s="76"/>
      <c r="R47" s="86"/>
      <c r="S47" s="48">
        <v>1</v>
      </c>
      <c r="T47" s="48">
        <v>0</v>
      </c>
      <c r="U47" s="49">
        <v>0</v>
      </c>
      <c r="V47" s="49">
        <v>0.002481</v>
      </c>
      <c r="W47" s="49">
        <v>0.001018</v>
      </c>
      <c r="X47" s="49">
        <v>0.458543</v>
      </c>
      <c r="Y47" s="49">
        <v>0</v>
      </c>
      <c r="Z47" s="49">
        <v>0</v>
      </c>
      <c r="AA47" s="71">
        <v>47</v>
      </c>
      <c r="AB47" s="71"/>
      <c r="AC47" s="72"/>
      <c r="AD47" s="78" t="s">
        <v>1335</v>
      </c>
      <c r="AE47" s="78">
        <v>1</v>
      </c>
      <c r="AF47" s="78">
        <v>0</v>
      </c>
      <c r="AG47" s="78">
        <v>3</v>
      </c>
      <c r="AH47" s="78">
        <v>0</v>
      </c>
      <c r="AI47" s="78"/>
      <c r="AJ47" s="78"/>
      <c r="AK47" s="78"/>
      <c r="AL47" s="78"/>
      <c r="AM47" s="78"/>
      <c r="AN47" s="80">
        <v>40353.15194444444</v>
      </c>
      <c r="AO47" s="78"/>
      <c r="AP47" s="78" t="b">
        <v>1</v>
      </c>
      <c r="AQ47" s="78" t="b">
        <v>1</v>
      </c>
      <c r="AR47" s="78" t="b">
        <v>0</v>
      </c>
      <c r="AS47" s="78"/>
      <c r="AT47" s="78">
        <v>0</v>
      </c>
      <c r="AU47" s="83" t="s">
        <v>1810</v>
      </c>
      <c r="AV47" s="78" t="b">
        <v>0</v>
      </c>
      <c r="AW47" s="78" t="s">
        <v>1900</v>
      </c>
      <c r="AX47" s="83" t="s">
        <v>1945</v>
      </c>
      <c r="AY47" s="78" t="s">
        <v>65</v>
      </c>
      <c r="AZ47" s="78" t="str">
        <f>REPLACE(INDEX(GroupVertices[Group],MATCH(Vertices[[#This Row],[Vertex]],GroupVertices[Vertex],0)),1,1,"")</f>
        <v>9</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234</v>
      </c>
      <c r="B48" s="65"/>
      <c r="C48" s="65" t="s">
        <v>64</v>
      </c>
      <c r="D48" s="66">
        <v>163.62624532383052</v>
      </c>
      <c r="E48" s="68"/>
      <c r="F48" s="100" t="s">
        <v>774</v>
      </c>
      <c r="G48" s="65"/>
      <c r="H48" s="69" t="s">
        <v>234</v>
      </c>
      <c r="I48" s="70"/>
      <c r="J48" s="70"/>
      <c r="K48" s="69" t="s">
        <v>2073</v>
      </c>
      <c r="L48" s="73">
        <v>1</v>
      </c>
      <c r="M48" s="74">
        <v>8579.3896484375</v>
      </c>
      <c r="N48" s="74">
        <v>1843.9332275390625</v>
      </c>
      <c r="O48" s="75"/>
      <c r="P48" s="76"/>
      <c r="Q48" s="76"/>
      <c r="R48" s="86"/>
      <c r="S48" s="48">
        <v>0</v>
      </c>
      <c r="T48" s="48">
        <v>1</v>
      </c>
      <c r="U48" s="49">
        <v>0</v>
      </c>
      <c r="V48" s="49">
        <v>0.2</v>
      </c>
      <c r="W48" s="49">
        <v>0</v>
      </c>
      <c r="X48" s="49">
        <v>0.610685</v>
      </c>
      <c r="Y48" s="49">
        <v>0</v>
      </c>
      <c r="Z48" s="49">
        <v>0</v>
      </c>
      <c r="AA48" s="71">
        <v>48</v>
      </c>
      <c r="AB48" s="71"/>
      <c r="AC48" s="72"/>
      <c r="AD48" s="78" t="s">
        <v>1336</v>
      </c>
      <c r="AE48" s="78">
        <v>485</v>
      </c>
      <c r="AF48" s="78">
        <v>733</v>
      </c>
      <c r="AG48" s="78">
        <v>16101</v>
      </c>
      <c r="AH48" s="78">
        <v>13128</v>
      </c>
      <c r="AI48" s="78"/>
      <c r="AJ48" s="78" t="s">
        <v>1457</v>
      </c>
      <c r="AK48" s="78"/>
      <c r="AL48" s="83" t="s">
        <v>1644</v>
      </c>
      <c r="AM48" s="78"/>
      <c r="AN48" s="80">
        <v>41439.57792824074</v>
      </c>
      <c r="AO48" s="83" t="s">
        <v>1741</v>
      </c>
      <c r="AP48" s="78" t="b">
        <v>0</v>
      </c>
      <c r="AQ48" s="78" t="b">
        <v>0</v>
      </c>
      <c r="AR48" s="78" t="b">
        <v>1</v>
      </c>
      <c r="AS48" s="78" t="s">
        <v>1808</v>
      </c>
      <c r="AT48" s="78">
        <v>5</v>
      </c>
      <c r="AU48" s="83" t="s">
        <v>1814</v>
      </c>
      <c r="AV48" s="78" t="b">
        <v>0</v>
      </c>
      <c r="AW48" s="78" t="s">
        <v>1900</v>
      </c>
      <c r="AX48" s="83" t="s">
        <v>1946</v>
      </c>
      <c r="AY48" s="78" t="s">
        <v>66</v>
      </c>
      <c r="AZ48" s="78" t="str">
        <f>REPLACE(INDEX(GroupVertices[Group],MATCH(Vertices[[#This Row],[Vertex]],GroupVertices[Vertex],0)),1,1,"")</f>
        <v>8</v>
      </c>
      <c r="BA48" s="48"/>
      <c r="BB48" s="48"/>
      <c r="BC48" s="48"/>
      <c r="BD48" s="48"/>
      <c r="BE48" s="48" t="s">
        <v>618</v>
      </c>
      <c r="BF48" s="48" t="s">
        <v>618</v>
      </c>
      <c r="BG48" s="116" t="s">
        <v>2606</v>
      </c>
      <c r="BH48" s="116" t="s">
        <v>2606</v>
      </c>
      <c r="BI48" s="116" t="s">
        <v>2670</v>
      </c>
      <c r="BJ48" s="116" t="s">
        <v>2670</v>
      </c>
      <c r="BK48" s="116">
        <v>0</v>
      </c>
      <c r="BL48" s="120">
        <v>0</v>
      </c>
      <c r="BM48" s="116">
        <v>0</v>
      </c>
      <c r="BN48" s="120">
        <v>0</v>
      </c>
      <c r="BO48" s="116">
        <v>0</v>
      </c>
      <c r="BP48" s="120">
        <v>0</v>
      </c>
      <c r="BQ48" s="116">
        <v>15</v>
      </c>
      <c r="BR48" s="120">
        <v>100</v>
      </c>
      <c r="BS48" s="116">
        <v>15</v>
      </c>
      <c r="BT48" s="2"/>
      <c r="BU48" s="3"/>
      <c r="BV48" s="3"/>
      <c r="BW48" s="3"/>
      <c r="BX48" s="3"/>
    </row>
    <row r="49" spans="1:76" ht="15">
      <c r="A49" s="64" t="s">
        <v>245</v>
      </c>
      <c r="B49" s="65"/>
      <c r="C49" s="65" t="s">
        <v>64</v>
      </c>
      <c r="D49" s="66">
        <v>162.17748925771684</v>
      </c>
      <c r="E49" s="68"/>
      <c r="F49" s="100" t="s">
        <v>1854</v>
      </c>
      <c r="G49" s="65"/>
      <c r="H49" s="69" t="s">
        <v>245</v>
      </c>
      <c r="I49" s="70"/>
      <c r="J49" s="70"/>
      <c r="K49" s="69" t="s">
        <v>2074</v>
      </c>
      <c r="L49" s="73">
        <v>7.8651931741772465</v>
      </c>
      <c r="M49" s="74">
        <v>8579.3896484375</v>
      </c>
      <c r="N49" s="74">
        <v>849.9149780273438</v>
      </c>
      <c r="O49" s="75"/>
      <c r="P49" s="76"/>
      <c r="Q49" s="76"/>
      <c r="R49" s="86"/>
      <c r="S49" s="48">
        <v>4</v>
      </c>
      <c r="T49" s="48">
        <v>1</v>
      </c>
      <c r="U49" s="49">
        <v>6</v>
      </c>
      <c r="V49" s="49">
        <v>0.333333</v>
      </c>
      <c r="W49" s="49">
        <v>0</v>
      </c>
      <c r="X49" s="49">
        <v>2.167929</v>
      </c>
      <c r="Y49" s="49">
        <v>0</v>
      </c>
      <c r="Z49" s="49">
        <v>0</v>
      </c>
      <c r="AA49" s="71">
        <v>49</v>
      </c>
      <c r="AB49" s="71"/>
      <c r="AC49" s="72"/>
      <c r="AD49" s="78" t="s">
        <v>1337</v>
      </c>
      <c r="AE49" s="78">
        <v>168</v>
      </c>
      <c r="AF49" s="78">
        <v>80</v>
      </c>
      <c r="AG49" s="78">
        <v>150</v>
      </c>
      <c r="AH49" s="78">
        <v>214</v>
      </c>
      <c r="AI49" s="78"/>
      <c r="AJ49" s="78" t="s">
        <v>1458</v>
      </c>
      <c r="AK49" s="78" t="s">
        <v>1559</v>
      </c>
      <c r="AL49" s="83" t="s">
        <v>1645</v>
      </c>
      <c r="AM49" s="78"/>
      <c r="AN49" s="80">
        <v>42981.12517361111</v>
      </c>
      <c r="AO49" s="83" t="s">
        <v>1742</v>
      </c>
      <c r="AP49" s="78" t="b">
        <v>1</v>
      </c>
      <c r="AQ49" s="78" t="b">
        <v>0</v>
      </c>
      <c r="AR49" s="78" t="b">
        <v>0</v>
      </c>
      <c r="AS49" s="78" t="s">
        <v>1237</v>
      </c>
      <c r="AT49" s="78">
        <v>0</v>
      </c>
      <c r="AU49" s="78"/>
      <c r="AV49" s="78" t="b">
        <v>0</v>
      </c>
      <c r="AW49" s="78" t="s">
        <v>1900</v>
      </c>
      <c r="AX49" s="83" t="s">
        <v>1947</v>
      </c>
      <c r="AY49" s="78" t="s">
        <v>66</v>
      </c>
      <c r="AZ49" s="78" t="str">
        <f>REPLACE(INDEX(GroupVertices[Group],MATCH(Vertices[[#This Row],[Vertex]],GroupVertices[Vertex],0)),1,1,"")</f>
        <v>8</v>
      </c>
      <c r="BA49" s="48"/>
      <c r="BB49" s="48"/>
      <c r="BC49" s="48"/>
      <c r="BD49" s="48"/>
      <c r="BE49" s="48" t="s">
        <v>618</v>
      </c>
      <c r="BF49" s="48" t="s">
        <v>618</v>
      </c>
      <c r="BG49" s="116" t="s">
        <v>2388</v>
      </c>
      <c r="BH49" s="116" t="s">
        <v>2388</v>
      </c>
      <c r="BI49" s="116" t="s">
        <v>2495</v>
      </c>
      <c r="BJ49" s="116" t="s">
        <v>2495</v>
      </c>
      <c r="BK49" s="116">
        <v>0</v>
      </c>
      <c r="BL49" s="120">
        <v>0</v>
      </c>
      <c r="BM49" s="116">
        <v>0</v>
      </c>
      <c r="BN49" s="120">
        <v>0</v>
      </c>
      <c r="BO49" s="116">
        <v>0</v>
      </c>
      <c r="BP49" s="120">
        <v>0</v>
      </c>
      <c r="BQ49" s="116">
        <v>13</v>
      </c>
      <c r="BR49" s="120">
        <v>100</v>
      </c>
      <c r="BS49" s="116">
        <v>13</v>
      </c>
      <c r="BT49" s="2"/>
      <c r="BU49" s="3"/>
      <c r="BV49" s="3"/>
      <c r="BW49" s="3"/>
      <c r="BX49" s="3"/>
    </row>
    <row r="50" spans="1:76" ht="15">
      <c r="A50" s="64" t="s">
        <v>235</v>
      </c>
      <c r="B50" s="65"/>
      <c r="C50" s="65" t="s">
        <v>64</v>
      </c>
      <c r="D50" s="66">
        <v>162.00443723144292</v>
      </c>
      <c r="E50" s="68"/>
      <c r="F50" s="100" t="s">
        <v>775</v>
      </c>
      <c r="G50" s="65"/>
      <c r="H50" s="69" t="s">
        <v>235</v>
      </c>
      <c r="I50" s="70"/>
      <c r="J50" s="70"/>
      <c r="K50" s="69" t="s">
        <v>2075</v>
      </c>
      <c r="L50" s="73">
        <v>1</v>
      </c>
      <c r="M50" s="74">
        <v>8040.13134765625</v>
      </c>
      <c r="N50" s="74">
        <v>1843.9332275390625</v>
      </c>
      <c r="O50" s="75"/>
      <c r="P50" s="76"/>
      <c r="Q50" s="76"/>
      <c r="R50" s="86"/>
      <c r="S50" s="48">
        <v>0</v>
      </c>
      <c r="T50" s="48">
        <v>1</v>
      </c>
      <c r="U50" s="49">
        <v>0</v>
      </c>
      <c r="V50" s="49">
        <v>0.2</v>
      </c>
      <c r="W50" s="49">
        <v>0</v>
      </c>
      <c r="X50" s="49">
        <v>0.610685</v>
      </c>
      <c r="Y50" s="49">
        <v>0</v>
      </c>
      <c r="Z50" s="49">
        <v>0</v>
      </c>
      <c r="AA50" s="71">
        <v>50</v>
      </c>
      <c r="AB50" s="71"/>
      <c r="AC50" s="72"/>
      <c r="AD50" s="78" t="s">
        <v>1338</v>
      </c>
      <c r="AE50" s="78">
        <v>85</v>
      </c>
      <c r="AF50" s="78">
        <v>2</v>
      </c>
      <c r="AG50" s="78">
        <v>1</v>
      </c>
      <c r="AH50" s="78">
        <v>6</v>
      </c>
      <c r="AI50" s="78"/>
      <c r="AJ50" s="78"/>
      <c r="AK50" s="78" t="s">
        <v>1560</v>
      </c>
      <c r="AL50" s="78"/>
      <c r="AM50" s="78"/>
      <c r="AN50" s="80">
        <v>42822.46564814815</v>
      </c>
      <c r="AO50" s="83" t="s">
        <v>1743</v>
      </c>
      <c r="AP50" s="78" t="b">
        <v>1</v>
      </c>
      <c r="AQ50" s="78" t="b">
        <v>0</v>
      </c>
      <c r="AR50" s="78" t="b">
        <v>0</v>
      </c>
      <c r="AS50" s="78" t="s">
        <v>1237</v>
      </c>
      <c r="AT50" s="78">
        <v>0</v>
      </c>
      <c r="AU50" s="78"/>
      <c r="AV50" s="78" t="b">
        <v>0</v>
      </c>
      <c r="AW50" s="78" t="s">
        <v>1900</v>
      </c>
      <c r="AX50" s="83" t="s">
        <v>1948</v>
      </c>
      <c r="AY50" s="78" t="s">
        <v>66</v>
      </c>
      <c r="AZ50" s="78" t="str">
        <f>REPLACE(INDEX(GroupVertices[Group],MATCH(Vertices[[#This Row],[Vertex]],GroupVertices[Vertex],0)),1,1,"")</f>
        <v>8</v>
      </c>
      <c r="BA50" s="48"/>
      <c r="BB50" s="48"/>
      <c r="BC50" s="48"/>
      <c r="BD50" s="48"/>
      <c r="BE50" s="48" t="s">
        <v>618</v>
      </c>
      <c r="BF50" s="48" t="s">
        <v>618</v>
      </c>
      <c r="BG50" s="116" t="s">
        <v>2606</v>
      </c>
      <c r="BH50" s="116" t="s">
        <v>2606</v>
      </c>
      <c r="BI50" s="116" t="s">
        <v>2670</v>
      </c>
      <c r="BJ50" s="116" t="s">
        <v>2670</v>
      </c>
      <c r="BK50" s="116">
        <v>0</v>
      </c>
      <c r="BL50" s="120">
        <v>0</v>
      </c>
      <c r="BM50" s="116">
        <v>0</v>
      </c>
      <c r="BN50" s="120">
        <v>0</v>
      </c>
      <c r="BO50" s="116">
        <v>0</v>
      </c>
      <c r="BP50" s="120">
        <v>0</v>
      </c>
      <c r="BQ50" s="116">
        <v>15</v>
      </c>
      <c r="BR50" s="120">
        <v>100</v>
      </c>
      <c r="BS50" s="116">
        <v>15</v>
      </c>
      <c r="BT50" s="2"/>
      <c r="BU50" s="3"/>
      <c r="BV50" s="3"/>
      <c r="BW50" s="3"/>
      <c r="BX50" s="3"/>
    </row>
    <row r="51" spans="1:76" ht="15">
      <c r="A51" s="64" t="s">
        <v>236</v>
      </c>
      <c r="B51" s="65"/>
      <c r="C51" s="65" t="s">
        <v>64</v>
      </c>
      <c r="D51" s="66">
        <v>162.15308448478078</v>
      </c>
      <c r="E51" s="68"/>
      <c r="F51" s="100" t="s">
        <v>776</v>
      </c>
      <c r="G51" s="65"/>
      <c r="H51" s="69" t="s">
        <v>236</v>
      </c>
      <c r="I51" s="70"/>
      <c r="J51" s="70"/>
      <c r="K51" s="69" t="s">
        <v>2076</v>
      </c>
      <c r="L51" s="73">
        <v>1</v>
      </c>
      <c r="M51" s="74">
        <v>8036.8828125</v>
      </c>
      <c r="N51" s="74">
        <v>7078.96728515625</v>
      </c>
      <c r="O51" s="75"/>
      <c r="P51" s="76"/>
      <c r="Q51" s="76"/>
      <c r="R51" s="86"/>
      <c r="S51" s="48">
        <v>0</v>
      </c>
      <c r="T51" s="48">
        <v>1</v>
      </c>
      <c r="U51" s="49">
        <v>0</v>
      </c>
      <c r="V51" s="49">
        <v>0.002695</v>
      </c>
      <c r="W51" s="49">
        <v>0.002727</v>
      </c>
      <c r="X51" s="49">
        <v>0.437497</v>
      </c>
      <c r="Y51" s="49">
        <v>0</v>
      </c>
      <c r="Z51" s="49">
        <v>0</v>
      </c>
      <c r="AA51" s="71">
        <v>51</v>
      </c>
      <c r="AB51" s="71"/>
      <c r="AC51" s="72"/>
      <c r="AD51" s="78" t="s">
        <v>1339</v>
      </c>
      <c r="AE51" s="78">
        <v>85</v>
      </c>
      <c r="AF51" s="78">
        <v>69</v>
      </c>
      <c r="AG51" s="78">
        <v>897</v>
      </c>
      <c r="AH51" s="78">
        <v>1412</v>
      </c>
      <c r="AI51" s="78"/>
      <c r="AJ51" s="78" t="s">
        <v>1459</v>
      </c>
      <c r="AK51" s="78" t="s">
        <v>1561</v>
      </c>
      <c r="AL51" s="83" t="s">
        <v>1646</v>
      </c>
      <c r="AM51" s="78"/>
      <c r="AN51" s="80">
        <v>42528.108078703706</v>
      </c>
      <c r="AO51" s="83" t="s">
        <v>1744</v>
      </c>
      <c r="AP51" s="78" t="b">
        <v>0</v>
      </c>
      <c r="AQ51" s="78" t="b">
        <v>0</v>
      </c>
      <c r="AR51" s="78" t="b">
        <v>1</v>
      </c>
      <c r="AS51" s="78"/>
      <c r="AT51" s="78">
        <v>0</v>
      </c>
      <c r="AU51" s="83" t="s">
        <v>1810</v>
      </c>
      <c r="AV51" s="78" t="b">
        <v>0</v>
      </c>
      <c r="AW51" s="78" t="s">
        <v>1900</v>
      </c>
      <c r="AX51" s="83" t="s">
        <v>1949</v>
      </c>
      <c r="AY51" s="78" t="s">
        <v>66</v>
      </c>
      <c r="AZ51" s="78" t="str">
        <f>REPLACE(INDEX(GroupVertices[Group],MATCH(Vertices[[#This Row],[Vertex]],GroupVertices[Vertex],0)),1,1,"")</f>
        <v>4</v>
      </c>
      <c r="BA51" s="48"/>
      <c r="BB51" s="48"/>
      <c r="BC51" s="48"/>
      <c r="BD51" s="48"/>
      <c r="BE51" s="48" t="s">
        <v>619</v>
      </c>
      <c r="BF51" s="48" t="s">
        <v>619</v>
      </c>
      <c r="BG51" s="116" t="s">
        <v>2607</v>
      </c>
      <c r="BH51" s="116" t="s">
        <v>2607</v>
      </c>
      <c r="BI51" s="116" t="s">
        <v>2671</v>
      </c>
      <c r="BJ51" s="116" t="s">
        <v>2671</v>
      </c>
      <c r="BK51" s="116">
        <v>2</v>
      </c>
      <c r="BL51" s="120">
        <v>9.090909090909092</v>
      </c>
      <c r="BM51" s="116">
        <v>0</v>
      </c>
      <c r="BN51" s="120">
        <v>0</v>
      </c>
      <c r="BO51" s="116">
        <v>0</v>
      </c>
      <c r="BP51" s="120">
        <v>0</v>
      </c>
      <c r="BQ51" s="116">
        <v>20</v>
      </c>
      <c r="BR51" s="120">
        <v>90.9090909090909</v>
      </c>
      <c r="BS51" s="116">
        <v>22</v>
      </c>
      <c r="BT51" s="2"/>
      <c r="BU51" s="3"/>
      <c r="BV51" s="3"/>
      <c r="BW51" s="3"/>
      <c r="BX51" s="3"/>
    </row>
    <row r="52" spans="1:76" ht="15">
      <c r="A52" s="64" t="s">
        <v>266</v>
      </c>
      <c r="B52" s="65"/>
      <c r="C52" s="65" t="s">
        <v>64</v>
      </c>
      <c r="D52" s="66">
        <v>164.81320473481188</v>
      </c>
      <c r="E52" s="68"/>
      <c r="F52" s="100" t="s">
        <v>810</v>
      </c>
      <c r="G52" s="65"/>
      <c r="H52" s="69" t="s">
        <v>266</v>
      </c>
      <c r="I52" s="70"/>
      <c r="J52" s="70"/>
      <c r="K52" s="69" t="s">
        <v>2077</v>
      </c>
      <c r="L52" s="73">
        <v>3155.3928067175643</v>
      </c>
      <c r="M52" s="74">
        <v>6963.19091796875</v>
      </c>
      <c r="N52" s="74">
        <v>7574.76904296875</v>
      </c>
      <c r="O52" s="75"/>
      <c r="P52" s="76"/>
      <c r="Q52" s="76"/>
      <c r="R52" s="86"/>
      <c r="S52" s="48">
        <v>5</v>
      </c>
      <c r="T52" s="48">
        <v>13</v>
      </c>
      <c r="U52" s="49">
        <v>2756.857143</v>
      </c>
      <c r="V52" s="49">
        <v>0.003861</v>
      </c>
      <c r="W52" s="49">
        <v>0.025786</v>
      </c>
      <c r="X52" s="49">
        <v>6.08817</v>
      </c>
      <c r="Y52" s="49">
        <v>0.02287581699346405</v>
      </c>
      <c r="Z52" s="49">
        <v>0</v>
      </c>
      <c r="AA52" s="71">
        <v>52</v>
      </c>
      <c r="AB52" s="71"/>
      <c r="AC52" s="72"/>
      <c r="AD52" s="78" t="s">
        <v>1340</v>
      </c>
      <c r="AE52" s="78">
        <v>326</v>
      </c>
      <c r="AF52" s="78">
        <v>1268</v>
      </c>
      <c r="AG52" s="78">
        <v>3856</v>
      </c>
      <c r="AH52" s="78">
        <v>2533</v>
      </c>
      <c r="AI52" s="78"/>
      <c r="AJ52" s="78" t="s">
        <v>1460</v>
      </c>
      <c r="AK52" s="78" t="s">
        <v>1391</v>
      </c>
      <c r="AL52" s="83" t="s">
        <v>1647</v>
      </c>
      <c r="AM52" s="78"/>
      <c r="AN52" s="80">
        <v>41067.67550925926</v>
      </c>
      <c r="AO52" s="83" t="s">
        <v>1745</v>
      </c>
      <c r="AP52" s="78" t="b">
        <v>0</v>
      </c>
      <c r="AQ52" s="78" t="b">
        <v>0</v>
      </c>
      <c r="AR52" s="78" t="b">
        <v>1</v>
      </c>
      <c r="AS52" s="78"/>
      <c r="AT52" s="78">
        <v>17</v>
      </c>
      <c r="AU52" s="83" t="s">
        <v>1810</v>
      </c>
      <c r="AV52" s="78" t="b">
        <v>0</v>
      </c>
      <c r="AW52" s="78" t="s">
        <v>1900</v>
      </c>
      <c r="AX52" s="83" t="s">
        <v>1950</v>
      </c>
      <c r="AY52" s="78" t="s">
        <v>66</v>
      </c>
      <c r="AZ52" s="78" t="str">
        <f>REPLACE(INDEX(GroupVertices[Group],MATCH(Vertices[[#This Row],[Vertex]],GroupVertices[Vertex],0)),1,1,"")</f>
        <v>4</v>
      </c>
      <c r="BA52" s="48" t="s">
        <v>538</v>
      </c>
      <c r="BB52" s="48" t="s">
        <v>538</v>
      </c>
      <c r="BC52" s="48" t="s">
        <v>594</v>
      </c>
      <c r="BD52" s="48" t="s">
        <v>594</v>
      </c>
      <c r="BE52" s="48" t="s">
        <v>2574</v>
      </c>
      <c r="BF52" s="48" t="s">
        <v>2574</v>
      </c>
      <c r="BG52" s="116" t="s">
        <v>2608</v>
      </c>
      <c r="BH52" s="116" t="s">
        <v>2641</v>
      </c>
      <c r="BI52" s="116" t="s">
        <v>2672</v>
      </c>
      <c r="BJ52" s="116" t="s">
        <v>2672</v>
      </c>
      <c r="BK52" s="116">
        <v>5</v>
      </c>
      <c r="BL52" s="120">
        <v>5.882352941176471</v>
      </c>
      <c r="BM52" s="116">
        <v>0</v>
      </c>
      <c r="BN52" s="120">
        <v>0</v>
      </c>
      <c r="BO52" s="116">
        <v>0</v>
      </c>
      <c r="BP52" s="120">
        <v>0</v>
      </c>
      <c r="BQ52" s="116">
        <v>80</v>
      </c>
      <c r="BR52" s="120">
        <v>94.11764705882354</v>
      </c>
      <c r="BS52" s="116">
        <v>85</v>
      </c>
      <c r="BT52" s="2"/>
      <c r="BU52" s="3"/>
      <c r="BV52" s="3"/>
      <c r="BW52" s="3"/>
      <c r="BX52" s="3"/>
    </row>
    <row r="53" spans="1:76" ht="15">
      <c r="A53" s="64" t="s">
        <v>237</v>
      </c>
      <c r="B53" s="65"/>
      <c r="C53" s="65" t="s">
        <v>64</v>
      </c>
      <c r="D53" s="66">
        <v>162.10427493890865</v>
      </c>
      <c r="E53" s="68"/>
      <c r="F53" s="100" t="s">
        <v>1855</v>
      </c>
      <c r="G53" s="65"/>
      <c r="H53" s="69" t="s">
        <v>237</v>
      </c>
      <c r="I53" s="70"/>
      <c r="J53" s="70"/>
      <c r="K53" s="69" t="s">
        <v>2078</v>
      </c>
      <c r="L53" s="73">
        <v>1</v>
      </c>
      <c r="M53" s="74">
        <v>7999.52490234375</v>
      </c>
      <c r="N53" s="74">
        <v>4431.90966796875</v>
      </c>
      <c r="O53" s="75"/>
      <c r="P53" s="76"/>
      <c r="Q53" s="76"/>
      <c r="R53" s="86"/>
      <c r="S53" s="48">
        <v>1</v>
      </c>
      <c r="T53" s="48">
        <v>1</v>
      </c>
      <c r="U53" s="49">
        <v>0</v>
      </c>
      <c r="V53" s="49">
        <v>0</v>
      </c>
      <c r="W53" s="49">
        <v>0</v>
      </c>
      <c r="X53" s="49">
        <v>0.999996</v>
      </c>
      <c r="Y53" s="49">
        <v>0</v>
      </c>
      <c r="Z53" s="49" t="s">
        <v>2219</v>
      </c>
      <c r="AA53" s="71">
        <v>53</v>
      </c>
      <c r="AB53" s="71"/>
      <c r="AC53" s="72"/>
      <c r="AD53" s="78" t="s">
        <v>1341</v>
      </c>
      <c r="AE53" s="78">
        <v>80</v>
      </c>
      <c r="AF53" s="78">
        <v>47</v>
      </c>
      <c r="AG53" s="78">
        <v>1833</v>
      </c>
      <c r="AH53" s="78">
        <v>843</v>
      </c>
      <c r="AI53" s="78"/>
      <c r="AJ53" s="78" t="s">
        <v>1461</v>
      </c>
      <c r="AK53" s="78" t="s">
        <v>1562</v>
      </c>
      <c r="AL53" s="83" t="s">
        <v>1648</v>
      </c>
      <c r="AM53" s="78"/>
      <c r="AN53" s="80">
        <v>43327.638194444444</v>
      </c>
      <c r="AO53" s="83" t="s">
        <v>1746</v>
      </c>
      <c r="AP53" s="78" t="b">
        <v>0</v>
      </c>
      <c r="AQ53" s="78" t="b">
        <v>0</v>
      </c>
      <c r="AR53" s="78" t="b">
        <v>0</v>
      </c>
      <c r="AS53" s="78"/>
      <c r="AT53" s="78">
        <v>1</v>
      </c>
      <c r="AU53" s="83" t="s">
        <v>1810</v>
      </c>
      <c r="AV53" s="78" t="b">
        <v>0</v>
      </c>
      <c r="AW53" s="78" t="s">
        <v>1900</v>
      </c>
      <c r="AX53" s="83" t="s">
        <v>1951</v>
      </c>
      <c r="AY53" s="78" t="s">
        <v>66</v>
      </c>
      <c r="AZ53" s="78" t="str">
        <f>REPLACE(INDEX(GroupVertices[Group],MATCH(Vertices[[#This Row],[Vertex]],GroupVertices[Vertex],0)),1,1,"")</f>
        <v>10</v>
      </c>
      <c r="BA53" s="48" t="s">
        <v>527</v>
      </c>
      <c r="BB53" s="48" t="s">
        <v>527</v>
      </c>
      <c r="BC53" s="48" t="s">
        <v>589</v>
      </c>
      <c r="BD53" s="48" t="s">
        <v>589</v>
      </c>
      <c r="BE53" s="48" t="s">
        <v>271</v>
      </c>
      <c r="BF53" s="48" t="s">
        <v>271</v>
      </c>
      <c r="BG53" s="116" t="s">
        <v>2609</v>
      </c>
      <c r="BH53" s="116" t="s">
        <v>2609</v>
      </c>
      <c r="BI53" s="116" t="s">
        <v>2673</v>
      </c>
      <c r="BJ53" s="116" t="s">
        <v>2673</v>
      </c>
      <c r="BK53" s="116">
        <v>1</v>
      </c>
      <c r="BL53" s="120">
        <v>2.127659574468085</v>
      </c>
      <c r="BM53" s="116">
        <v>0</v>
      </c>
      <c r="BN53" s="120">
        <v>0</v>
      </c>
      <c r="BO53" s="116">
        <v>0</v>
      </c>
      <c r="BP53" s="120">
        <v>0</v>
      </c>
      <c r="BQ53" s="116">
        <v>46</v>
      </c>
      <c r="BR53" s="120">
        <v>97.87234042553192</v>
      </c>
      <c r="BS53" s="116">
        <v>47</v>
      </c>
      <c r="BT53" s="2"/>
      <c r="BU53" s="3"/>
      <c r="BV53" s="3"/>
      <c r="BW53" s="3"/>
      <c r="BX53" s="3"/>
    </row>
    <row r="54" spans="1:76" ht="15">
      <c r="A54" s="64" t="s">
        <v>238</v>
      </c>
      <c r="B54" s="65"/>
      <c r="C54" s="65" t="s">
        <v>64</v>
      </c>
      <c r="D54" s="66">
        <v>168.58263284557322</v>
      </c>
      <c r="E54" s="68"/>
      <c r="F54" s="100" t="s">
        <v>777</v>
      </c>
      <c r="G54" s="65"/>
      <c r="H54" s="69" t="s">
        <v>238</v>
      </c>
      <c r="I54" s="70"/>
      <c r="J54" s="70"/>
      <c r="K54" s="69" t="s">
        <v>2079</v>
      </c>
      <c r="L54" s="73">
        <v>1</v>
      </c>
      <c r="M54" s="74">
        <v>1763.4647216796875</v>
      </c>
      <c r="N54" s="74">
        <v>2696.0537109375</v>
      </c>
      <c r="O54" s="75"/>
      <c r="P54" s="76"/>
      <c r="Q54" s="76"/>
      <c r="R54" s="86"/>
      <c r="S54" s="48">
        <v>0</v>
      </c>
      <c r="T54" s="48">
        <v>2</v>
      </c>
      <c r="U54" s="49">
        <v>0</v>
      </c>
      <c r="V54" s="49">
        <v>0.003425</v>
      </c>
      <c r="W54" s="49">
        <v>0.009659</v>
      </c>
      <c r="X54" s="49">
        <v>0.685051</v>
      </c>
      <c r="Y54" s="49">
        <v>0.5</v>
      </c>
      <c r="Z54" s="49">
        <v>0</v>
      </c>
      <c r="AA54" s="71">
        <v>54</v>
      </c>
      <c r="AB54" s="71"/>
      <c r="AC54" s="72"/>
      <c r="AD54" s="78" t="s">
        <v>1342</v>
      </c>
      <c r="AE54" s="78">
        <v>1240</v>
      </c>
      <c r="AF54" s="78">
        <v>2967</v>
      </c>
      <c r="AG54" s="78">
        <v>7511</v>
      </c>
      <c r="AH54" s="78">
        <v>11360</v>
      </c>
      <c r="AI54" s="78"/>
      <c r="AJ54" s="78" t="s">
        <v>1462</v>
      </c>
      <c r="AK54" s="78" t="s">
        <v>1563</v>
      </c>
      <c r="AL54" s="83" t="s">
        <v>1649</v>
      </c>
      <c r="AM54" s="78"/>
      <c r="AN54" s="80">
        <v>39658.9015625</v>
      </c>
      <c r="AO54" s="83" t="s">
        <v>1747</v>
      </c>
      <c r="AP54" s="78" t="b">
        <v>0</v>
      </c>
      <c r="AQ54" s="78" t="b">
        <v>0</v>
      </c>
      <c r="AR54" s="78" t="b">
        <v>1</v>
      </c>
      <c r="AS54" s="78"/>
      <c r="AT54" s="78">
        <v>44</v>
      </c>
      <c r="AU54" s="83" t="s">
        <v>1822</v>
      </c>
      <c r="AV54" s="78" t="b">
        <v>0</v>
      </c>
      <c r="AW54" s="78" t="s">
        <v>1900</v>
      </c>
      <c r="AX54" s="83" t="s">
        <v>1952</v>
      </c>
      <c r="AY54" s="78" t="s">
        <v>66</v>
      </c>
      <c r="AZ54" s="78" t="str">
        <f>REPLACE(INDEX(GroupVertices[Group],MATCH(Vertices[[#This Row],[Vertex]],GroupVertices[Vertex],0)),1,1,"")</f>
        <v>1</v>
      </c>
      <c r="BA54" s="48"/>
      <c r="BB54" s="48"/>
      <c r="BC54" s="48"/>
      <c r="BD54" s="48"/>
      <c r="BE54" s="48" t="s">
        <v>620</v>
      </c>
      <c r="BF54" s="48" t="s">
        <v>620</v>
      </c>
      <c r="BG54" s="116" t="s">
        <v>2610</v>
      </c>
      <c r="BH54" s="116" t="s">
        <v>2610</v>
      </c>
      <c r="BI54" s="116" t="s">
        <v>2674</v>
      </c>
      <c r="BJ54" s="116" t="s">
        <v>2674</v>
      </c>
      <c r="BK54" s="116">
        <v>1</v>
      </c>
      <c r="BL54" s="120">
        <v>5.2631578947368425</v>
      </c>
      <c r="BM54" s="116">
        <v>0</v>
      </c>
      <c r="BN54" s="120">
        <v>0</v>
      </c>
      <c r="BO54" s="116">
        <v>0</v>
      </c>
      <c r="BP54" s="120">
        <v>0</v>
      </c>
      <c r="BQ54" s="116">
        <v>18</v>
      </c>
      <c r="BR54" s="120">
        <v>94.73684210526316</v>
      </c>
      <c r="BS54" s="116">
        <v>19</v>
      </c>
      <c r="BT54" s="2"/>
      <c r="BU54" s="3"/>
      <c r="BV54" s="3"/>
      <c r="BW54" s="3"/>
      <c r="BX54" s="3"/>
    </row>
    <row r="55" spans="1:76" ht="15">
      <c r="A55" s="64" t="s">
        <v>247</v>
      </c>
      <c r="B55" s="65"/>
      <c r="C55" s="65" t="s">
        <v>64</v>
      </c>
      <c r="D55" s="66">
        <v>162.41709975563458</v>
      </c>
      <c r="E55" s="68"/>
      <c r="F55" s="100" t="s">
        <v>783</v>
      </c>
      <c r="G55" s="65"/>
      <c r="H55" s="69" t="s">
        <v>247</v>
      </c>
      <c r="I55" s="70"/>
      <c r="J55" s="70"/>
      <c r="K55" s="69" t="s">
        <v>2080</v>
      </c>
      <c r="L55" s="73">
        <v>511.312692613842</v>
      </c>
      <c r="M55" s="74">
        <v>1939.3177490234375</v>
      </c>
      <c r="N55" s="74">
        <v>2961.79296875</v>
      </c>
      <c r="O55" s="75"/>
      <c r="P55" s="76"/>
      <c r="Q55" s="76"/>
      <c r="R55" s="86"/>
      <c r="S55" s="48">
        <v>3</v>
      </c>
      <c r="T55" s="48">
        <v>3</v>
      </c>
      <c r="U55" s="49">
        <v>446</v>
      </c>
      <c r="V55" s="49">
        <v>0.003448</v>
      </c>
      <c r="W55" s="49">
        <v>0.010925</v>
      </c>
      <c r="X55" s="49">
        <v>1.731641</v>
      </c>
      <c r="Y55" s="49">
        <v>0.08333333333333333</v>
      </c>
      <c r="Z55" s="49">
        <v>0</v>
      </c>
      <c r="AA55" s="71">
        <v>55</v>
      </c>
      <c r="AB55" s="71"/>
      <c r="AC55" s="72"/>
      <c r="AD55" s="78" t="s">
        <v>1343</v>
      </c>
      <c r="AE55" s="78">
        <v>204</v>
      </c>
      <c r="AF55" s="78">
        <v>188</v>
      </c>
      <c r="AG55" s="78">
        <v>571</v>
      </c>
      <c r="AH55" s="78">
        <v>826</v>
      </c>
      <c r="AI55" s="78"/>
      <c r="AJ55" s="78" t="s">
        <v>1463</v>
      </c>
      <c r="AK55" s="78" t="s">
        <v>1564</v>
      </c>
      <c r="AL55" s="78"/>
      <c r="AM55" s="78"/>
      <c r="AN55" s="80">
        <v>40502.03398148148</v>
      </c>
      <c r="AO55" s="83" t="s">
        <v>1748</v>
      </c>
      <c r="AP55" s="78" t="b">
        <v>0</v>
      </c>
      <c r="AQ55" s="78" t="b">
        <v>0</v>
      </c>
      <c r="AR55" s="78" t="b">
        <v>0</v>
      </c>
      <c r="AS55" s="78"/>
      <c r="AT55" s="78">
        <v>0</v>
      </c>
      <c r="AU55" s="83" t="s">
        <v>1810</v>
      </c>
      <c r="AV55" s="78" t="b">
        <v>0</v>
      </c>
      <c r="AW55" s="78" t="s">
        <v>1900</v>
      </c>
      <c r="AX55" s="83" t="s">
        <v>1953</v>
      </c>
      <c r="AY55" s="78" t="s">
        <v>66</v>
      </c>
      <c r="AZ55" s="78" t="str">
        <f>REPLACE(INDEX(GroupVertices[Group],MATCH(Vertices[[#This Row],[Vertex]],GroupVertices[Vertex],0)),1,1,"")</f>
        <v>1</v>
      </c>
      <c r="BA55" s="48" t="s">
        <v>2560</v>
      </c>
      <c r="BB55" s="48" t="s">
        <v>2560</v>
      </c>
      <c r="BC55" s="48" t="s">
        <v>2568</v>
      </c>
      <c r="BD55" s="48" t="s">
        <v>2568</v>
      </c>
      <c r="BE55" s="48" t="s">
        <v>2575</v>
      </c>
      <c r="BF55" s="48" t="s">
        <v>2582</v>
      </c>
      <c r="BG55" s="116" t="s">
        <v>2611</v>
      </c>
      <c r="BH55" s="116" t="s">
        <v>2611</v>
      </c>
      <c r="BI55" s="116" t="s">
        <v>2675</v>
      </c>
      <c r="BJ55" s="116" t="s">
        <v>2675</v>
      </c>
      <c r="BK55" s="116">
        <v>4</v>
      </c>
      <c r="BL55" s="120">
        <v>5.2631578947368425</v>
      </c>
      <c r="BM55" s="116">
        <v>1</v>
      </c>
      <c r="BN55" s="120">
        <v>1.3157894736842106</v>
      </c>
      <c r="BO55" s="116">
        <v>0</v>
      </c>
      <c r="BP55" s="120">
        <v>0</v>
      </c>
      <c r="BQ55" s="116">
        <v>71</v>
      </c>
      <c r="BR55" s="120">
        <v>93.42105263157895</v>
      </c>
      <c r="BS55" s="116">
        <v>76</v>
      </c>
      <c r="BT55" s="2"/>
      <c r="BU55" s="3"/>
      <c r="BV55" s="3"/>
      <c r="BW55" s="3"/>
      <c r="BX55" s="3"/>
    </row>
    <row r="56" spans="1:76" ht="15">
      <c r="A56" s="64" t="s">
        <v>239</v>
      </c>
      <c r="B56" s="65"/>
      <c r="C56" s="65" t="s">
        <v>64</v>
      </c>
      <c r="D56" s="66">
        <v>169.31255741793373</v>
      </c>
      <c r="E56" s="68"/>
      <c r="F56" s="100" t="s">
        <v>778</v>
      </c>
      <c r="G56" s="65"/>
      <c r="H56" s="69" t="s">
        <v>239</v>
      </c>
      <c r="I56" s="70"/>
      <c r="J56" s="70"/>
      <c r="K56" s="69" t="s">
        <v>2081</v>
      </c>
      <c r="L56" s="73">
        <v>1.7627996229748704</v>
      </c>
      <c r="M56" s="74">
        <v>7575.5908203125</v>
      </c>
      <c r="N56" s="74">
        <v>1273.3690185546875</v>
      </c>
      <c r="O56" s="75"/>
      <c r="P56" s="76"/>
      <c r="Q56" s="76"/>
      <c r="R56" s="86"/>
      <c r="S56" s="48">
        <v>0</v>
      </c>
      <c r="T56" s="48">
        <v>3</v>
      </c>
      <c r="U56" s="49">
        <v>0.666667</v>
      </c>
      <c r="V56" s="49">
        <v>0.2</v>
      </c>
      <c r="W56" s="49">
        <v>0</v>
      </c>
      <c r="X56" s="49">
        <v>0.944801</v>
      </c>
      <c r="Y56" s="49">
        <v>0.3333333333333333</v>
      </c>
      <c r="Z56" s="49">
        <v>0</v>
      </c>
      <c r="AA56" s="71">
        <v>56</v>
      </c>
      <c r="AB56" s="71"/>
      <c r="AC56" s="72"/>
      <c r="AD56" s="78" t="s">
        <v>1344</v>
      </c>
      <c r="AE56" s="78">
        <v>502</v>
      </c>
      <c r="AF56" s="78">
        <v>3296</v>
      </c>
      <c r="AG56" s="78">
        <v>7965</v>
      </c>
      <c r="AH56" s="78">
        <v>13971</v>
      </c>
      <c r="AI56" s="78"/>
      <c r="AJ56" s="78" t="s">
        <v>1464</v>
      </c>
      <c r="AK56" s="78"/>
      <c r="AL56" s="83" t="s">
        <v>1650</v>
      </c>
      <c r="AM56" s="78"/>
      <c r="AN56" s="80">
        <v>42990.78333333333</v>
      </c>
      <c r="AO56" s="83" t="s">
        <v>1749</v>
      </c>
      <c r="AP56" s="78" t="b">
        <v>1</v>
      </c>
      <c r="AQ56" s="78" t="b">
        <v>0</v>
      </c>
      <c r="AR56" s="78" t="b">
        <v>1</v>
      </c>
      <c r="AS56" s="78"/>
      <c r="AT56" s="78">
        <v>56</v>
      </c>
      <c r="AU56" s="78"/>
      <c r="AV56" s="78" t="b">
        <v>1</v>
      </c>
      <c r="AW56" s="78" t="s">
        <v>1900</v>
      </c>
      <c r="AX56" s="83" t="s">
        <v>1954</v>
      </c>
      <c r="AY56" s="78" t="s">
        <v>66</v>
      </c>
      <c r="AZ56" s="78" t="str">
        <f>REPLACE(INDEX(GroupVertices[Group],MATCH(Vertices[[#This Row],[Vertex]],GroupVertices[Vertex],0)),1,1,"")</f>
        <v>7</v>
      </c>
      <c r="BA56" s="48"/>
      <c r="BB56" s="48"/>
      <c r="BC56" s="48"/>
      <c r="BD56" s="48"/>
      <c r="BE56" s="48" t="s">
        <v>621</v>
      </c>
      <c r="BF56" s="48" t="s">
        <v>621</v>
      </c>
      <c r="BG56" s="116" t="s">
        <v>2612</v>
      </c>
      <c r="BH56" s="116" t="s">
        <v>2612</v>
      </c>
      <c r="BI56" s="116" t="s">
        <v>2676</v>
      </c>
      <c r="BJ56" s="116" t="s">
        <v>2676</v>
      </c>
      <c r="BK56" s="116">
        <v>2</v>
      </c>
      <c r="BL56" s="120">
        <v>10.526315789473685</v>
      </c>
      <c r="BM56" s="116">
        <v>1</v>
      </c>
      <c r="BN56" s="120">
        <v>5.2631578947368425</v>
      </c>
      <c r="BO56" s="116">
        <v>0</v>
      </c>
      <c r="BP56" s="120">
        <v>0</v>
      </c>
      <c r="BQ56" s="116">
        <v>16</v>
      </c>
      <c r="BR56" s="120">
        <v>84.21052631578948</v>
      </c>
      <c r="BS56" s="116">
        <v>19</v>
      </c>
      <c r="BT56" s="2"/>
      <c r="BU56" s="3"/>
      <c r="BV56" s="3"/>
      <c r="BW56" s="3"/>
      <c r="BX56" s="3"/>
    </row>
    <row r="57" spans="1:76" ht="15">
      <c r="A57" s="64" t="s">
        <v>298</v>
      </c>
      <c r="B57" s="65"/>
      <c r="C57" s="65" t="s">
        <v>64</v>
      </c>
      <c r="D57" s="66">
        <v>168.7135311731394</v>
      </c>
      <c r="E57" s="68"/>
      <c r="F57" s="100" t="s">
        <v>1856</v>
      </c>
      <c r="G57" s="65"/>
      <c r="H57" s="69" t="s">
        <v>298</v>
      </c>
      <c r="I57" s="70"/>
      <c r="J57" s="70"/>
      <c r="K57" s="69" t="s">
        <v>2082</v>
      </c>
      <c r="L57" s="73">
        <v>1.7627996229748704</v>
      </c>
      <c r="M57" s="74">
        <v>6728.29443359375</v>
      </c>
      <c r="N57" s="74">
        <v>2082.144775390625</v>
      </c>
      <c r="O57" s="75"/>
      <c r="P57" s="76"/>
      <c r="Q57" s="76"/>
      <c r="R57" s="86"/>
      <c r="S57" s="48">
        <v>3</v>
      </c>
      <c r="T57" s="48">
        <v>0</v>
      </c>
      <c r="U57" s="49">
        <v>0.666667</v>
      </c>
      <c r="V57" s="49">
        <v>0.2</v>
      </c>
      <c r="W57" s="49">
        <v>0</v>
      </c>
      <c r="X57" s="49">
        <v>0.944801</v>
      </c>
      <c r="Y57" s="49">
        <v>0.3333333333333333</v>
      </c>
      <c r="Z57" s="49">
        <v>0</v>
      </c>
      <c r="AA57" s="71">
        <v>57</v>
      </c>
      <c r="AB57" s="71"/>
      <c r="AC57" s="72"/>
      <c r="AD57" s="78" t="s">
        <v>1345</v>
      </c>
      <c r="AE57" s="78">
        <v>1502</v>
      </c>
      <c r="AF57" s="78">
        <v>3026</v>
      </c>
      <c r="AG57" s="78">
        <v>22781</v>
      </c>
      <c r="AH57" s="78">
        <v>3</v>
      </c>
      <c r="AI57" s="78"/>
      <c r="AJ57" s="78" t="s">
        <v>1465</v>
      </c>
      <c r="AK57" s="78" t="s">
        <v>1565</v>
      </c>
      <c r="AL57" s="83" t="s">
        <v>1651</v>
      </c>
      <c r="AM57" s="78"/>
      <c r="AN57" s="80">
        <v>40226.13690972222</v>
      </c>
      <c r="AO57" s="83" t="s">
        <v>1750</v>
      </c>
      <c r="AP57" s="78" t="b">
        <v>0</v>
      </c>
      <c r="AQ57" s="78" t="b">
        <v>0</v>
      </c>
      <c r="AR57" s="78" t="b">
        <v>0</v>
      </c>
      <c r="AS57" s="78"/>
      <c r="AT57" s="78">
        <v>99</v>
      </c>
      <c r="AU57" s="83" t="s">
        <v>1818</v>
      </c>
      <c r="AV57" s="78" t="b">
        <v>0</v>
      </c>
      <c r="AW57" s="78" t="s">
        <v>1900</v>
      </c>
      <c r="AX57" s="83" t="s">
        <v>1955</v>
      </c>
      <c r="AY57" s="78" t="s">
        <v>65</v>
      </c>
      <c r="AZ57" s="78" t="str">
        <f>REPLACE(INDEX(GroupVertices[Group],MATCH(Vertices[[#This Row],[Vertex]],GroupVertices[Vertex],0)),1,1,"")</f>
        <v>7</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299</v>
      </c>
      <c r="B58" s="65"/>
      <c r="C58" s="65" t="s">
        <v>64</v>
      </c>
      <c r="D58" s="66">
        <v>779.5916211515092</v>
      </c>
      <c r="E58" s="68"/>
      <c r="F58" s="100" t="s">
        <v>1857</v>
      </c>
      <c r="G58" s="65"/>
      <c r="H58" s="69" t="s">
        <v>299</v>
      </c>
      <c r="I58" s="70"/>
      <c r="J58" s="70"/>
      <c r="K58" s="69" t="s">
        <v>2083</v>
      </c>
      <c r="L58" s="73">
        <v>1.7627996229748704</v>
      </c>
      <c r="M58" s="74">
        <v>6831.103515625</v>
      </c>
      <c r="N58" s="74">
        <v>446.24945068359375</v>
      </c>
      <c r="O58" s="75"/>
      <c r="P58" s="76"/>
      <c r="Q58" s="76"/>
      <c r="R58" s="86"/>
      <c r="S58" s="48">
        <v>3</v>
      </c>
      <c r="T58" s="48">
        <v>0</v>
      </c>
      <c r="U58" s="49">
        <v>0.666667</v>
      </c>
      <c r="V58" s="49">
        <v>0.2</v>
      </c>
      <c r="W58" s="49">
        <v>0</v>
      </c>
      <c r="X58" s="49">
        <v>0.944801</v>
      </c>
      <c r="Y58" s="49">
        <v>0.3333333333333333</v>
      </c>
      <c r="Z58" s="49">
        <v>0</v>
      </c>
      <c r="AA58" s="71">
        <v>58</v>
      </c>
      <c r="AB58" s="71"/>
      <c r="AC58" s="72"/>
      <c r="AD58" s="78" t="s">
        <v>1346</v>
      </c>
      <c r="AE58" s="78">
        <v>964</v>
      </c>
      <c r="AF58" s="78">
        <v>278368</v>
      </c>
      <c r="AG58" s="78">
        <v>434024</v>
      </c>
      <c r="AH58" s="78">
        <v>3989</v>
      </c>
      <c r="AI58" s="78"/>
      <c r="AJ58" s="78" t="s">
        <v>1466</v>
      </c>
      <c r="AK58" s="78" t="s">
        <v>1566</v>
      </c>
      <c r="AL58" s="83" t="s">
        <v>1652</v>
      </c>
      <c r="AM58" s="78"/>
      <c r="AN58" s="80">
        <v>39864.76665509259</v>
      </c>
      <c r="AO58" s="83" t="s">
        <v>1751</v>
      </c>
      <c r="AP58" s="78" t="b">
        <v>0</v>
      </c>
      <c r="AQ58" s="78" t="b">
        <v>0</v>
      </c>
      <c r="AR58" s="78" t="b">
        <v>1</v>
      </c>
      <c r="AS58" s="78"/>
      <c r="AT58" s="78">
        <v>2962</v>
      </c>
      <c r="AU58" s="83" t="s">
        <v>1810</v>
      </c>
      <c r="AV58" s="78" t="b">
        <v>1</v>
      </c>
      <c r="AW58" s="78" t="s">
        <v>1900</v>
      </c>
      <c r="AX58" s="83" t="s">
        <v>1956</v>
      </c>
      <c r="AY58" s="78" t="s">
        <v>65</v>
      </c>
      <c r="AZ58" s="78" t="str">
        <f>REPLACE(INDEX(GroupVertices[Group],MATCH(Vertices[[#This Row],[Vertex]],GroupVertices[Vertex],0)),1,1,"")</f>
        <v>7</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240</v>
      </c>
      <c r="B59" s="65"/>
      <c r="C59" s="65" t="s">
        <v>64</v>
      </c>
      <c r="D59" s="66">
        <v>164.06109400523678</v>
      </c>
      <c r="E59" s="68"/>
      <c r="F59" s="100" t="s">
        <v>1858</v>
      </c>
      <c r="G59" s="65"/>
      <c r="H59" s="69" t="s">
        <v>240</v>
      </c>
      <c r="I59" s="70"/>
      <c r="J59" s="70"/>
      <c r="K59" s="69" t="s">
        <v>2084</v>
      </c>
      <c r="L59" s="73">
        <v>2.5255981017508784</v>
      </c>
      <c r="M59" s="74">
        <v>6779.69873046875</v>
      </c>
      <c r="N59" s="74">
        <v>1217.5252685546875</v>
      </c>
      <c r="O59" s="75"/>
      <c r="P59" s="76"/>
      <c r="Q59" s="76"/>
      <c r="R59" s="86"/>
      <c r="S59" s="48">
        <v>2</v>
      </c>
      <c r="T59" s="48">
        <v>2</v>
      </c>
      <c r="U59" s="49">
        <v>1.333333</v>
      </c>
      <c r="V59" s="49">
        <v>0.25</v>
      </c>
      <c r="W59" s="49">
        <v>0</v>
      </c>
      <c r="X59" s="49">
        <v>1.220774</v>
      </c>
      <c r="Y59" s="49">
        <v>0.3333333333333333</v>
      </c>
      <c r="Z59" s="49">
        <v>0</v>
      </c>
      <c r="AA59" s="71">
        <v>59</v>
      </c>
      <c r="AB59" s="71"/>
      <c r="AC59" s="72"/>
      <c r="AD59" s="78" t="s">
        <v>1347</v>
      </c>
      <c r="AE59" s="78">
        <v>289</v>
      </c>
      <c r="AF59" s="78">
        <v>929</v>
      </c>
      <c r="AG59" s="78">
        <v>1425</v>
      </c>
      <c r="AH59" s="78">
        <v>707</v>
      </c>
      <c r="AI59" s="78"/>
      <c r="AJ59" s="78"/>
      <c r="AK59" s="78" t="s">
        <v>1565</v>
      </c>
      <c r="AL59" s="83" t="s">
        <v>1653</v>
      </c>
      <c r="AM59" s="78"/>
      <c r="AN59" s="80">
        <v>42040.79447916667</v>
      </c>
      <c r="AO59" s="83" t="s">
        <v>1752</v>
      </c>
      <c r="AP59" s="78" t="b">
        <v>1</v>
      </c>
      <c r="AQ59" s="78" t="b">
        <v>0</v>
      </c>
      <c r="AR59" s="78" t="b">
        <v>0</v>
      </c>
      <c r="AS59" s="78"/>
      <c r="AT59" s="78">
        <v>18</v>
      </c>
      <c r="AU59" s="83" t="s">
        <v>1810</v>
      </c>
      <c r="AV59" s="78" t="b">
        <v>0</v>
      </c>
      <c r="AW59" s="78" t="s">
        <v>1900</v>
      </c>
      <c r="AX59" s="83" t="s">
        <v>1957</v>
      </c>
      <c r="AY59" s="78" t="s">
        <v>66</v>
      </c>
      <c r="AZ59" s="78" t="str">
        <f>REPLACE(INDEX(GroupVertices[Group],MATCH(Vertices[[#This Row],[Vertex]],GroupVertices[Vertex],0)),1,1,"")</f>
        <v>7</v>
      </c>
      <c r="BA59" s="48"/>
      <c r="BB59" s="48"/>
      <c r="BC59" s="48"/>
      <c r="BD59" s="48"/>
      <c r="BE59" s="48" t="s">
        <v>621</v>
      </c>
      <c r="BF59" s="48" t="s">
        <v>621</v>
      </c>
      <c r="BG59" s="116" t="s">
        <v>2387</v>
      </c>
      <c r="BH59" s="116" t="s">
        <v>2387</v>
      </c>
      <c r="BI59" s="116" t="s">
        <v>2494</v>
      </c>
      <c r="BJ59" s="116" t="s">
        <v>2494</v>
      </c>
      <c r="BK59" s="116">
        <v>2</v>
      </c>
      <c r="BL59" s="120">
        <v>12.5</v>
      </c>
      <c r="BM59" s="116">
        <v>1</v>
      </c>
      <c r="BN59" s="120">
        <v>6.25</v>
      </c>
      <c r="BO59" s="116">
        <v>0</v>
      </c>
      <c r="BP59" s="120">
        <v>0</v>
      </c>
      <c r="BQ59" s="116">
        <v>13</v>
      </c>
      <c r="BR59" s="120">
        <v>81.25</v>
      </c>
      <c r="BS59" s="116">
        <v>16</v>
      </c>
      <c r="BT59" s="2"/>
      <c r="BU59" s="3"/>
      <c r="BV59" s="3"/>
      <c r="BW59" s="3"/>
      <c r="BX59" s="3"/>
    </row>
    <row r="60" spans="1:76" ht="15">
      <c r="A60" s="64" t="s">
        <v>241</v>
      </c>
      <c r="B60" s="65"/>
      <c r="C60" s="65" t="s">
        <v>64</v>
      </c>
      <c r="D60" s="66">
        <v>182.56434912221712</v>
      </c>
      <c r="E60" s="68"/>
      <c r="F60" s="100" t="s">
        <v>779</v>
      </c>
      <c r="G60" s="65"/>
      <c r="H60" s="69" t="s">
        <v>241</v>
      </c>
      <c r="I60" s="70"/>
      <c r="J60" s="70"/>
      <c r="K60" s="69" t="s">
        <v>2085</v>
      </c>
      <c r="L60" s="73">
        <v>1.7627996229748704</v>
      </c>
      <c r="M60" s="74">
        <v>5983.80712890625</v>
      </c>
      <c r="N60" s="74">
        <v>1161.6815185546875</v>
      </c>
      <c r="O60" s="75"/>
      <c r="P60" s="76"/>
      <c r="Q60" s="76"/>
      <c r="R60" s="86"/>
      <c r="S60" s="48">
        <v>0</v>
      </c>
      <c r="T60" s="48">
        <v>3</v>
      </c>
      <c r="U60" s="49">
        <v>0.666667</v>
      </c>
      <c r="V60" s="49">
        <v>0.2</v>
      </c>
      <c r="W60" s="49">
        <v>0</v>
      </c>
      <c r="X60" s="49">
        <v>0.944801</v>
      </c>
      <c r="Y60" s="49">
        <v>0.3333333333333333</v>
      </c>
      <c r="Z60" s="49">
        <v>0</v>
      </c>
      <c r="AA60" s="71">
        <v>60</v>
      </c>
      <c r="AB60" s="71"/>
      <c r="AC60" s="72"/>
      <c r="AD60" s="78" t="s">
        <v>1348</v>
      </c>
      <c r="AE60" s="78">
        <v>8845</v>
      </c>
      <c r="AF60" s="78">
        <v>9269</v>
      </c>
      <c r="AG60" s="78">
        <v>107122</v>
      </c>
      <c r="AH60" s="78">
        <v>22489</v>
      </c>
      <c r="AI60" s="78"/>
      <c r="AJ60" s="78" t="s">
        <v>1467</v>
      </c>
      <c r="AK60" s="78" t="s">
        <v>1567</v>
      </c>
      <c r="AL60" s="83" t="s">
        <v>1654</v>
      </c>
      <c r="AM60" s="78"/>
      <c r="AN60" s="80">
        <v>40412.05420138889</v>
      </c>
      <c r="AO60" s="78"/>
      <c r="AP60" s="78" t="b">
        <v>0</v>
      </c>
      <c r="AQ60" s="78" t="b">
        <v>0</v>
      </c>
      <c r="AR60" s="78" t="b">
        <v>1</v>
      </c>
      <c r="AS60" s="78"/>
      <c r="AT60" s="78">
        <v>314</v>
      </c>
      <c r="AU60" s="83" t="s">
        <v>1810</v>
      </c>
      <c r="AV60" s="78" t="b">
        <v>0</v>
      </c>
      <c r="AW60" s="78" t="s">
        <v>1900</v>
      </c>
      <c r="AX60" s="83" t="s">
        <v>1958</v>
      </c>
      <c r="AY60" s="78" t="s">
        <v>66</v>
      </c>
      <c r="AZ60" s="78" t="str">
        <f>REPLACE(INDEX(GroupVertices[Group],MATCH(Vertices[[#This Row],[Vertex]],GroupVertices[Vertex],0)),1,1,"")</f>
        <v>7</v>
      </c>
      <c r="BA60" s="48"/>
      <c r="BB60" s="48"/>
      <c r="BC60" s="48"/>
      <c r="BD60" s="48"/>
      <c r="BE60" s="48" t="s">
        <v>621</v>
      </c>
      <c r="BF60" s="48" t="s">
        <v>621</v>
      </c>
      <c r="BG60" s="116" t="s">
        <v>2612</v>
      </c>
      <c r="BH60" s="116" t="s">
        <v>2612</v>
      </c>
      <c r="BI60" s="116" t="s">
        <v>2676</v>
      </c>
      <c r="BJ60" s="116" t="s">
        <v>2676</v>
      </c>
      <c r="BK60" s="116">
        <v>2</v>
      </c>
      <c r="BL60" s="120">
        <v>10.526315789473685</v>
      </c>
      <c r="BM60" s="116">
        <v>1</v>
      </c>
      <c r="BN60" s="120">
        <v>5.2631578947368425</v>
      </c>
      <c r="BO60" s="116">
        <v>0</v>
      </c>
      <c r="BP60" s="120">
        <v>0</v>
      </c>
      <c r="BQ60" s="116">
        <v>16</v>
      </c>
      <c r="BR60" s="120">
        <v>84.21052631578948</v>
      </c>
      <c r="BS60" s="116">
        <v>19</v>
      </c>
      <c r="BT60" s="2"/>
      <c r="BU60" s="3"/>
      <c r="BV60" s="3"/>
      <c r="BW60" s="3"/>
      <c r="BX60" s="3"/>
    </row>
    <row r="61" spans="1:76" ht="15">
      <c r="A61" s="64" t="s">
        <v>242</v>
      </c>
      <c r="B61" s="65"/>
      <c r="C61" s="65" t="s">
        <v>64</v>
      </c>
      <c r="D61" s="66">
        <v>162.1064935546301</v>
      </c>
      <c r="E61" s="68"/>
      <c r="F61" s="100" t="s">
        <v>771</v>
      </c>
      <c r="G61" s="65"/>
      <c r="H61" s="69" t="s">
        <v>242</v>
      </c>
      <c r="I61" s="70"/>
      <c r="J61" s="70"/>
      <c r="K61" s="69" t="s">
        <v>2086</v>
      </c>
      <c r="L61" s="73">
        <v>1</v>
      </c>
      <c r="M61" s="74">
        <v>836.7999267578125</v>
      </c>
      <c r="N61" s="74">
        <v>6344.48046875</v>
      </c>
      <c r="O61" s="75"/>
      <c r="P61" s="76"/>
      <c r="Q61" s="76"/>
      <c r="R61" s="86"/>
      <c r="S61" s="48">
        <v>1</v>
      </c>
      <c r="T61" s="48">
        <v>2</v>
      </c>
      <c r="U61" s="49">
        <v>0</v>
      </c>
      <c r="V61" s="49">
        <v>0.00339</v>
      </c>
      <c r="W61" s="49">
        <v>0.00951</v>
      </c>
      <c r="X61" s="49">
        <v>0.679429</v>
      </c>
      <c r="Y61" s="49">
        <v>0</v>
      </c>
      <c r="Z61" s="49">
        <v>0</v>
      </c>
      <c r="AA61" s="71">
        <v>61</v>
      </c>
      <c r="AB61" s="71"/>
      <c r="AC61" s="72"/>
      <c r="AD61" s="78" t="s">
        <v>1349</v>
      </c>
      <c r="AE61" s="78">
        <v>35</v>
      </c>
      <c r="AF61" s="78">
        <v>48</v>
      </c>
      <c r="AG61" s="78">
        <v>55</v>
      </c>
      <c r="AH61" s="78">
        <v>39</v>
      </c>
      <c r="AI61" s="78"/>
      <c r="AJ61" s="78"/>
      <c r="AK61" s="78" t="s">
        <v>1568</v>
      </c>
      <c r="AL61" s="78"/>
      <c r="AM61" s="78"/>
      <c r="AN61" s="80">
        <v>39925.683171296296</v>
      </c>
      <c r="AO61" s="78"/>
      <c r="AP61" s="78" t="b">
        <v>1</v>
      </c>
      <c r="AQ61" s="78" t="b">
        <v>1</v>
      </c>
      <c r="AR61" s="78" t="b">
        <v>0</v>
      </c>
      <c r="AS61" s="78"/>
      <c r="AT61" s="78">
        <v>1</v>
      </c>
      <c r="AU61" s="83" t="s">
        <v>1810</v>
      </c>
      <c r="AV61" s="78" t="b">
        <v>0</v>
      </c>
      <c r="AW61" s="78" t="s">
        <v>1900</v>
      </c>
      <c r="AX61" s="83" t="s">
        <v>1959</v>
      </c>
      <c r="AY61" s="78" t="s">
        <v>66</v>
      </c>
      <c r="AZ61" s="78" t="str">
        <f>REPLACE(INDEX(GroupVertices[Group],MATCH(Vertices[[#This Row],[Vertex]],GroupVertices[Vertex],0)),1,1,"")</f>
        <v>1</v>
      </c>
      <c r="BA61" s="48" t="s">
        <v>528</v>
      </c>
      <c r="BB61" s="48" t="s">
        <v>528</v>
      </c>
      <c r="BC61" s="48" t="s">
        <v>590</v>
      </c>
      <c r="BD61" s="48" t="s">
        <v>590</v>
      </c>
      <c r="BE61" s="48"/>
      <c r="BF61" s="48"/>
      <c r="BG61" s="116" t="s">
        <v>2613</v>
      </c>
      <c r="BH61" s="116" t="s">
        <v>2613</v>
      </c>
      <c r="BI61" s="116" t="s">
        <v>2677</v>
      </c>
      <c r="BJ61" s="116" t="s">
        <v>2677</v>
      </c>
      <c r="BK61" s="116">
        <v>3</v>
      </c>
      <c r="BL61" s="120">
        <v>8.108108108108109</v>
      </c>
      <c r="BM61" s="116">
        <v>0</v>
      </c>
      <c r="BN61" s="120">
        <v>0</v>
      </c>
      <c r="BO61" s="116">
        <v>0</v>
      </c>
      <c r="BP61" s="120">
        <v>0</v>
      </c>
      <c r="BQ61" s="116">
        <v>34</v>
      </c>
      <c r="BR61" s="120">
        <v>91.89189189189189</v>
      </c>
      <c r="BS61" s="116">
        <v>37</v>
      </c>
      <c r="BT61" s="2"/>
      <c r="BU61" s="3"/>
      <c r="BV61" s="3"/>
      <c r="BW61" s="3"/>
      <c r="BX61" s="3"/>
    </row>
    <row r="62" spans="1:76" ht="15">
      <c r="A62" s="64" t="s">
        <v>243</v>
      </c>
      <c r="B62" s="65"/>
      <c r="C62" s="65" t="s">
        <v>64</v>
      </c>
      <c r="D62" s="66">
        <v>172.0192685981155</v>
      </c>
      <c r="E62" s="68"/>
      <c r="F62" s="100" t="s">
        <v>780</v>
      </c>
      <c r="G62" s="65"/>
      <c r="H62" s="69" t="s">
        <v>243</v>
      </c>
      <c r="I62" s="70"/>
      <c r="J62" s="70"/>
      <c r="K62" s="69" t="s">
        <v>2087</v>
      </c>
      <c r="L62" s="73">
        <v>1</v>
      </c>
      <c r="M62" s="74">
        <v>2136.048828125</v>
      </c>
      <c r="N62" s="74">
        <v>352.9058837890625</v>
      </c>
      <c r="O62" s="75"/>
      <c r="P62" s="76"/>
      <c r="Q62" s="76"/>
      <c r="R62" s="86"/>
      <c r="S62" s="48">
        <v>0</v>
      </c>
      <c r="T62" s="48">
        <v>1</v>
      </c>
      <c r="U62" s="49">
        <v>0</v>
      </c>
      <c r="V62" s="49">
        <v>0.002488</v>
      </c>
      <c r="W62" s="49">
        <v>0.001155</v>
      </c>
      <c r="X62" s="49">
        <v>0.444379</v>
      </c>
      <c r="Y62" s="49">
        <v>0</v>
      </c>
      <c r="Z62" s="49">
        <v>0</v>
      </c>
      <c r="AA62" s="71">
        <v>62</v>
      </c>
      <c r="AB62" s="71"/>
      <c r="AC62" s="72"/>
      <c r="AD62" s="78" t="s">
        <v>1350</v>
      </c>
      <c r="AE62" s="78">
        <v>2222</v>
      </c>
      <c r="AF62" s="78">
        <v>4516</v>
      </c>
      <c r="AG62" s="78">
        <v>432456</v>
      </c>
      <c r="AH62" s="78">
        <v>7778</v>
      </c>
      <c r="AI62" s="78"/>
      <c r="AJ62" s="78" t="s">
        <v>1468</v>
      </c>
      <c r="AK62" s="78" t="s">
        <v>1569</v>
      </c>
      <c r="AL62" s="78"/>
      <c r="AM62" s="78"/>
      <c r="AN62" s="80">
        <v>43313.56</v>
      </c>
      <c r="AO62" s="83" t="s">
        <v>1753</v>
      </c>
      <c r="AP62" s="78" t="b">
        <v>0</v>
      </c>
      <c r="AQ62" s="78" t="b">
        <v>0</v>
      </c>
      <c r="AR62" s="78" t="b">
        <v>0</v>
      </c>
      <c r="AS62" s="78"/>
      <c r="AT62" s="78">
        <v>45</v>
      </c>
      <c r="AU62" s="83" t="s">
        <v>1810</v>
      </c>
      <c r="AV62" s="78" t="b">
        <v>0</v>
      </c>
      <c r="AW62" s="78" t="s">
        <v>1900</v>
      </c>
      <c r="AX62" s="83" t="s">
        <v>1960</v>
      </c>
      <c r="AY62" s="78" t="s">
        <v>66</v>
      </c>
      <c r="AZ62" s="78" t="str">
        <f>REPLACE(INDEX(GroupVertices[Group],MATCH(Vertices[[#This Row],[Vertex]],GroupVertices[Vertex],0)),1,1,"")</f>
        <v>1</v>
      </c>
      <c r="BA62" s="48"/>
      <c r="BB62" s="48"/>
      <c r="BC62" s="48"/>
      <c r="BD62" s="48"/>
      <c r="BE62" s="48" t="s">
        <v>622</v>
      </c>
      <c r="BF62" s="48" t="s">
        <v>622</v>
      </c>
      <c r="BG62" s="116" t="s">
        <v>2614</v>
      </c>
      <c r="BH62" s="116" t="s">
        <v>2614</v>
      </c>
      <c r="BI62" s="116" t="s">
        <v>2678</v>
      </c>
      <c r="BJ62" s="116" t="s">
        <v>2678</v>
      </c>
      <c r="BK62" s="116">
        <v>1</v>
      </c>
      <c r="BL62" s="120">
        <v>4.545454545454546</v>
      </c>
      <c r="BM62" s="116">
        <v>0</v>
      </c>
      <c r="BN62" s="120">
        <v>0</v>
      </c>
      <c r="BO62" s="116">
        <v>0</v>
      </c>
      <c r="BP62" s="120">
        <v>0</v>
      </c>
      <c r="BQ62" s="116">
        <v>21</v>
      </c>
      <c r="BR62" s="120">
        <v>95.45454545454545</v>
      </c>
      <c r="BS62" s="116">
        <v>22</v>
      </c>
      <c r="BT62" s="2"/>
      <c r="BU62" s="3"/>
      <c r="BV62" s="3"/>
      <c r="BW62" s="3"/>
      <c r="BX62" s="3"/>
    </row>
    <row r="63" spans="1:76" ht="15">
      <c r="A63" s="64" t="s">
        <v>244</v>
      </c>
      <c r="B63" s="65"/>
      <c r="C63" s="65" t="s">
        <v>64</v>
      </c>
      <c r="D63" s="66">
        <v>171.15400846674592</v>
      </c>
      <c r="E63" s="68"/>
      <c r="F63" s="100" t="s">
        <v>781</v>
      </c>
      <c r="G63" s="65"/>
      <c r="H63" s="69" t="s">
        <v>244</v>
      </c>
      <c r="I63" s="70"/>
      <c r="J63" s="70"/>
      <c r="K63" s="69" t="s">
        <v>2088</v>
      </c>
      <c r="L63" s="73">
        <v>581.7297124328488</v>
      </c>
      <c r="M63" s="74">
        <v>4931.18701171875</v>
      </c>
      <c r="N63" s="74">
        <v>7474.615234375</v>
      </c>
      <c r="O63" s="75"/>
      <c r="P63" s="76"/>
      <c r="Q63" s="76"/>
      <c r="R63" s="86"/>
      <c r="S63" s="48">
        <v>0</v>
      </c>
      <c r="T63" s="48">
        <v>9</v>
      </c>
      <c r="U63" s="49">
        <v>507.542641</v>
      </c>
      <c r="V63" s="49">
        <v>0.004237</v>
      </c>
      <c r="W63" s="49">
        <v>0.030208</v>
      </c>
      <c r="X63" s="49">
        <v>2.253093</v>
      </c>
      <c r="Y63" s="49">
        <v>0.18055555555555555</v>
      </c>
      <c r="Z63" s="49">
        <v>0</v>
      </c>
      <c r="AA63" s="71">
        <v>63</v>
      </c>
      <c r="AB63" s="71"/>
      <c r="AC63" s="72"/>
      <c r="AD63" s="78" t="s">
        <v>1351</v>
      </c>
      <c r="AE63" s="78">
        <v>3627</v>
      </c>
      <c r="AF63" s="78">
        <v>4126</v>
      </c>
      <c r="AG63" s="78">
        <v>53017</v>
      </c>
      <c r="AH63" s="78">
        <v>44035</v>
      </c>
      <c r="AI63" s="78"/>
      <c r="AJ63" s="78" t="s">
        <v>1469</v>
      </c>
      <c r="AK63" s="78" t="s">
        <v>1570</v>
      </c>
      <c r="AL63" s="83" t="s">
        <v>1655</v>
      </c>
      <c r="AM63" s="78"/>
      <c r="AN63" s="80">
        <v>40080.55136574074</v>
      </c>
      <c r="AO63" s="83" t="s">
        <v>1754</v>
      </c>
      <c r="AP63" s="78" t="b">
        <v>0</v>
      </c>
      <c r="AQ63" s="78" t="b">
        <v>0</v>
      </c>
      <c r="AR63" s="78" t="b">
        <v>0</v>
      </c>
      <c r="AS63" s="78"/>
      <c r="AT63" s="78">
        <v>323</v>
      </c>
      <c r="AU63" s="83" t="s">
        <v>1810</v>
      </c>
      <c r="AV63" s="78" t="b">
        <v>0</v>
      </c>
      <c r="AW63" s="78" t="s">
        <v>1900</v>
      </c>
      <c r="AX63" s="83" t="s">
        <v>1961</v>
      </c>
      <c r="AY63" s="78" t="s">
        <v>66</v>
      </c>
      <c r="AZ63" s="78" t="str">
        <f>REPLACE(INDEX(GroupVertices[Group],MATCH(Vertices[[#This Row],[Vertex]],GroupVertices[Vertex],0)),1,1,"")</f>
        <v>2</v>
      </c>
      <c r="BA63" s="48" t="s">
        <v>2561</v>
      </c>
      <c r="BB63" s="48" t="s">
        <v>2561</v>
      </c>
      <c r="BC63" s="48" t="s">
        <v>586</v>
      </c>
      <c r="BD63" s="48" t="s">
        <v>586</v>
      </c>
      <c r="BE63" s="48"/>
      <c r="BF63" s="48"/>
      <c r="BG63" s="116" t="s">
        <v>2615</v>
      </c>
      <c r="BH63" s="116" t="s">
        <v>2642</v>
      </c>
      <c r="BI63" s="116" t="s">
        <v>2679</v>
      </c>
      <c r="BJ63" s="116" t="s">
        <v>2704</v>
      </c>
      <c r="BK63" s="116">
        <v>0</v>
      </c>
      <c r="BL63" s="120">
        <v>0</v>
      </c>
      <c r="BM63" s="116">
        <v>0</v>
      </c>
      <c r="BN63" s="120">
        <v>0</v>
      </c>
      <c r="BO63" s="116">
        <v>0</v>
      </c>
      <c r="BP63" s="120">
        <v>0</v>
      </c>
      <c r="BQ63" s="116">
        <v>36</v>
      </c>
      <c r="BR63" s="120">
        <v>100</v>
      </c>
      <c r="BS63" s="116">
        <v>36</v>
      </c>
      <c r="BT63" s="2"/>
      <c r="BU63" s="3"/>
      <c r="BV63" s="3"/>
      <c r="BW63" s="3"/>
      <c r="BX63" s="3"/>
    </row>
    <row r="64" spans="1:76" ht="15">
      <c r="A64" s="64" t="s">
        <v>300</v>
      </c>
      <c r="B64" s="65"/>
      <c r="C64" s="65" t="s">
        <v>64</v>
      </c>
      <c r="D64" s="66">
        <v>162.168614794831</v>
      </c>
      <c r="E64" s="68"/>
      <c r="F64" s="100" t="s">
        <v>1859</v>
      </c>
      <c r="G64" s="65"/>
      <c r="H64" s="69" t="s">
        <v>300</v>
      </c>
      <c r="I64" s="70"/>
      <c r="J64" s="70"/>
      <c r="K64" s="69" t="s">
        <v>2089</v>
      </c>
      <c r="L64" s="73">
        <v>1</v>
      </c>
      <c r="M64" s="74">
        <v>5689.1171875</v>
      </c>
      <c r="N64" s="74">
        <v>8001.138671875</v>
      </c>
      <c r="O64" s="75"/>
      <c r="P64" s="76"/>
      <c r="Q64" s="76"/>
      <c r="R64" s="86"/>
      <c r="S64" s="48">
        <v>2</v>
      </c>
      <c r="T64" s="48">
        <v>0</v>
      </c>
      <c r="U64" s="49">
        <v>0</v>
      </c>
      <c r="V64" s="49">
        <v>0.003003</v>
      </c>
      <c r="W64" s="49">
        <v>0.007634</v>
      </c>
      <c r="X64" s="49">
        <v>0.576947</v>
      </c>
      <c r="Y64" s="49">
        <v>0.5</v>
      </c>
      <c r="Z64" s="49">
        <v>0</v>
      </c>
      <c r="AA64" s="71">
        <v>64</v>
      </c>
      <c r="AB64" s="71"/>
      <c r="AC64" s="72"/>
      <c r="AD64" s="78" t="s">
        <v>1352</v>
      </c>
      <c r="AE64" s="78">
        <v>156</v>
      </c>
      <c r="AF64" s="78">
        <v>76</v>
      </c>
      <c r="AG64" s="78">
        <v>857</v>
      </c>
      <c r="AH64" s="78">
        <v>575</v>
      </c>
      <c r="AI64" s="78"/>
      <c r="AJ64" s="78" t="s">
        <v>1470</v>
      </c>
      <c r="AK64" s="78" t="s">
        <v>1571</v>
      </c>
      <c r="AL64" s="83" t="s">
        <v>1656</v>
      </c>
      <c r="AM64" s="78"/>
      <c r="AN64" s="80">
        <v>42999.66060185185</v>
      </c>
      <c r="AO64" s="83" t="s">
        <v>1755</v>
      </c>
      <c r="AP64" s="78" t="b">
        <v>1</v>
      </c>
      <c r="AQ64" s="78" t="b">
        <v>0</v>
      </c>
      <c r="AR64" s="78" t="b">
        <v>1</v>
      </c>
      <c r="AS64" s="78" t="s">
        <v>1237</v>
      </c>
      <c r="AT64" s="78">
        <v>1</v>
      </c>
      <c r="AU64" s="78"/>
      <c r="AV64" s="78" t="b">
        <v>0</v>
      </c>
      <c r="AW64" s="78" t="s">
        <v>1900</v>
      </c>
      <c r="AX64" s="83" t="s">
        <v>1962</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246</v>
      </c>
      <c r="B65" s="65"/>
      <c r="C65" s="65" t="s">
        <v>64</v>
      </c>
      <c r="D65" s="66">
        <v>162.00443723144292</v>
      </c>
      <c r="E65" s="68"/>
      <c r="F65" s="100" t="s">
        <v>782</v>
      </c>
      <c r="G65" s="65"/>
      <c r="H65" s="69" t="s">
        <v>246</v>
      </c>
      <c r="I65" s="70"/>
      <c r="J65" s="70"/>
      <c r="K65" s="69" t="s">
        <v>2090</v>
      </c>
      <c r="L65" s="73">
        <v>1</v>
      </c>
      <c r="M65" s="74">
        <v>8040.13134765625</v>
      </c>
      <c r="N65" s="74">
        <v>849.9149780273438</v>
      </c>
      <c r="O65" s="75"/>
      <c r="P65" s="76"/>
      <c r="Q65" s="76"/>
      <c r="R65" s="86"/>
      <c r="S65" s="48">
        <v>0</v>
      </c>
      <c r="T65" s="48">
        <v>1</v>
      </c>
      <c r="U65" s="49">
        <v>0</v>
      </c>
      <c r="V65" s="49">
        <v>0.2</v>
      </c>
      <c r="W65" s="49">
        <v>0</v>
      </c>
      <c r="X65" s="49">
        <v>0.610685</v>
      </c>
      <c r="Y65" s="49">
        <v>0</v>
      </c>
      <c r="Z65" s="49">
        <v>0</v>
      </c>
      <c r="AA65" s="71">
        <v>65</v>
      </c>
      <c r="AB65" s="71"/>
      <c r="AC65" s="72"/>
      <c r="AD65" s="78" t="s">
        <v>1353</v>
      </c>
      <c r="AE65" s="78">
        <v>48</v>
      </c>
      <c r="AF65" s="78">
        <v>2</v>
      </c>
      <c r="AG65" s="78">
        <v>180</v>
      </c>
      <c r="AH65" s="78">
        <v>203</v>
      </c>
      <c r="AI65" s="78"/>
      <c r="AJ65" s="78" t="s">
        <v>1471</v>
      </c>
      <c r="AK65" s="78"/>
      <c r="AL65" s="83" t="s">
        <v>1657</v>
      </c>
      <c r="AM65" s="78"/>
      <c r="AN65" s="80">
        <v>43626.99716435185</v>
      </c>
      <c r="AO65" s="83" t="s">
        <v>1756</v>
      </c>
      <c r="AP65" s="78" t="b">
        <v>1</v>
      </c>
      <c r="AQ65" s="78" t="b">
        <v>0</v>
      </c>
      <c r="AR65" s="78" t="b">
        <v>0</v>
      </c>
      <c r="AS65" s="78"/>
      <c r="AT65" s="78">
        <v>0</v>
      </c>
      <c r="AU65" s="78"/>
      <c r="AV65" s="78" t="b">
        <v>0</v>
      </c>
      <c r="AW65" s="78" t="s">
        <v>1900</v>
      </c>
      <c r="AX65" s="83" t="s">
        <v>1963</v>
      </c>
      <c r="AY65" s="78" t="s">
        <v>66</v>
      </c>
      <c r="AZ65" s="78" t="str">
        <f>REPLACE(INDEX(GroupVertices[Group],MATCH(Vertices[[#This Row],[Vertex]],GroupVertices[Vertex],0)),1,1,"")</f>
        <v>8</v>
      </c>
      <c r="BA65" s="48"/>
      <c r="BB65" s="48"/>
      <c r="BC65" s="48"/>
      <c r="BD65" s="48"/>
      <c r="BE65" s="48" t="s">
        <v>618</v>
      </c>
      <c r="BF65" s="48" t="s">
        <v>618</v>
      </c>
      <c r="BG65" s="116" t="s">
        <v>2606</v>
      </c>
      <c r="BH65" s="116" t="s">
        <v>2606</v>
      </c>
      <c r="BI65" s="116" t="s">
        <v>2670</v>
      </c>
      <c r="BJ65" s="116" t="s">
        <v>2670</v>
      </c>
      <c r="BK65" s="116">
        <v>0</v>
      </c>
      <c r="BL65" s="120">
        <v>0</v>
      </c>
      <c r="BM65" s="116">
        <v>0</v>
      </c>
      <c r="BN65" s="120">
        <v>0</v>
      </c>
      <c r="BO65" s="116">
        <v>0</v>
      </c>
      <c r="BP65" s="120">
        <v>0</v>
      </c>
      <c r="BQ65" s="116">
        <v>15</v>
      </c>
      <c r="BR65" s="120">
        <v>100</v>
      </c>
      <c r="BS65" s="116">
        <v>15</v>
      </c>
      <c r="BT65" s="2"/>
      <c r="BU65" s="3"/>
      <c r="BV65" s="3"/>
      <c r="BW65" s="3"/>
      <c r="BX65" s="3"/>
    </row>
    <row r="66" spans="1:76" ht="15">
      <c r="A66" s="64" t="s">
        <v>301</v>
      </c>
      <c r="B66" s="65"/>
      <c r="C66" s="65" t="s">
        <v>64</v>
      </c>
      <c r="D66" s="66">
        <v>1000</v>
      </c>
      <c r="E66" s="68"/>
      <c r="F66" s="100" t="s">
        <v>1860</v>
      </c>
      <c r="G66" s="65"/>
      <c r="H66" s="69" t="s">
        <v>301</v>
      </c>
      <c r="I66" s="70"/>
      <c r="J66" s="70"/>
      <c r="K66" s="69" t="s">
        <v>2091</v>
      </c>
      <c r="L66" s="73">
        <v>1</v>
      </c>
      <c r="M66" s="74">
        <v>2624.818603515625</v>
      </c>
      <c r="N66" s="74">
        <v>4049.64404296875</v>
      </c>
      <c r="O66" s="75"/>
      <c r="P66" s="76"/>
      <c r="Q66" s="76"/>
      <c r="R66" s="86"/>
      <c r="S66" s="48">
        <v>1</v>
      </c>
      <c r="T66" s="48">
        <v>0</v>
      </c>
      <c r="U66" s="49">
        <v>0</v>
      </c>
      <c r="V66" s="49">
        <v>0.002488</v>
      </c>
      <c r="W66" s="49">
        <v>0.001155</v>
      </c>
      <c r="X66" s="49">
        <v>0.444379</v>
      </c>
      <c r="Y66" s="49">
        <v>0</v>
      </c>
      <c r="Z66" s="49">
        <v>0</v>
      </c>
      <c r="AA66" s="71">
        <v>66</v>
      </c>
      <c r="AB66" s="71"/>
      <c r="AC66" s="72"/>
      <c r="AD66" s="78" t="s">
        <v>1354</v>
      </c>
      <c r="AE66" s="78">
        <v>688</v>
      </c>
      <c r="AF66" s="78">
        <v>17985546</v>
      </c>
      <c r="AG66" s="78">
        <v>10132</v>
      </c>
      <c r="AH66" s="78">
        <v>682</v>
      </c>
      <c r="AI66" s="78"/>
      <c r="AJ66" s="78" t="s">
        <v>1472</v>
      </c>
      <c r="AK66" s="78" t="s">
        <v>1563</v>
      </c>
      <c r="AL66" s="83" t="s">
        <v>1658</v>
      </c>
      <c r="AM66" s="78"/>
      <c r="AN66" s="80">
        <v>39829.31951388889</v>
      </c>
      <c r="AO66" s="83" t="s">
        <v>1757</v>
      </c>
      <c r="AP66" s="78" t="b">
        <v>0</v>
      </c>
      <c r="AQ66" s="78" t="b">
        <v>0</v>
      </c>
      <c r="AR66" s="78" t="b">
        <v>1</v>
      </c>
      <c r="AS66" s="78" t="s">
        <v>1237</v>
      </c>
      <c r="AT66" s="78">
        <v>72001</v>
      </c>
      <c r="AU66" s="83" t="s">
        <v>1810</v>
      </c>
      <c r="AV66" s="78" t="b">
        <v>1</v>
      </c>
      <c r="AW66" s="78" t="s">
        <v>1900</v>
      </c>
      <c r="AX66" s="83" t="s">
        <v>1964</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248</v>
      </c>
      <c r="B67" s="65"/>
      <c r="C67" s="65" t="s">
        <v>64</v>
      </c>
      <c r="D67" s="66">
        <v>162.47700238011402</v>
      </c>
      <c r="E67" s="68"/>
      <c r="F67" s="100" t="s">
        <v>784</v>
      </c>
      <c r="G67" s="65"/>
      <c r="H67" s="69" t="s">
        <v>248</v>
      </c>
      <c r="I67" s="70"/>
      <c r="J67" s="70"/>
      <c r="K67" s="69" t="s">
        <v>2092</v>
      </c>
      <c r="L67" s="73">
        <v>257.30054516928385</v>
      </c>
      <c r="M67" s="74">
        <v>1997.108154296875</v>
      </c>
      <c r="N67" s="74">
        <v>4002.31494140625</v>
      </c>
      <c r="O67" s="75"/>
      <c r="P67" s="76"/>
      <c r="Q67" s="76"/>
      <c r="R67" s="86"/>
      <c r="S67" s="48">
        <v>0</v>
      </c>
      <c r="T67" s="48">
        <v>2</v>
      </c>
      <c r="U67" s="49">
        <v>224</v>
      </c>
      <c r="V67" s="49">
        <v>0.003413</v>
      </c>
      <c r="W67" s="49">
        <v>0.0086</v>
      </c>
      <c r="X67" s="49">
        <v>0.811228</v>
      </c>
      <c r="Y67" s="49">
        <v>0</v>
      </c>
      <c r="Z67" s="49">
        <v>0</v>
      </c>
      <c r="AA67" s="71">
        <v>67</v>
      </c>
      <c r="AB67" s="71"/>
      <c r="AC67" s="72"/>
      <c r="AD67" s="78" t="s">
        <v>1355</v>
      </c>
      <c r="AE67" s="78">
        <v>596</v>
      </c>
      <c r="AF67" s="78">
        <v>215</v>
      </c>
      <c r="AG67" s="78">
        <v>1298</v>
      </c>
      <c r="AH67" s="78">
        <v>639</v>
      </c>
      <c r="AI67" s="78"/>
      <c r="AJ67" s="78" t="s">
        <v>1473</v>
      </c>
      <c r="AK67" s="78" t="s">
        <v>1572</v>
      </c>
      <c r="AL67" s="83" t="s">
        <v>1659</v>
      </c>
      <c r="AM67" s="78"/>
      <c r="AN67" s="80">
        <v>41286.886782407404</v>
      </c>
      <c r="AO67" s="83" t="s">
        <v>1758</v>
      </c>
      <c r="AP67" s="78" t="b">
        <v>0</v>
      </c>
      <c r="AQ67" s="78" t="b">
        <v>0</v>
      </c>
      <c r="AR67" s="78" t="b">
        <v>1</v>
      </c>
      <c r="AS67" s="78"/>
      <c r="AT67" s="78">
        <v>12</v>
      </c>
      <c r="AU67" s="83" t="s">
        <v>1810</v>
      </c>
      <c r="AV67" s="78" t="b">
        <v>0</v>
      </c>
      <c r="AW67" s="78" t="s">
        <v>1900</v>
      </c>
      <c r="AX67" s="83" t="s">
        <v>1965</v>
      </c>
      <c r="AY67" s="78" t="s">
        <v>66</v>
      </c>
      <c r="AZ67" s="78" t="str">
        <f>REPLACE(INDEX(GroupVertices[Group],MATCH(Vertices[[#This Row],[Vertex]],GroupVertices[Vertex],0)),1,1,"")</f>
        <v>1</v>
      </c>
      <c r="BA67" s="48"/>
      <c r="BB67" s="48"/>
      <c r="BC67" s="48"/>
      <c r="BD67" s="48"/>
      <c r="BE67" s="48"/>
      <c r="BF67" s="48"/>
      <c r="BG67" s="116" t="s">
        <v>2616</v>
      </c>
      <c r="BH67" s="116" t="s">
        <v>2616</v>
      </c>
      <c r="BI67" s="116" t="s">
        <v>2680</v>
      </c>
      <c r="BJ67" s="116" t="s">
        <v>2680</v>
      </c>
      <c r="BK67" s="116">
        <v>1</v>
      </c>
      <c r="BL67" s="120">
        <v>33.333333333333336</v>
      </c>
      <c r="BM67" s="116">
        <v>0</v>
      </c>
      <c r="BN67" s="120">
        <v>0</v>
      </c>
      <c r="BO67" s="116">
        <v>0</v>
      </c>
      <c r="BP67" s="120">
        <v>0</v>
      </c>
      <c r="BQ67" s="116">
        <v>2</v>
      </c>
      <c r="BR67" s="120">
        <v>66.66666666666667</v>
      </c>
      <c r="BS67" s="116">
        <v>3</v>
      </c>
      <c r="BT67" s="2"/>
      <c r="BU67" s="3"/>
      <c r="BV67" s="3"/>
      <c r="BW67" s="3"/>
      <c r="BX67" s="3"/>
    </row>
    <row r="68" spans="1:76" ht="15">
      <c r="A68" s="64" t="s">
        <v>302</v>
      </c>
      <c r="B68" s="65"/>
      <c r="C68" s="65" t="s">
        <v>64</v>
      </c>
      <c r="D68" s="66">
        <v>162.07987016597258</v>
      </c>
      <c r="E68" s="68"/>
      <c r="F68" s="100" t="s">
        <v>1861</v>
      </c>
      <c r="G68" s="65"/>
      <c r="H68" s="69" t="s">
        <v>302</v>
      </c>
      <c r="I68" s="70"/>
      <c r="J68" s="70"/>
      <c r="K68" s="69" t="s">
        <v>2093</v>
      </c>
      <c r="L68" s="73">
        <v>1</v>
      </c>
      <c r="M68" s="74">
        <v>2577.637451171875</v>
      </c>
      <c r="N68" s="74">
        <v>2574.391357421875</v>
      </c>
      <c r="O68" s="75"/>
      <c r="P68" s="76"/>
      <c r="Q68" s="76"/>
      <c r="R68" s="86"/>
      <c r="S68" s="48">
        <v>1</v>
      </c>
      <c r="T68" s="48">
        <v>0</v>
      </c>
      <c r="U68" s="49">
        <v>0</v>
      </c>
      <c r="V68" s="49">
        <v>0.002469</v>
      </c>
      <c r="W68" s="49">
        <v>0.000909</v>
      </c>
      <c r="X68" s="49">
        <v>0.494772</v>
      </c>
      <c r="Y68" s="49">
        <v>0</v>
      </c>
      <c r="Z68" s="49">
        <v>0</v>
      </c>
      <c r="AA68" s="71">
        <v>68</v>
      </c>
      <c r="AB68" s="71"/>
      <c r="AC68" s="72"/>
      <c r="AD68" s="78" t="s">
        <v>1356</v>
      </c>
      <c r="AE68" s="78">
        <v>164</v>
      </c>
      <c r="AF68" s="78">
        <v>36</v>
      </c>
      <c r="AG68" s="78">
        <v>2</v>
      </c>
      <c r="AH68" s="78">
        <v>2</v>
      </c>
      <c r="AI68" s="78"/>
      <c r="AJ68" s="78" t="s">
        <v>1474</v>
      </c>
      <c r="AK68" s="78"/>
      <c r="AL68" s="78"/>
      <c r="AM68" s="78"/>
      <c r="AN68" s="80">
        <v>42156.05587962963</v>
      </c>
      <c r="AO68" s="78"/>
      <c r="AP68" s="78" t="b">
        <v>1</v>
      </c>
      <c r="AQ68" s="78" t="b">
        <v>0</v>
      </c>
      <c r="AR68" s="78" t="b">
        <v>0</v>
      </c>
      <c r="AS68" s="78"/>
      <c r="AT68" s="78">
        <v>0</v>
      </c>
      <c r="AU68" s="83" t="s">
        <v>1810</v>
      </c>
      <c r="AV68" s="78" t="b">
        <v>0</v>
      </c>
      <c r="AW68" s="78" t="s">
        <v>1900</v>
      </c>
      <c r="AX68" s="83" t="s">
        <v>1966</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249</v>
      </c>
      <c r="B69" s="65"/>
      <c r="C69" s="65" t="s">
        <v>64</v>
      </c>
      <c r="D69" s="66">
        <v>162.7343618038034</v>
      </c>
      <c r="E69" s="68"/>
      <c r="F69" s="100" t="s">
        <v>785</v>
      </c>
      <c r="G69" s="65"/>
      <c r="H69" s="69" t="s">
        <v>249</v>
      </c>
      <c r="I69" s="70"/>
      <c r="J69" s="70"/>
      <c r="K69" s="69" t="s">
        <v>2094</v>
      </c>
      <c r="L69" s="73">
        <v>1</v>
      </c>
      <c r="M69" s="74">
        <v>719.2205200195312</v>
      </c>
      <c r="N69" s="74">
        <v>5697.40283203125</v>
      </c>
      <c r="O69" s="75"/>
      <c r="P69" s="76"/>
      <c r="Q69" s="76"/>
      <c r="R69" s="86"/>
      <c r="S69" s="48">
        <v>0</v>
      </c>
      <c r="T69" s="48">
        <v>1</v>
      </c>
      <c r="U69" s="49">
        <v>0</v>
      </c>
      <c r="V69" s="49">
        <v>0.00339</v>
      </c>
      <c r="W69" s="49">
        <v>0.008504</v>
      </c>
      <c r="X69" s="49">
        <v>0.390672</v>
      </c>
      <c r="Y69" s="49">
        <v>0</v>
      </c>
      <c r="Z69" s="49">
        <v>0</v>
      </c>
      <c r="AA69" s="71">
        <v>69</v>
      </c>
      <c r="AB69" s="71"/>
      <c r="AC69" s="72"/>
      <c r="AD69" s="78" t="s">
        <v>1357</v>
      </c>
      <c r="AE69" s="78">
        <v>887</v>
      </c>
      <c r="AF69" s="78">
        <v>331</v>
      </c>
      <c r="AG69" s="78">
        <v>8912</v>
      </c>
      <c r="AH69" s="78">
        <v>7859</v>
      </c>
      <c r="AI69" s="78"/>
      <c r="AJ69" s="78" t="s">
        <v>1475</v>
      </c>
      <c r="AK69" s="78" t="s">
        <v>1573</v>
      </c>
      <c r="AL69" s="78"/>
      <c r="AM69" s="78"/>
      <c r="AN69" s="80">
        <v>40037.703622685185</v>
      </c>
      <c r="AO69" s="83" t="s">
        <v>1759</v>
      </c>
      <c r="AP69" s="78" t="b">
        <v>1</v>
      </c>
      <c r="AQ69" s="78" t="b">
        <v>0</v>
      </c>
      <c r="AR69" s="78" t="b">
        <v>0</v>
      </c>
      <c r="AS69" s="78"/>
      <c r="AT69" s="78">
        <v>12</v>
      </c>
      <c r="AU69" s="83" t="s">
        <v>1810</v>
      </c>
      <c r="AV69" s="78" t="b">
        <v>0</v>
      </c>
      <c r="AW69" s="78" t="s">
        <v>1900</v>
      </c>
      <c r="AX69" s="83" t="s">
        <v>1967</v>
      </c>
      <c r="AY69" s="78" t="s">
        <v>66</v>
      </c>
      <c r="AZ69" s="78" t="str">
        <f>REPLACE(INDEX(GroupVertices[Group],MATCH(Vertices[[#This Row],[Vertex]],GroupVertices[Vertex],0)),1,1,"")</f>
        <v>1</v>
      </c>
      <c r="BA69" s="48"/>
      <c r="BB69" s="48"/>
      <c r="BC69" s="48"/>
      <c r="BD69" s="48"/>
      <c r="BE69" s="48" t="s">
        <v>2576</v>
      </c>
      <c r="BF69" s="48" t="s">
        <v>2576</v>
      </c>
      <c r="BG69" s="116" t="s">
        <v>2617</v>
      </c>
      <c r="BH69" s="116" t="s">
        <v>2643</v>
      </c>
      <c r="BI69" s="116" t="s">
        <v>2681</v>
      </c>
      <c r="BJ69" s="116" t="s">
        <v>2705</v>
      </c>
      <c r="BK69" s="116">
        <v>5</v>
      </c>
      <c r="BL69" s="120">
        <v>7.936507936507937</v>
      </c>
      <c r="BM69" s="116">
        <v>1</v>
      </c>
      <c r="BN69" s="120">
        <v>1.5873015873015872</v>
      </c>
      <c r="BO69" s="116">
        <v>0</v>
      </c>
      <c r="BP69" s="120">
        <v>0</v>
      </c>
      <c r="BQ69" s="116">
        <v>57</v>
      </c>
      <c r="BR69" s="120">
        <v>90.47619047619048</v>
      </c>
      <c r="BS69" s="116">
        <v>63</v>
      </c>
      <c r="BT69" s="2"/>
      <c r="BU69" s="3"/>
      <c r="BV69" s="3"/>
      <c r="BW69" s="3"/>
      <c r="BX69" s="3"/>
    </row>
    <row r="70" spans="1:76" ht="15">
      <c r="A70" s="64" t="s">
        <v>250</v>
      </c>
      <c r="B70" s="65"/>
      <c r="C70" s="65" t="s">
        <v>64</v>
      </c>
      <c r="D70" s="66">
        <v>162.04659093015067</v>
      </c>
      <c r="E70" s="68"/>
      <c r="F70" s="100" t="s">
        <v>786</v>
      </c>
      <c r="G70" s="65"/>
      <c r="H70" s="69" t="s">
        <v>250</v>
      </c>
      <c r="I70" s="70"/>
      <c r="J70" s="70"/>
      <c r="K70" s="69" t="s">
        <v>2095</v>
      </c>
      <c r="L70" s="73">
        <v>1</v>
      </c>
      <c r="M70" s="74">
        <v>8457.568359375</v>
      </c>
      <c r="N70" s="74">
        <v>4431.90966796875</v>
      </c>
      <c r="O70" s="75"/>
      <c r="P70" s="76"/>
      <c r="Q70" s="76"/>
      <c r="R70" s="86"/>
      <c r="S70" s="48">
        <v>1</v>
      </c>
      <c r="T70" s="48">
        <v>1</v>
      </c>
      <c r="U70" s="49">
        <v>0</v>
      </c>
      <c r="V70" s="49">
        <v>0</v>
      </c>
      <c r="W70" s="49">
        <v>0</v>
      </c>
      <c r="X70" s="49">
        <v>0.999996</v>
      </c>
      <c r="Y70" s="49">
        <v>0</v>
      </c>
      <c r="Z70" s="49" t="s">
        <v>2219</v>
      </c>
      <c r="AA70" s="71">
        <v>70</v>
      </c>
      <c r="AB70" s="71"/>
      <c r="AC70" s="72"/>
      <c r="AD70" s="78" t="s">
        <v>1358</v>
      </c>
      <c r="AE70" s="78">
        <v>1</v>
      </c>
      <c r="AF70" s="78">
        <v>21</v>
      </c>
      <c r="AG70" s="78">
        <v>35</v>
      </c>
      <c r="AH70" s="78">
        <v>2</v>
      </c>
      <c r="AI70" s="78"/>
      <c r="AJ70" s="78"/>
      <c r="AK70" s="78"/>
      <c r="AL70" s="78"/>
      <c r="AM70" s="78"/>
      <c r="AN70" s="80">
        <v>42579.01758101852</v>
      </c>
      <c r="AO70" s="78"/>
      <c r="AP70" s="78" t="b">
        <v>1</v>
      </c>
      <c r="AQ70" s="78" t="b">
        <v>0</v>
      </c>
      <c r="AR70" s="78" t="b">
        <v>0</v>
      </c>
      <c r="AS70" s="78"/>
      <c r="AT70" s="78">
        <v>0</v>
      </c>
      <c r="AU70" s="78"/>
      <c r="AV70" s="78" t="b">
        <v>0</v>
      </c>
      <c r="AW70" s="78" t="s">
        <v>1900</v>
      </c>
      <c r="AX70" s="83" t="s">
        <v>1968</v>
      </c>
      <c r="AY70" s="78" t="s">
        <v>66</v>
      </c>
      <c r="AZ70" s="78" t="str">
        <f>REPLACE(INDEX(GroupVertices[Group],MATCH(Vertices[[#This Row],[Vertex]],GroupVertices[Vertex],0)),1,1,"")</f>
        <v>10</v>
      </c>
      <c r="BA70" s="48" t="s">
        <v>534</v>
      </c>
      <c r="BB70" s="48" t="s">
        <v>534</v>
      </c>
      <c r="BC70" s="48" t="s">
        <v>590</v>
      </c>
      <c r="BD70" s="48" t="s">
        <v>590</v>
      </c>
      <c r="BE70" s="48"/>
      <c r="BF70" s="48"/>
      <c r="BG70" s="116" t="s">
        <v>2618</v>
      </c>
      <c r="BH70" s="116" t="s">
        <v>2618</v>
      </c>
      <c r="BI70" s="116" t="s">
        <v>2682</v>
      </c>
      <c r="BJ70" s="116" t="s">
        <v>2682</v>
      </c>
      <c r="BK70" s="116">
        <v>1</v>
      </c>
      <c r="BL70" s="120">
        <v>25</v>
      </c>
      <c r="BM70" s="116">
        <v>0</v>
      </c>
      <c r="BN70" s="120">
        <v>0</v>
      </c>
      <c r="BO70" s="116">
        <v>0</v>
      </c>
      <c r="BP70" s="120">
        <v>0</v>
      </c>
      <c r="BQ70" s="116">
        <v>3</v>
      </c>
      <c r="BR70" s="120">
        <v>75</v>
      </c>
      <c r="BS70" s="116">
        <v>4</v>
      </c>
      <c r="BT70" s="2"/>
      <c r="BU70" s="3"/>
      <c r="BV70" s="3"/>
      <c r="BW70" s="3"/>
      <c r="BX70" s="3"/>
    </row>
    <row r="71" spans="1:76" ht="15">
      <c r="A71" s="64" t="s">
        <v>251</v>
      </c>
      <c r="B71" s="65"/>
      <c r="C71" s="65" t="s">
        <v>64</v>
      </c>
      <c r="D71" s="66">
        <v>162.0332792358219</v>
      </c>
      <c r="E71" s="68"/>
      <c r="F71" s="100" t="s">
        <v>787</v>
      </c>
      <c r="G71" s="65"/>
      <c r="H71" s="69" t="s">
        <v>251</v>
      </c>
      <c r="I71" s="70"/>
      <c r="J71" s="70"/>
      <c r="K71" s="69" t="s">
        <v>2096</v>
      </c>
      <c r="L71" s="73">
        <v>1</v>
      </c>
      <c r="M71" s="74">
        <v>1901.6669921875</v>
      </c>
      <c r="N71" s="74">
        <v>5001.810546875</v>
      </c>
      <c r="O71" s="75"/>
      <c r="P71" s="76"/>
      <c r="Q71" s="76"/>
      <c r="R71" s="86"/>
      <c r="S71" s="48">
        <v>0</v>
      </c>
      <c r="T71" s="48">
        <v>1</v>
      </c>
      <c r="U71" s="49">
        <v>0</v>
      </c>
      <c r="V71" s="49">
        <v>0.00339</v>
      </c>
      <c r="W71" s="49">
        <v>0.008504</v>
      </c>
      <c r="X71" s="49">
        <v>0.390672</v>
      </c>
      <c r="Y71" s="49">
        <v>0</v>
      </c>
      <c r="Z71" s="49">
        <v>0</v>
      </c>
      <c r="AA71" s="71">
        <v>71</v>
      </c>
      <c r="AB71" s="71"/>
      <c r="AC71" s="72"/>
      <c r="AD71" s="78" t="s">
        <v>1359</v>
      </c>
      <c r="AE71" s="78">
        <v>27</v>
      </c>
      <c r="AF71" s="78">
        <v>15</v>
      </c>
      <c r="AG71" s="78">
        <v>43</v>
      </c>
      <c r="AH71" s="78">
        <v>66</v>
      </c>
      <c r="AI71" s="78"/>
      <c r="AJ71" s="78"/>
      <c r="AK71" s="78"/>
      <c r="AL71" s="78"/>
      <c r="AM71" s="78"/>
      <c r="AN71" s="80">
        <v>42977.84645833333</v>
      </c>
      <c r="AO71" s="83" t="s">
        <v>1760</v>
      </c>
      <c r="AP71" s="78" t="b">
        <v>1</v>
      </c>
      <c r="AQ71" s="78" t="b">
        <v>0</v>
      </c>
      <c r="AR71" s="78" t="b">
        <v>0</v>
      </c>
      <c r="AS71" s="78"/>
      <c r="AT71" s="78">
        <v>0</v>
      </c>
      <c r="AU71" s="78"/>
      <c r="AV71" s="78" t="b">
        <v>0</v>
      </c>
      <c r="AW71" s="78" t="s">
        <v>1900</v>
      </c>
      <c r="AX71" s="83" t="s">
        <v>1969</v>
      </c>
      <c r="AY71" s="78" t="s">
        <v>66</v>
      </c>
      <c r="AZ71" s="78" t="str">
        <f>REPLACE(INDEX(GroupVertices[Group],MATCH(Vertices[[#This Row],[Vertex]],GroupVertices[Vertex],0)),1,1,"")</f>
        <v>1</v>
      </c>
      <c r="BA71" s="48"/>
      <c r="BB71" s="48"/>
      <c r="BC71" s="48"/>
      <c r="BD71" s="48"/>
      <c r="BE71" s="48"/>
      <c r="BF71" s="48"/>
      <c r="BG71" s="116" t="s">
        <v>2619</v>
      </c>
      <c r="BH71" s="116" t="s">
        <v>2619</v>
      </c>
      <c r="BI71" s="116" t="s">
        <v>2683</v>
      </c>
      <c r="BJ71" s="116" t="s">
        <v>2683</v>
      </c>
      <c r="BK71" s="116">
        <v>1</v>
      </c>
      <c r="BL71" s="120">
        <v>4.3478260869565215</v>
      </c>
      <c r="BM71" s="116">
        <v>0</v>
      </c>
      <c r="BN71" s="120">
        <v>0</v>
      </c>
      <c r="BO71" s="116">
        <v>0</v>
      </c>
      <c r="BP71" s="120">
        <v>0</v>
      </c>
      <c r="BQ71" s="116">
        <v>22</v>
      </c>
      <c r="BR71" s="120">
        <v>95.65217391304348</v>
      </c>
      <c r="BS71" s="116">
        <v>23</v>
      </c>
      <c r="BT71" s="2"/>
      <c r="BU71" s="3"/>
      <c r="BV71" s="3"/>
      <c r="BW71" s="3"/>
      <c r="BX71" s="3"/>
    </row>
    <row r="72" spans="1:76" ht="15">
      <c r="A72" s="64" t="s">
        <v>303</v>
      </c>
      <c r="B72" s="65"/>
      <c r="C72" s="65" t="s">
        <v>64</v>
      </c>
      <c r="D72" s="66">
        <v>162.04880954587213</v>
      </c>
      <c r="E72" s="68"/>
      <c r="F72" s="100" t="s">
        <v>1862</v>
      </c>
      <c r="G72" s="65"/>
      <c r="H72" s="69" t="s">
        <v>303</v>
      </c>
      <c r="I72" s="70"/>
      <c r="J72" s="70"/>
      <c r="K72" s="69" t="s">
        <v>2097</v>
      </c>
      <c r="L72" s="73">
        <v>1</v>
      </c>
      <c r="M72" s="74">
        <v>4339.60791015625</v>
      </c>
      <c r="N72" s="74">
        <v>9646.09375</v>
      </c>
      <c r="O72" s="75"/>
      <c r="P72" s="76"/>
      <c r="Q72" s="76"/>
      <c r="R72" s="86"/>
      <c r="S72" s="48">
        <v>1</v>
      </c>
      <c r="T72" s="48">
        <v>0</v>
      </c>
      <c r="U72" s="49">
        <v>0</v>
      </c>
      <c r="V72" s="49">
        <v>0.002674</v>
      </c>
      <c r="W72" s="49">
        <v>0.004006</v>
      </c>
      <c r="X72" s="49">
        <v>0.361951</v>
      </c>
      <c r="Y72" s="49">
        <v>0</v>
      </c>
      <c r="Z72" s="49">
        <v>0</v>
      </c>
      <c r="AA72" s="71">
        <v>72</v>
      </c>
      <c r="AB72" s="71"/>
      <c r="AC72" s="72"/>
      <c r="AD72" s="78" t="s">
        <v>1360</v>
      </c>
      <c r="AE72" s="78">
        <v>9</v>
      </c>
      <c r="AF72" s="78">
        <v>22</v>
      </c>
      <c r="AG72" s="78">
        <v>34</v>
      </c>
      <c r="AH72" s="78">
        <v>0</v>
      </c>
      <c r="AI72" s="78"/>
      <c r="AJ72" s="78"/>
      <c r="AK72" s="78" t="s">
        <v>1531</v>
      </c>
      <c r="AL72" s="83" t="s">
        <v>1660</v>
      </c>
      <c r="AM72" s="78"/>
      <c r="AN72" s="80">
        <v>40671.74979166667</v>
      </c>
      <c r="AO72" s="78"/>
      <c r="AP72" s="78" t="b">
        <v>0</v>
      </c>
      <c r="AQ72" s="78" t="b">
        <v>0</v>
      </c>
      <c r="AR72" s="78" t="b">
        <v>0</v>
      </c>
      <c r="AS72" s="78" t="s">
        <v>1237</v>
      </c>
      <c r="AT72" s="78">
        <v>0</v>
      </c>
      <c r="AU72" s="83" t="s">
        <v>1823</v>
      </c>
      <c r="AV72" s="78" t="b">
        <v>0</v>
      </c>
      <c r="AW72" s="78" t="s">
        <v>1900</v>
      </c>
      <c r="AX72" s="83" t="s">
        <v>1970</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304</v>
      </c>
      <c r="B73" s="65"/>
      <c r="C73" s="65" t="s">
        <v>64</v>
      </c>
      <c r="D73" s="66">
        <v>162.0332792358219</v>
      </c>
      <c r="E73" s="68"/>
      <c r="F73" s="100" t="s">
        <v>1863</v>
      </c>
      <c r="G73" s="65"/>
      <c r="H73" s="69" t="s">
        <v>304</v>
      </c>
      <c r="I73" s="70"/>
      <c r="J73" s="70"/>
      <c r="K73" s="69" t="s">
        <v>2098</v>
      </c>
      <c r="L73" s="73">
        <v>1</v>
      </c>
      <c r="M73" s="74">
        <v>4024.205078125</v>
      </c>
      <c r="N73" s="74">
        <v>9465.2333984375</v>
      </c>
      <c r="O73" s="75"/>
      <c r="P73" s="76"/>
      <c r="Q73" s="76"/>
      <c r="R73" s="86"/>
      <c r="S73" s="48">
        <v>1</v>
      </c>
      <c r="T73" s="48">
        <v>0</v>
      </c>
      <c r="U73" s="49">
        <v>0</v>
      </c>
      <c r="V73" s="49">
        <v>0.002674</v>
      </c>
      <c r="W73" s="49">
        <v>0.004006</v>
      </c>
      <c r="X73" s="49">
        <v>0.361951</v>
      </c>
      <c r="Y73" s="49">
        <v>0</v>
      </c>
      <c r="Z73" s="49">
        <v>0</v>
      </c>
      <c r="AA73" s="71">
        <v>73</v>
      </c>
      <c r="AB73" s="71"/>
      <c r="AC73" s="72"/>
      <c r="AD73" s="78" t="s">
        <v>1361</v>
      </c>
      <c r="AE73" s="78">
        <v>24</v>
      </c>
      <c r="AF73" s="78">
        <v>15</v>
      </c>
      <c r="AG73" s="78">
        <v>13</v>
      </c>
      <c r="AH73" s="78">
        <v>2</v>
      </c>
      <c r="AI73" s="78"/>
      <c r="AJ73" s="78" t="s">
        <v>1476</v>
      </c>
      <c r="AK73" s="78" t="s">
        <v>1259</v>
      </c>
      <c r="AL73" s="83" t="s">
        <v>1661</v>
      </c>
      <c r="AM73" s="78"/>
      <c r="AN73" s="80">
        <v>41949.792025462964</v>
      </c>
      <c r="AO73" s="83" t="s">
        <v>1761</v>
      </c>
      <c r="AP73" s="78" t="b">
        <v>0</v>
      </c>
      <c r="AQ73" s="78" t="b">
        <v>0</v>
      </c>
      <c r="AR73" s="78" t="b">
        <v>0</v>
      </c>
      <c r="AS73" s="78" t="s">
        <v>1237</v>
      </c>
      <c r="AT73" s="78">
        <v>0</v>
      </c>
      <c r="AU73" s="83" t="s">
        <v>1813</v>
      </c>
      <c r="AV73" s="78" t="b">
        <v>0</v>
      </c>
      <c r="AW73" s="78" t="s">
        <v>1900</v>
      </c>
      <c r="AX73" s="83" t="s">
        <v>1971</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253</v>
      </c>
      <c r="B74" s="65"/>
      <c r="C74" s="65" t="s">
        <v>64</v>
      </c>
      <c r="D74" s="66">
        <v>162.139772790452</v>
      </c>
      <c r="E74" s="68"/>
      <c r="F74" s="100" t="s">
        <v>789</v>
      </c>
      <c r="G74" s="65"/>
      <c r="H74" s="69" t="s">
        <v>253</v>
      </c>
      <c r="I74" s="70"/>
      <c r="J74" s="70"/>
      <c r="K74" s="69" t="s">
        <v>2099</v>
      </c>
      <c r="L74" s="73">
        <v>406.2314005021153</v>
      </c>
      <c r="M74" s="74">
        <v>4737.5732421875</v>
      </c>
      <c r="N74" s="74">
        <v>8134.04833984375</v>
      </c>
      <c r="O74" s="75"/>
      <c r="P74" s="76"/>
      <c r="Q74" s="76"/>
      <c r="R74" s="86"/>
      <c r="S74" s="48">
        <v>0</v>
      </c>
      <c r="T74" s="48">
        <v>7</v>
      </c>
      <c r="U74" s="49">
        <v>354.161688</v>
      </c>
      <c r="V74" s="49">
        <v>0.004202</v>
      </c>
      <c r="W74" s="49">
        <v>0.027893</v>
      </c>
      <c r="X74" s="49">
        <v>1.796178</v>
      </c>
      <c r="Y74" s="49">
        <v>0.23809523809523808</v>
      </c>
      <c r="Z74" s="49">
        <v>0</v>
      </c>
      <c r="AA74" s="71">
        <v>74</v>
      </c>
      <c r="AB74" s="71"/>
      <c r="AC74" s="72"/>
      <c r="AD74" s="78" t="s">
        <v>1362</v>
      </c>
      <c r="AE74" s="78">
        <v>38</v>
      </c>
      <c r="AF74" s="78">
        <v>63</v>
      </c>
      <c r="AG74" s="78">
        <v>4099</v>
      </c>
      <c r="AH74" s="78">
        <v>2381</v>
      </c>
      <c r="AI74" s="78"/>
      <c r="AJ74" s="78" t="s">
        <v>1477</v>
      </c>
      <c r="AK74" s="78" t="s">
        <v>1574</v>
      </c>
      <c r="AL74" s="78"/>
      <c r="AM74" s="78"/>
      <c r="AN74" s="80">
        <v>43593.569872685184</v>
      </c>
      <c r="AO74" s="83" t="s">
        <v>1762</v>
      </c>
      <c r="AP74" s="78" t="b">
        <v>1</v>
      </c>
      <c r="AQ74" s="78" t="b">
        <v>0</v>
      </c>
      <c r="AR74" s="78" t="b">
        <v>0</v>
      </c>
      <c r="AS74" s="78"/>
      <c r="AT74" s="78">
        <v>7</v>
      </c>
      <c r="AU74" s="78"/>
      <c r="AV74" s="78" t="b">
        <v>0</v>
      </c>
      <c r="AW74" s="78" t="s">
        <v>1900</v>
      </c>
      <c r="AX74" s="83" t="s">
        <v>1972</v>
      </c>
      <c r="AY74" s="78" t="s">
        <v>66</v>
      </c>
      <c r="AZ74" s="78" t="str">
        <f>REPLACE(INDEX(GroupVertices[Group],MATCH(Vertices[[#This Row],[Vertex]],GroupVertices[Vertex],0)),1,1,"")</f>
        <v>2</v>
      </c>
      <c r="BA74" s="48" t="s">
        <v>535</v>
      </c>
      <c r="BB74" s="48" t="s">
        <v>535</v>
      </c>
      <c r="BC74" s="48" t="s">
        <v>586</v>
      </c>
      <c r="BD74" s="48" t="s">
        <v>586</v>
      </c>
      <c r="BE74" s="48"/>
      <c r="BF74" s="48"/>
      <c r="BG74" s="116" t="s">
        <v>2620</v>
      </c>
      <c r="BH74" s="116" t="s">
        <v>2620</v>
      </c>
      <c r="BI74" s="116" t="s">
        <v>2684</v>
      </c>
      <c r="BJ74" s="116" t="s">
        <v>2684</v>
      </c>
      <c r="BK74" s="116">
        <v>0</v>
      </c>
      <c r="BL74" s="120">
        <v>0</v>
      </c>
      <c r="BM74" s="116">
        <v>0</v>
      </c>
      <c r="BN74" s="120">
        <v>0</v>
      </c>
      <c r="BO74" s="116">
        <v>0</v>
      </c>
      <c r="BP74" s="120">
        <v>0</v>
      </c>
      <c r="BQ74" s="116">
        <v>12</v>
      </c>
      <c r="BR74" s="120">
        <v>100</v>
      </c>
      <c r="BS74" s="116">
        <v>12</v>
      </c>
      <c r="BT74" s="2"/>
      <c r="BU74" s="3"/>
      <c r="BV74" s="3"/>
      <c r="BW74" s="3"/>
      <c r="BX74" s="3"/>
    </row>
    <row r="75" spans="1:76" ht="15">
      <c r="A75" s="64" t="s">
        <v>254</v>
      </c>
      <c r="B75" s="65"/>
      <c r="C75" s="65" t="s">
        <v>64</v>
      </c>
      <c r="D75" s="66">
        <v>162.31060620100448</v>
      </c>
      <c r="E75" s="68"/>
      <c r="F75" s="100" t="s">
        <v>790</v>
      </c>
      <c r="G75" s="65"/>
      <c r="H75" s="69" t="s">
        <v>254</v>
      </c>
      <c r="I75" s="70"/>
      <c r="J75" s="70"/>
      <c r="K75" s="69" t="s">
        <v>2100</v>
      </c>
      <c r="L75" s="73">
        <v>1</v>
      </c>
      <c r="M75" s="74">
        <v>1015.7239379882812</v>
      </c>
      <c r="N75" s="74">
        <v>5497.19189453125</v>
      </c>
      <c r="O75" s="75"/>
      <c r="P75" s="76"/>
      <c r="Q75" s="76"/>
      <c r="R75" s="86"/>
      <c r="S75" s="48">
        <v>0</v>
      </c>
      <c r="T75" s="48">
        <v>1</v>
      </c>
      <c r="U75" s="49">
        <v>0</v>
      </c>
      <c r="V75" s="49">
        <v>0.00339</v>
      </c>
      <c r="W75" s="49">
        <v>0.008504</v>
      </c>
      <c r="X75" s="49">
        <v>0.390672</v>
      </c>
      <c r="Y75" s="49">
        <v>0</v>
      </c>
      <c r="Z75" s="49">
        <v>0</v>
      </c>
      <c r="AA75" s="71">
        <v>75</v>
      </c>
      <c r="AB75" s="71"/>
      <c r="AC75" s="72"/>
      <c r="AD75" s="78" t="s">
        <v>1363</v>
      </c>
      <c r="AE75" s="78">
        <v>82</v>
      </c>
      <c r="AF75" s="78">
        <v>140</v>
      </c>
      <c r="AG75" s="78">
        <v>271</v>
      </c>
      <c r="AH75" s="78">
        <v>158</v>
      </c>
      <c r="AI75" s="78"/>
      <c r="AJ75" s="78"/>
      <c r="AK75" s="78"/>
      <c r="AL75" s="83" t="s">
        <v>1662</v>
      </c>
      <c r="AM75" s="78"/>
      <c r="AN75" s="80">
        <v>42250.61530092593</v>
      </c>
      <c r="AO75" s="83" t="s">
        <v>1763</v>
      </c>
      <c r="AP75" s="78" t="b">
        <v>1</v>
      </c>
      <c r="AQ75" s="78" t="b">
        <v>0</v>
      </c>
      <c r="AR75" s="78" t="b">
        <v>1</v>
      </c>
      <c r="AS75" s="78"/>
      <c r="AT75" s="78">
        <v>1</v>
      </c>
      <c r="AU75" s="83" t="s">
        <v>1810</v>
      </c>
      <c r="AV75" s="78" t="b">
        <v>0</v>
      </c>
      <c r="AW75" s="78" t="s">
        <v>1900</v>
      </c>
      <c r="AX75" s="83" t="s">
        <v>1973</v>
      </c>
      <c r="AY75" s="78" t="s">
        <v>66</v>
      </c>
      <c r="AZ75" s="78" t="str">
        <f>REPLACE(INDEX(GroupVertices[Group],MATCH(Vertices[[#This Row],[Vertex]],GroupVertices[Vertex],0)),1,1,"")</f>
        <v>1</v>
      </c>
      <c r="BA75" s="48"/>
      <c r="BB75" s="48"/>
      <c r="BC75" s="48"/>
      <c r="BD75" s="48"/>
      <c r="BE75" s="48"/>
      <c r="BF75" s="48"/>
      <c r="BG75" s="116" t="s">
        <v>2619</v>
      </c>
      <c r="BH75" s="116" t="s">
        <v>2619</v>
      </c>
      <c r="BI75" s="116" t="s">
        <v>2683</v>
      </c>
      <c r="BJ75" s="116" t="s">
        <v>2683</v>
      </c>
      <c r="BK75" s="116">
        <v>1</v>
      </c>
      <c r="BL75" s="120">
        <v>4.3478260869565215</v>
      </c>
      <c r="BM75" s="116">
        <v>0</v>
      </c>
      <c r="BN75" s="120">
        <v>0</v>
      </c>
      <c r="BO75" s="116">
        <v>0</v>
      </c>
      <c r="BP75" s="120">
        <v>0</v>
      </c>
      <c r="BQ75" s="116">
        <v>22</v>
      </c>
      <c r="BR75" s="120">
        <v>95.65217391304348</v>
      </c>
      <c r="BS75" s="116">
        <v>23</v>
      </c>
      <c r="BT75" s="2"/>
      <c r="BU75" s="3"/>
      <c r="BV75" s="3"/>
      <c r="BW75" s="3"/>
      <c r="BX75" s="3"/>
    </row>
    <row r="76" spans="1:76" ht="15">
      <c r="A76" s="64" t="s">
        <v>255</v>
      </c>
      <c r="B76" s="65"/>
      <c r="C76" s="65" t="s">
        <v>64</v>
      </c>
      <c r="D76" s="66">
        <v>171.2338786327185</v>
      </c>
      <c r="E76" s="68"/>
      <c r="F76" s="100" t="s">
        <v>791</v>
      </c>
      <c r="G76" s="65"/>
      <c r="H76" s="69" t="s">
        <v>255</v>
      </c>
      <c r="I76" s="70"/>
      <c r="J76" s="70"/>
      <c r="K76" s="69" t="s">
        <v>2101</v>
      </c>
      <c r="L76" s="73">
        <v>1</v>
      </c>
      <c r="M76" s="74">
        <v>7387.224609375</v>
      </c>
      <c r="N76" s="74">
        <v>5011.263671875</v>
      </c>
      <c r="O76" s="75"/>
      <c r="P76" s="76"/>
      <c r="Q76" s="76"/>
      <c r="R76" s="86"/>
      <c r="S76" s="48">
        <v>0</v>
      </c>
      <c r="T76" s="48">
        <v>1</v>
      </c>
      <c r="U76" s="49">
        <v>0</v>
      </c>
      <c r="V76" s="49">
        <v>0.002016</v>
      </c>
      <c r="W76" s="49">
        <v>0.000159</v>
      </c>
      <c r="X76" s="49">
        <v>0.468738</v>
      </c>
      <c r="Y76" s="49">
        <v>0</v>
      </c>
      <c r="Z76" s="49">
        <v>0</v>
      </c>
      <c r="AA76" s="71">
        <v>76</v>
      </c>
      <c r="AB76" s="71"/>
      <c r="AC76" s="72"/>
      <c r="AD76" s="78" t="s">
        <v>1364</v>
      </c>
      <c r="AE76" s="78">
        <v>323</v>
      </c>
      <c r="AF76" s="78">
        <v>4162</v>
      </c>
      <c r="AG76" s="78">
        <v>29048</v>
      </c>
      <c r="AH76" s="78">
        <v>226</v>
      </c>
      <c r="AI76" s="78"/>
      <c r="AJ76" s="78" t="s">
        <v>1478</v>
      </c>
      <c r="AK76" s="78" t="s">
        <v>1575</v>
      </c>
      <c r="AL76" s="83" t="s">
        <v>1663</v>
      </c>
      <c r="AM76" s="78"/>
      <c r="AN76" s="80">
        <v>39995.5684837963</v>
      </c>
      <c r="AO76" s="83" t="s">
        <v>1764</v>
      </c>
      <c r="AP76" s="78" t="b">
        <v>0</v>
      </c>
      <c r="AQ76" s="78" t="b">
        <v>0</v>
      </c>
      <c r="AR76" s="78" t="b">
        <v>1</v>
      </c>
      <c r="AS76" s="78"/>
      <c r="AT76" s="78">
        <v>131</v>
      </c>
      <c r="AU76" s="83" t="s">
        <v>1812</v>
      </c>
      <c r="AV76" s="78" t="b">
        <v>0</v>
      </c>
      <c r="AW76" s="78" t="s">
        <v>1900</v>
      </c>
      <c r="AX76" s="83" t="s">
        <v>1974</v>
      </c>
      <c r="AY76" s="78" t="s">
        <v>66</v>
      </c>
      <c r="AZ76" s="78" t="str">
        <f>REPLACE(INDEX(GroupVertices[Group],MATCH(Vertices[[#This Row],[Vertex]],GroupVertices[Vertex],0)),1,1,"")</f>
        <v>6</v>
      </c>
      <c r="BA76" s="48" t="s">
        <v>536</v>
      </c>
      <c r="BB76" s="48" t="s">
        <v>536</v>
      </c>
      <c r="BC76" s="48" t="s">
        <v>592</v>
      </c>
      <c r="BD76" s="48" t="s">
        <v>592</v>
      </c>
      <c r="BE76" s="48" t="s">
        <v>629</v>
      </c>
      <c r="BF76" s="48" t="s">
        <v>629</v>
      </c>
      <c r="BG76" s="116" t="s">
        <v>2621</v>
      </c>
      <c r="BH76" s="116" t="s">
        <v>2621</v>
      </c>
      <c r="BI76" s="116" t="s">
        <v>2685</v>
      </c>
      <c r="BJ76" s="116" t="s">
        <v>2685</v>
      </c>
      <c r="BK76" s="116">
        <v>2</v>
      </c>
      <c r="BL76" s="120">
        <v>5.714285714285714</v>
      </c>
      <c r="BM76" s="116">
        <v>0</v>
      </c>
      <c r="BN76" s="120">
        <v>0</v>
      </c>
      <c r="BO76" s="116">
        <v>0</v>
      </c>
      <c r="BP76" s="120">
        <v>0</v>
      </c>
      <c r="BQ76" s="116">
        <v>33</v>
      </c>
      <c r="BR76" s="120">
        <v>94.28571428571429</v>
      </c>
      <c r="BS76" s="116">
        <v>35</v>
      </c>
      <c r="BT76" s="2"/>
      <c r="BU76" s="3"/>
      <c r="BV76" s="3"/>
      <c r="BW76" s="3"/>
      <c r="BX76" s="3"/>
    </row>
    <row r="77" spans="1:76" ht="15">
      <c r="A77" s="64" t="s">
        <v>261</v>
      </c>
      <c r="B77" s="65"/>
      <c r="C77" s="65" t="s">
        <v>64</v>
      </c>
      <c r="D77" s="66">
        <v>167.63972116395252</v>
      </c>
      <c r="E77" s="68"/>
      <c r="F77" s="100" t="s">
        <v>795</v>
      </c>
      <c r="G77" s="65"/>
      <c r="H77" s="69" t="s">
        <v>261</v>
      </c>
      <c r="I77" s="70"/>
      <c r="J77" s="70"/>
      <c r="K77" s="69" t="s">
        <v>2102</v>
      </c>
      <c r="L77" s="73">
        <v>340.4456628823857</v>
      </c>
      <c r="M77" s="74">
        <v>7159.74609375</v>
      </c>
      <c r="N77" s="74">
        <v>4094.53466796875</v>
      </c>
      <c r="O77" s="75"/>
      <c r="P77" s="76"/>
      <c r="Q77" s="76"/>
      <c r="R77" s="86"/>
      <c r="S77" s="48">
        <v>2</v>
      </c>
      <c r="T77" s="48">
        <v>2</v>
      </c>
      <c r="U77" s="49">
        <v>296.666667</v>
      </c>
      <c r="V77" s="49">
        <v>0.002604</v>
      </c>
      <c r="W77" s="49">
        <v>0.001502</v>
      </c>
      <c r="X77" s="49">
        <v>1.124957</v>
      </c>
      <c r="Y77" s="49">
        <v>0</v>
      </c>
      <c r="Z77" s="49">
        <v>0.3333333333333333</v>
      </c>
      <c r="AA77" s="71">
        <v>77</v>
      </c>
      <c r="AB77" s="71"/>
      <c r="AC77" s="72"/>
      <c r="AD77" s="78" t="s">
        <v>1365</v>
      </c>
      <c r="AE77" s="78">
        <v>152</v>
      </c>
      <c r="AF77" s="78">
        <v>2542</v>
      </c>
      <c r="AG77" s="78">
        <v>2046</v>
      </c>
      <c r="AH77" s="78">
        <v>738</v>
      </c>
      <c r="AI77" s="78"/>
      <c r="AJ77" s="78" t="s">
        <v>1479</v>
      </c>
      <c r="AK77" s="78" t="s">
        <v>1576</v>
      </c>
      <c r="AL77" s="83" t="s">
        <v>1664</v>
      </c>
      <c r="AM77" s="78"/>
      <c r="AN77" s="80">
        <v>39834.86736111111</v>
      </c>
      <c r="AO77" s="83" t="s">
        <v>1765</v>
      </c>
      <c r="AP77" s="78" t="b">
        <v>0</v>
      </c>
      <c r="AQ77" s="78" t="b">
        <v>0</v>
      </c>
      <c r="AR77" s="78" t="b">
        <v>1</v>
      </c>
      <c r="AS77" s="78"/>
      <c r="AT77" s="78">
        <v>55</v>
      </c>
      <c r="AU77" s="83" t="s">
        <v>1824</v>
      </c>
      <c r="AV77" s="78" t="b">
        <v>0</v>
      </c>
      <c r="AW77" s="78" t="s">
        <v>1900</v>
      </c>
      <c r="AX77" s="83" t="s">
        <v>1975</v>
      </c>
      <c r="AY77" s="78" t="s">
        <v>66</v>
      </c>
      <c r="AZ77" s="78" t="str">
        <f>REPLACE(INDEX(GroupVertices[Group],MATCH(Vertices[[#This Row],[Vertex]],GroupVertices[Vertex],0)),1,1,"")</f>
        <v>6</v>
      </c>
      <c r="BA77" s="48"/>
      <c r="BB77" s="48"/>
      <c r="BC77" s="48"/>
      <c r="BD77" s="48"/>
      <c r="BE77" s="48"/>
      <c r="BF77" s="48"/>
      <c r="BG77" s="116" t="s">
        <v>2622</v>
      </c>
      <c r="BH77" s="116" t="s">
        <v>2622</v>
      </c>
      <c r="BI77" s="116" t="s">
        <v>2686</v>
      </c>
      <c r="BJ77" s="116" t="s">
        <v>2686</v>
      </c>
      <c r="BK77" s="116">
        <v>1</v>
      </c>
      <c r="BL77" s="120">
        <v>4.3478260869565215</v>
      </c>
      <c r="BM77" s="116">
        <v>0</v>
      </c>
      <c r="BN77" s="120">
        <v>0</v>
      </c>
      <c r="BO77" s="116">
        <v>0</v>
      </c>
      <c r="BP77" s="120">
        <v>0</v>
      </c>
      <c r="BQ77" s="116">
        <v>22</v>
      </c>
      <c r="BR77" s="120">
        <v>95.65217391304348</v>
      </c>
      <c r="BS77" s="116">
        <v>23</v>
      </c>
      <c r="BT77" s="2"/>
      <c r="BU77" s="3"/>
      <c r="BV77" s="3"/>
      <c r="BW77" s="3"/>
      <c r="BX77" s="3"/>
    </row>
    <row r="78" spans="1:76" ht="15">
      <c r="A78" s="64" t="s">
        <v>256</v>
      </c>
      <c r="B78" s="65"/>
      <c r="C78" s="65" t="s">
        <v>64</v>
      </c>
      <c r="D78" s="66">
        <v>162.1064935546301</v>
      </c>
      <c r="E78" s="68"/>
      <c r="F78" s="100" t="s">
        <v>792</v>
      </c>
      <c r="G78" s="65"/>
      <c r="H78" s="69" t="s">
        <v>256</v>
      </c>
      <c r="I78" s="70"/>
      <c r="J78" s="70"/>
      <c r="K78" s="69" t="s">
        <v>2103</v>
      </c>
      <c r="L78" s="73">
        <v>1</v>
      </c>
      <c r="M78" s="74">
        <v>1312.4949951171875</v>
      </c>
      <c r="N78" s="74">
        <v>5913.73779296875</v>
      </c>
      <c r="O78" s="75"/>
      <c r="P78" s="76"/>
      <c r="Q78" s="76"/>
      <c r="R78" s="86"/>
      <c r="S78" s="48">
        <v>0</v>
      </c>
      <c r="T78" s="48">
        <v>1</v>
      </c>
      <c r="U78" s="49">
        <v>0</v>
      </c>
      <c r="V78" s="49">
        <v>0.00339</v>
      </c>
      <c r="W78" s="49">
        <v>0.008504</v>
      </c>
      <c r="X78" s="49">
        <v>0.390672</v>
      </c>
      <c r="Y78" s="49">
        <v>0</v>
      </c>
      <c r="Z78" s="49">
        <v>0</v>
      </c>
      <c r="AA78" s="71">
        <v>78</v>
      </c>
      <c r="AB78" s="71"/>
      <c r="AC78" s="72"/>
      <c r="AD78" s="78" t="s">
        <v>1366</v>
      </c>
      <c r="AE78" s="78">
        <v>225</v>
      </c>
      <c r="AF78" s="78">
        <v>48</v>
      </c>
      <c r="AG78" s="78">
        <v>269</v>
      </c>
      <c r="AH78" s="78">
        <v>244</v>
      </c>
      <c r="AI78" s="78"/>
      <c r="AJ78" s="78"/>
      <c r="AK78" s="78"/>
      <c r="AL78" s="78"/>
      <c r="AM78" s="78"/>
      <c r="AN78" s="80">
        <v>40838.01944444444</v>
      </c>
      <c r="AO78" s="78"/>
      <c r="AP78" s="78" t="b">
        <v>1</v>
      </c>
      <c r="AQ78" s="78" t="b">
        <v>0</v>
      </c>
      <c r="AR78" s="78" t="b">
        <v>1</v>
      </c>
      <c r="AS78" s="78"/>
      <c r="AT78" s="78">
        <v>0</v>
      </c>
      <c r="AU78" s="83" t="s">
        <v>1810</v>
      </c>
      <c r="AV78" s="78" t="b">
        <v>0</v>
      </c>
      <c r="AW78" s="78" t="s">
        <v>1900</v>
      </c>
      <c r="AX78" s="83" t="s">
        <v>1976</v>
      </c>
      <c r="AY78" s="78" t="s">
        <v>66</v>
      </c>
      <c r="AZ78" s="78" t="str">
        <f>REPLACE(INDEX(GroupVertices[Group],MATCH(Vertices[[#This Row],[Vertex]],GroupVertices[Vertex],0)),1,1,"")</f>
        <v>1</v>
      </c>
      <c r="BA78" s="48"/>
      <c r="BB78" s="48"/>
      <c r="BC78" s="48"/>
      <c r="BD78" s="48"/>
      <c r="BE78" s="48"/>
      <c r="BF78" s="48"/>
      <c r="BG78" s="116" t="s">
        <v>2619</v>
      </c>
      <c r="BH78" s="116" t="s">
        <v>2619</v>
      </c>
      <c r="BI78" s="116" t="s">
        <v>2683</v>
      </c>
      <c r="BJ78" s="116" t="s">
        <v>2683</v>
      </c>
      <c r="BK78" s="116">
        <v>1</v>
      </c>
      <c r="BL78" s="120">
        <v>4.3478260869565215</v>
      </c>
      <c r="BM78" s="116">
        <v>0</v>
      </c>
      <c r="BN78" s="120">
        <v>0</v>
      </c>
      <c r="BO78" s="116">
        <v>0</v>
      </c>
      <c r="BP78" s="120">
        <v>0</v>
      </c>
      <c r="BQ78" s="116">
        <v>22</v>
      </c>
      <c r="BR78" s="120">
        <v>95.65217391304348</v>
      </c>
      <c r="BS78" s="116">
        <v>23</v>
      </c>
      <c r="BT78" s="2"/>
      <c r="BU78" s="3"/>
      <c r="BV78" s="3"/>
      <c r="BW78" s="3"/>
      <c r="BX78" s="3"/>
    </row>
    <row r="79" spans="1:76" ht="15">
      <c r="A79" s="64" t="s">
        <v>305</v>
      </c>
      <c r="B79" s="65"/>
      <c r="C79" s="65" t="s">
        <v>64</v>
      </c>
      <c r="D79" s="66">
        <v>166.7766796483044</v>
      </c>
      <c r="E79" s="68"/>
      <c r="F79" s="100" t="s">
        <v>1864</v>
      </c>
      <c r="G79" s="65"/>
      <c r="H79" s="69" t="s">
        <v>305</v>
      </c>
      <c r="I79" s="70"/>
      <c r="J79" s="70"/>
      <c r="K79" s="69" t="s">
        <v>2104</v>
      </c>
      <c r="L79" s="73">
        <v>1</v>
      </c>
      <c r="M79" s="74">
        <v>4333.03173828125</v>
      </c>
      <c r="N79" s="74">
        <v>352.9058837890625</v>
      </c>
      <c r="O79" s="75"/>
      <c r="P79" s="76"/>
      <c r="Q79" s="76"/>
      <c r="R79" s="86"/>
      <c r="S79" s="48">
        <v>1</v>
      </c>
      <c r="T79" s="48">
        <v>0</v>
      </c>
      <c r="U79" s="49">
        <v>0</v>
      </c>
      <c r="V79" s="49">
        <v>0.00274</v>
      </c>
      <c r="W79" s="49">
        <v>0.0039</v>
      </c>
      <c r="X79" s="49">
        <v>0.379069</v>
      </c>
      <c r="Y79" s="49">
        <v>0</v>
      </c>
      <c r="Z79" s="49">
        <v>0</v>
      </c>
      <c r="AA79" s="71">
        <v>79</v>
      </c>
      <c r="AB79" s="71"/>
      <c r="AC79" s="72"/>
      <c r="AD79" s="78" t="s">
        <v>1367</v>
      </c>
      <c r="AE79" s="78">
        <v>2447</v>
      </c>
      <c r="AF79" s="78">
        <v>2153</v>
      </c>
      <c r="AG79" s="78">
        <v>4040</v>
      </c>
      <c r="AH79" s="78">
        <v>1012</v>
      </c>
      <c r="AI79" s="78"/>
      <c r="AJ79" s="78" t="s">
        <v>1480</v>
      </c>
      <c r="AK79" s="78" t="s">
        <v>1577</v>
      </c>
      <c r="AL79" s="83" t="s">
        <v>1665</v>
      </c>
      <c r="AM79" s="78"/>
      <c r="AN79" s="80">
        <v>41415.60903935185</v>
      </c>
      <c r="AO79" s="83" t="s">
        <v>1766</v>
      </c>
      <c r="AP79" s="78" t="b">
        <v>0</v>
      </c>
      <c r="AQ79" s="78" t="b">
        <v>0</v>
      </c>
      <c r="AR79" s="78" t="b">
        <v>1</v>
      </c>
      <c r="AS79" s="78"/>
      <c r="AT79" s="78">
        <v>33</v>
      </c>
      <c r="AU79" s="83" t="s">
        <v>1813</v>
      </c>
      <c r="AV79" s="78" t="b">
        <v>0</v>
      </c>
      <c r="AW79" s="78" t="s">
        <v>1900</v>
      </c>
      <c r="AX79" s="83" t="s">
        <v>1977</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306</v>
      </c>
      <c r="B80" s="65"/>
      <c r="C80" s="65" t="s">
        <v>64</v>
      </c>
      <c r="D80" s="66">
        <v>162.8253250483833</v>
      </c>
      <c r="E80" s="68"/>
      <c r="F80" s="100" t="s">
        <v>1865</v>
      </c>
      <c r="G80" s="65"/>
      <c r="H80" s="69" t="s">
        <v>306</v>
      </c>
      <c r="I80" s="70"/>
      <c r="J80" s="70"/>
      <c r="K80" s="69" t="s">
        <v>2105</v>
      </c>
      <c r="L80" s="73">
        <v>1</v>
      </c>
      <c r="M80" s="74">
        <v>5077.9033203125</v>
      </c>
      <c r="N80" s="74">
        <v>3942.013916015625</v>
      </c>
      <c r="O80" s="75"/>
      <c r="P80" s="76"/>
      <c r="Q80" s="76"/>
      <c r="R80" s="86"/>
      <c r="S80" s="48">
        <v>1</v>
      </c>
      <c r="T80" s="48">
        <v>0</v>
      </c>
      <c r="U80" s="49">
        <v>0</v>
      </c>
      <c r="V80" s="49">
        <v>0.00274</v>
      </c>
      <c r="W80" s="49">
        <v>0.0039</v>
      </c>
      <c r="X80" s="49">
        <v>0.379069</v>
      </c>
      <c r="Y80" s="49">
        <v>0</v>
      </c>
      <c r="Z80" s="49">
        <v>0</v>
      </c>
      <c r="AA80" s="71">
        <v>80</v>
      </c>
      <c r="AB80" s="71"/>
      <c r="AC80" s="72"/>
      <c r="AD80" s="78" t="s">
        <v>1368</v>
      </c>
      <c r="AE80" s="78">
        <v>659</v>
      </c>
      <c r="AF80" s="78">
        <v>372</v>
      </c>
      <c r="AG80" s="78">
        <v>221</v>
      </c>
      <c r="AH80" s="78">
        <v>161</v>
      </c>
      <c r="AI80" s="78"/>
      <c r="AJ80" s="78" t="s">
        <v>1481</v>
      </c>
      <c r="AK80" s="78" t="s">
        <v>1578</v>
      </c>
      <c r="AL80" s="83" t="s">
        <v>1666</v>
      </c>
      <c r="AM80" s="78"/>
      <c r="AN80" s="80">
        <v>41794.63851851852</v>
      </c>
      <c r="AO80" s="83" t="s">
        <v>1767</v>
      </c>
      <c r="AP80" s="78" t="b">
        <v>1</v>
      </c>
      <c r="AQ80" s="78" t="b">
        <v>0</v>
      </c>
      <c r="AR80" s="78" t="b">
        <v>1</v>
      </c>
      <c r="AS80" s="78" t="s">
        <v>1237</v>
      </c>
      <c r="AT80" s="78">
        <v>7</v>
      </c>
      <c r="AU80" s="83" t="s">
        <v>1810</v>
      </c>
      <c r="AV80" s="78" t="b">
        <v>0</v>
      </c>
      <c r="AW80" s="78" t="s">
        <v>1900</v>
      </c>
      <c r="AX80" s="83" t="s">
        <v>1978</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307</v>
      </c>
      <c r="B81" s="65"/>
      <c r="C81" s="65" t="s">
        <v>64</v>
      </c>
      <c r="D81" s="66">
        <v>162.91185106152025</v>
      </c>
      <c r="E81" s="68"/>
      <c r="F81" s="100" t="s">
        <v>1866</v>
      </c>
      <c r="G81" s="65"/>
      <c r="H81" s="69" t="s">
        <v>307</v>
      </c>
      <c r="I81" s="70"/>
      <c r="J81" s="70"/>
      <c r="K81" s="69" t="s">
        <v>2106</v>
      </c>
      <c r="L81" s="73">
        <v>1</v>
      </c>
      <c r="M81" s="74">
        <v>5788.89453125</v>
      </c>
      <c r="N81" s="74">
        <v>2580.269775390625</v>
      </c>
      <c r="O81" s="75"/>
      <c r="P81" s="76"/>
      <c r="Q81" s="76"/>
      <c r="R81" s="86"/>
      <c r="S81" s="48">
        <v>1</v>
      </c>
      <c r="T81" s="48">
        <v>0</v>
      </c>
      <c r="U81" s="49">
        <v>0</v>
      </c>
      <c r="V81" s="49">
        <v>0.00274</v>
      </c>
      <c r="W81" s="49">
        <v>0.0039</v>
      </c>
      <c r="X81" s="49">
        <v>0.379069</v>
      </c>
      <c r="Y81" s="49">
        <v>0</v>
      </c>
      <c r="Z81" s="49">
        <v>0</v>
      </c>
      <c r="AA81" s="71">
        <v>81</v>
      </c>
      <c r="AB81" s="71"/>
      <c r="AC81" s="72"/>
      <c r="AD81" s="78" t="s">
        <v>1369</v>
      </c>
      <c r="AE81" s="78">
        <v>1948</v>
      </c>
      <c r="AF81" s="78">
        <v>411</v>
      </c>
      <c r="AG81" s="78">
        <v>2424</v>
      </c>
      <c r="AH81" s="78">
        <v>1578</v>
      </c>
      <c r="AI81" s="78"/>
      <c r="AJ81" s="78" t="s">
        <v>1482</v>
      </c>
      <c r="AK81" s="78" t="s">
        <v>1579</v>
      </c>
      <c r="AL81" s="83" t="s">
        <v>1667</v>
      </c>
      <c r="AM81" s="78"/>
      <c r="AN81" s="80">
        <v>41099.89372685185</v>
      </c>
      <c r="AO81" s="83" t="s">
        <v>1768</v>
      </c>
      <c r="AP81" s="78" t="b">
        <v>1</v>
      </c>
      <c r="AQ81" s="78" t="b">
        <v>0</v>
      </c>
      <c r="AR81" s="78" t="b">
        <v>0</v>
      </c>
      <c r="AS81" s="78" t="s">
        <v>1237</v>
      </c>
      <c r="AT81" s="78">
        <v>1</v>
      </c>
      <c r="AU81" s="83" t="s">
        <v>1810</v>
      </c>
      <c r="AV81" s="78" t="b">
        <v>0</v>
      </c>
      <c r="AW81" s="78" t="s">
        <v>1900</v>
      </c>
      <c r="AX81" s="83" t="s">
        <v>1979</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308</v>
      </c>
      <c r="B82" s="65"/>
      <c r="C82" s="65" t="s">
        <v>64</v>
      </c>
      <c r="D82" s="66">
        <v>162.4215369870775</v>
      </c>
      <c r="E82" s="68"/>
      <c r="F82" s="100" t="s">
        <v>1867</v>
      </c>
      <c r="G82" s="65"/>
      <c r="H82" s="69" t="s">
        <v>308</v>
      </c>
      <c r="I82" s="70"/>
      <c r="J82" s="70"/>
      <c r="K82" s="69" t="s">
        <v>2107</v>
      </c>
      <c r="L82" s="73">
        <v>1</v>
      </c>
      <c r="M82" s="74">
        <v>4499.16455078125</v>
      </c>
      <c r="N82" s="74">
        <v>4234.87060546875</v>
      </c>
      <c r="O82" s="75"/>
      <c r="P82" s="76"/>
      <c r="Q82" s="76"/>
      <c r="R82" s="86"/>
      <c r="S82" s="48">
        <v>1</v>
      </c>
      <c r="T82" s="48">
        <v>0</v>
      </c>
      <c r="U82" s="49">
        <v>0</v>
      </c>
      <c r="V82" s="49">
        <v>0.00274</v>
      </c>
      <c r="W82" s="49">
        <v>0.0039</v>
      </c>
      <c r="X82" s="49">
        <v>0.379069</v>
      </c>
      <c r="Y82" s="49">
        <v>0</v>
      </c>
      <c r="Z82" s="49">
        <v>0</v>
      </c>
      <c r="AA82" s="71">
        <v>82</v>
      </c>
      <c r="AB82" s="71"/>
      <c r="AC82" s="72"/>
      <c r="AD82" s="78" t="s">
        <v>1370</v>
      </c>
      <c r="AE82" s="78">
        <v>359</v>
      </c>
      <c r="AF82" s="78">
        <v>190</v>
      </c>
      <c r="AG82" s="78">
        <v>2851</v>
      </c>
      <c r="AH82" s="78">
        <v>5415</v>
      </c>
      <c r="AI82" s="78"/>
      <c r="AJ82" s="78" t="s">
        <v>1483</v>
      </c>
      <c r="AK82" s="78" t="s">
        <v>1580</v>
      </c>
      <c r="AL82" s="78"/>
      <c r="AM82" s="78"/>
      <c r="AN82" s="80">
        <v>42158.93033564815</v>
      </c>
      <c r="AO82" s="83" t="s">
        <v>1769</v>
      </c>
      <c r="AP82" s="78" t="b">
        <v>1</v>
      </c>
      <c r="AQ82" s="78" t="b">
        <v>0</v>
      </c>
      <c r="AR82" s="78" t="b">
        <v>0</v>
      </c>
      <c r="AS82" s="78"/>
      <c r="AT82" s="78">
        <v>0</v>
      </c>
      <c r="AU82" s="83" t="s">
        <v>1810</v>
      </c>
      <c r="AV82" s="78" t="b">
        <v>0</v>
      </c>
      <c r="AW82" s="78" t="s">
        <v>1900</v>
      </c>
      <c r="AX82" s="83" t="s">
        <v>1980</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309</v>
      </c>
      <c r="B83" s="65"/>
      <c r="C83" s="65" t="s">
        <v>64</v>
      </c>
      <c r="D83" s="66">
        <v>162.66336610071667</v>
      </c>
      <c r="E83" s="68"/>
      <c r="F83" s="100" t="s">
        <v>1868</v>
      </c>
      <c r="G83" s="65"/>
      <c r="H83" s="69" t="s">
        <v>309</v>
      </c>
      <c r="I83" s="70"/>
      <c r="J83" s="70"/>
      <c r="K83" s="69" t="s">
        <v>2108</v>
      </c>
      <c r="L83" s="73">
        <v>1</v>
      </c>
      <c r="M83" s="74">
        <v>5668.3935546875</v>
      </c>
      <c r="N83" s="74">
        <v>1564.48486328125</v>
      </c>
      <c r="O83" s="75"/>
      <c r="P83" s="76"/>
      <c r="Q83" s="76"/>
      <c r="R83" s="86"/>
      <c r="S83" s="48">
        <v>1</v>
      </c>
      <c r="T83" s="48">
        <v>0</v>
      </c>
      <c r="U83" s="49">
        <v>0</v>
      </c>
      <c r="V83" s="49">
        <v>0.00274</v>
      </c>
      <c r="W83" s="49">
        <v>0.0039</v>
      </c>
      <c r="X83" s="49">
        <v>0.379069</v>
      </c>
      <c r="Y83" s="49">
        <v>0</v>
      </c>
      <c r="Z83" s="49">
        <v>0</v>
      </c>
      <c r="AA83" s="71">
        <v>83</v>
      </c>
      <c r="AB83" s="71"/>
      <c r="AC83" s="72"/>
      <c r="AD83" s="78" t="s">
        <v>1371</v>
      </c>
      <c r="AE83" s="78">
        <v>289</v>
      </c>
      <c r="AF83" s="78">
        <v>299</v>
      </c>
      <c r="AG83" s="78">
        <v>58</v>
      </c>
      <c r="AH83" s="78">
        <v>302</v>
      </c>
      <c r="AI83" s="78"/>
      <c r="AJ83" s="78" t="s">
        <v>1484</v>
      </c>
      <c r="AK83" s="78" t="s">
        <v>1579</v>
      </c>
      <c r="AL83" s="83" t="s">
        <v>1668</v>
      </c>
      <c r="AM83" s="78"/>
      <c r="AN83" s="80">
        <v>41269.42238425926</v>
      </c>
      <c r="AO83" s="83" t="s">
        <v>1770</v>
      </c>
      <c r="AP83" s="78" t="b">
        <v>1</v>
      </c>
      <c r="AQ83" s="78" t="b">
        <v>0</v>
      </c>
      <c r="AR83" s="78" t="b">
        <v>1</v>
      </c>
      <c r="AS83" s="78" t="s">
        <v>1237</v>
      </c>
      <c r="AT83" s="78">
        <v>2</v>
      </c>
      <c r="AU83" s="83" t="s">
        <v>1810</v>
      </c>
      <c r="AV83" s="78" t="b">
        <v>0</v>
      </c>
      <c r="AW83" s="78" t="s">
        <v>1900</v>
      </c>
      <c r="AX83" s="83" t="s">
        <v>1981</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310</v>
      </c>
      <c r="B84" s="65"/>
      <c r="C84" s="65" t="s">
        <v>64</v>
      </c>
      <c r="D84" s="66">
        <v>232.6740038071234</v>
      </c>
      <c r="E84" s="68"/>
      <c r="F84" s="100" t="s">
        <v>1869</v>
      </c>
      <c r="G84" s="65"/>
      <c r="H84" s="69" t="s">
        <v>310</v>
      </c>
      <c r="I84" s="70"/>
      <c r="J84" s="70"/>
      <c r="K84" s="69" t="s">
        <v>2109</v>
      </c>
      <c r="L84" s="73">
        <v>1</v>
      </c>
      <c r="M84" s="74">
        <v>3190.59130859375</v>
      </c>
      <c r="N84" s="74">
        <v>3744.2041015625</v>
      </c>
      <c r="O84" s="75"/>
      <c r="P84" s="76"/>
      <c r="Q84" s="76"/>
      <c r="R84" s="86"/>
      <c r="S84" s="48">
        <v>1</v>
      </c>
      <c r="T84" s="48">
        <v>0</v>
      </c>
      <c r="U84" s="49">
        <v>0</v>
      </c>
      <c r="V84" s="49">
        <v>0.00274</v>
      </c>
      <c r="W84" s="49">
        <v>0.0039</v>
      </c>
      <c r="X84" s="49">
        <v>0.379069</v>
      </c>
      <c r="Y84" s="49">
        <v>0</v>
      </c>
      <c r="Z84" s="49">
        <v>0</v>
      </c>
      <c r="AA84" s="71">
        <v>84</v>
      </c>
      <c r="AB84" s="71"/>
      <c r="AC84" s="72"/>
      <c r="AD84" s="78" t="s">
        <v>1372</v>
      </c>
      <c r="AE84" s="78">
        <v>1365</v>
      </c>
      <c r="AF84" s="78">
        <v>31855</v>
      </c>
      <c r="AG84" s="78">
        <v>13562</v>
      </c>
      <c r="AH84" s="78">
        <v>7000</v>
      </c>
      <c r="AI84" s="78"/>
      <c r="AJ84" s="78" t="s">
        <v>1485</v>
      </c>
      <c r="AK84" s="78"/>
      <c r="AL84" s="83" t="s">
        <v>1669</v>
      </c>
      <c r="AM84" s="78"/>
      <c r="AN84" s="80">
        <v>39835.87336805555</v>
      </c>
      <c r="AO84" s="83" t="s">
        <v>1771</v>
      </c>
      <c r="AP84" s="78" t="b">
        <v>0</v>
      </c>
      <c r="AQ84" s="78" t="b">
        <v>0</v>
      </c>
      <c r="AR84" s="78" t="b">
        <v>1</v>
      </c>
      <c r="AS84" s="78" t="s">
        <v>1237</v>
      </c>
      <c r="AT84" s="78">
        <v>452</v>
      </c>
      <c r="AU84" s="83" t="s">
        <v>1810</v>
      </c>
      <c r="AV84" s="78" t="b">
        <v>1</v>
      </c>
      <c r="AW84" s="78" t="s">
        <v>1900</v>
      </c>
      <c r="AX84" s="83" t="s">
        <v>1982</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311</v>
      </c>
      <c r="B85" s="65"/>
      <c r="C85" s="65" t="s">
        <v>64</v>
      </c>
      <c r="D85" s="66">
        <v>167.34242665727683</v>
      </c>
      <c r="E85" s="68"/>
      <c r="F85" s="100" t="s">
        <v>1870</v>
      </c>
      <c r="G85" s="65"/>
      <c r="H85" s="69" t="s">
        <v>311</v>
      </c>
      <c r="I85" s="70"/>
      <c r="J85" s="70"/>
      <c r="K85" s="69" t="s">
        <v>2110</v>
      </c>
      <c r="L85" s="73">
        <v>1</v>
      </c>
      <c r="M85" s="74">
        <v>5525.23193359375</v>
      </c>
      <c r="N85" s="74">
        <v>3383.565673828125</v>
      </c>
      <c r="O85" s="75"/>
      <c r="P85" s="76"/>
      <c r="Q85" s="76"/>
      <c r="R85" s="86"/>
      <c r="S85" s="48">
        <v>1</v>
      </c>
      <c r="T85" s="48">
        <v>0</v>
      </c>
      <c r="U85" s="49">
        <v>0</v>
      </c>
      <c r="V85" s="49">
        <v>0.00274</v>
      </c>
      <c r="W85" s="49">
        <v>0.0039</v>
      </c>
      <c r="X85" s="49">
        <v>0.379069</v>
      </c>
      <c r="Y85" s="49">
        <v>0</v>
      </c>
      <c r="Z85" s="49">
        <v>0</v>
      </c>
      <c r="AA85" s="71">
        <v>85</v>
      </c>
      <c r="AB85" s="71"/>
      <c r="AC85" s="72"/>
      <c r="AD85" s="78" t="s">
        <v>1373</v>
      </c>
      <c r="AE85" s="78">
        <v>773</v>
      </c>
      <c r="AF85" s="78">
        <v>2408</v>
      </c>
      <c r="AG85" s="78">
        <v>431</v>
      </c>
      <c r="AH85" s="78">
        <v>427</v>
      </c>
      <c r="AI85" s="78"/>
      <c r="AJ85" s="78" t="s">
        <v>1486</v>
      </c>
      <c r="AK85" s="78"/>
      <c r="AL85" s="83" t="s">
        <v>1670</v>
      </c>
      <c r="AM85" s="78"/>
      <c r="AN85" s="80">
        <v>42278.74784722222</v>
      </c>
      <c r="AO85" s="83" t="s">
        <v>1772</v>
      </c>
      <c r="AP85" s="78" t="b">
        <v>1</v>
      </c>
      <c r="AQ85" s="78" t="b">
        <v>0</v>
      </c>
      <c r="AR85" s="78" t="b">
        <v>1</v>
      </c>
      <c r="AS85" s="78" t="s">
        <v>1237</v>
      </c>
      <c r="AT85" s="78">
        <v>17</v>
      </c>
      <c r="AU85" s="83" t="s">
        <v>1810</v>
      </c>
      <c r="AV85" s="78" t="b">
        <v>0</v>
      </c>
      <c r="AW85" s="78" t="s">
        <v>1900</v>
      </c>
      <c r="AX85" s="83" t="s">
        <v>1983</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312</v>
      </c>
      <c r="B86" s="65"/>
      <c r="C86" s="65" t="s">
        <v>64</v>
      </c>
      <c r="D86" s="66">
        <v>162.68555225793128</v>
      </c>
      <c r="E86" s="68"/>
      <c r="F86" s="100" t="s">
        <v>1871</v>
      </c>
      <c r="G86" s="65"/>
      <c r="H86" s="69" t="s">
        <v>312</v>
      </c>
      <c r="I86" s="70"/>
      <c r="J86" s="70"/>
      <c r="K86" s="69" t="s">
        <v>2111</v>
      </c>
      <c r="L86" s="73">
        <v>1</v>
      </c>
      <c r="M86" s="74">
        <v>5193.3583984375</v>
      </c>
      <c r="N86" s="74">
        <v>798.0302124023438</v>
      </c>
      <c r="O86" s="75"/>
      <c r="P86" s="76"/>
      <c r="Q86" s="76"/>
      <c r="R86" s="86"/>
      <c r="S86" s="48">
        <v>1</v>
      </c>
      <c r="T86" s="48">
        <v>0</v>
      </c>
      <c r="U86" s="49">
        <v>0</v>
      </c>
      <c r="V86" s="49">
        <v>0.00274</v>
      </c>
      <c r="W86" s="49">
        <v>0.0039</v>
      </c>
      <c r="X86" s="49">
        <v>0.379069</v>
      </c>
      <c r="Y86" s="49">
        <v>0</v>
      </c>
      <c r="Z86" s="49">
        <v>0</v>
      </c>
      <c r="AA86" s="71">
        <v>86</v>
      </c>
      <c r="AB86" s="71"/>
      <c r="AC86" s="72"/>
      <c r="AD86" s="78" t="s">
        <v>1374</v>
      </c>
      <c r="AE86" s="78">
        <v>281</v>
      </c>
      <c r="AF86" s="78">
        <v>309</v>
      </c>
      <c r="AG86" s="78">
        <v>964</v>
      </c>
      <c r="AH86" s="78">
        <v>645</v>
      </c>
      <c r="AI86" s="78"/>
      <c r="AJ86" s="78" t="s">
        <v>1487</v>
      </c>
      <c r="AK86" s="78" t="s">
        <v>1581</v>
      </c>
      <c r="AL86" s="78"/>
      <c r="AM86" s="78"/>
      <c r="AN86" s="80">
        <v>42391.11252314815</v>
      </c>
      <c r="AO86" s="83" t="s">
        <v>1773</v>
      </c>
      <c r="AP86" s="78" t="b">
        <v>0</v>
      </c>
      <c r="AQ86" s="78" t="b">
        <v>0</v>
      </c>
      <c r="AR86" s="78" t="b">
        <v>1</v>
      </c>
      <c r="AS86" s="78" t="s">
        <v>1237</v>
      </c>
      <c r="AT86" s="78">
        <v>2</v>
      </c>
      <c r="AU86" s="83" t="s">
        <v>1810</v>
      </c>
      <c r="AV86" s="78" t="b">
        <v>0</v>
      </c>
      <c r="AW86" s="78" t="s">
        <v>1900</v>
      </c>
      <c r="AX86" s="83" t="s">
        <v>1984</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313</v>
      </c>
      <c r="B87" s="65"/>
      <c r="C87" s="65" t="s">
        <v>64</v>
      </c>
      <c r="D87" s="66">
        <v>163.71498995268894</v>
      </c>
      <c r="E87" s="68"/>
      <c r="F87" s="100" t="s">
        <v>1872</v>
      </c>
      <c r="G87" s="65"/>
      <c r="H87" s="69" t="s">
        <v>313</v>
      </c>
      <c r="I87" s="70"/>
      <c r="J87" s="70"/>
      <c r="K87" s="69" t="s">
        <v>2112</v>
      </c>
      <c r="L87" s="73">
        <v>1</v>
      </c>
      <c r="M87" s="74">
        <v>3839.830810546875</v>
      </c>
      <c r="N87" s="74">
        <v>4202.1201171875</v>
      </c>
      <c r="O87" s="75"/>
      <c r="P87" s="76"/>
      <c r="Q87" s="76"/>
      <c r="R87" s="86"/>
      <c r="S87" s="48">
        <v>1</v>
      </c>
      <c r="T87" s="48">
        <v>0</v>
      </c>
      <c r="U87" s="49">
        <v>0</v>
      </c>
      <c r="V87" s="49">
        <v>0.00274</v>
      </c>
      <c r="W87" s="49">
        <v>0.0039</v>
      </c>
      <c r="X87" s="49">
        <v>0.379069</v>
      </c>
      <c r="Y87" s="49">
        <v>0</v>
      </c>
      <c r="Z87" s="49">
        <v>0</v>
      </c>
      <c r="AA87" s="71">
        <v>87</v>
      </c>
      <c r="AB87" s="71"/>
      <c r="AC87" s="72"/>
      <c r="AD87" s="78" t="s">
        <v>1375</v>
      </c>
      <c r="AE87" s="78">
        <v>35</v>
      </c>
      <c r="AF87" s="78">
        <v>773</v>
      </c>
      <c r="AG87" s="78">
        <v>3917</v>
      </c>
      <c r="AH87" s="78">
        <v>22</v>
      </c>
      <c r="AI87" s="78"/>
      <c r="AJ87" s="78" t="s">
        <v>1488</v>
      </c>
      <c r="AK87" s="78" t="s">
        <v>1532</v>
      </c>
      <c r="AL87" s="83" t="s">
        <v>1671</v>
      </c>
      <c r="AM87" s="78"/>
      <c r="AN87" s="80">
        <v>39979.83153935185</v>
      </c>
      <c r="AO87" s="78"/>
      <c r="AP87" s="78" t="b">
        <v>0</v>
      </c>
      <c r="AQ87" s="78" t="b">
        <v>0</v>
      </c>
      <c r="AR87" s="78" t="b">
        <v>1</v>
      </c>
      <c r="AS87" s="78"/>
      <c r="AT87" s="78">
        <v>26</v>
      </c>
      <c r="AU87" s="83" t="s">
        <v>1810</v>
      </c>
      <c r="AV87" s="78" t="b">
        <v>0</v>
      </c>
      <c r="AW87" s="78" t="s">
        <v>1900</v>
      </c>
      <c r="AX87" s="83" t="s">
        <v>1985</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258</v>
      </c>
      <c r="B88" s="65"/>
      <c r="C88" s="65" t="s">
        <v>64</v>
      </c>
      <c r="D88" s="66">
        <v>162.27067111801819</v>
      </c>
      <c r="E88" s="68"/>
      <c r="F88" s="100" t="s">
        <v>793</v>
      </c>
      <c r="G88" s="65"/>
      <c r="H88" s="69" t="s">
        <v>258</v>
      </c>
      <c r="I88" s="70"/>
      <c r="J88" s="70"/>
      <c r="K88" s="69" t="s">
        <v>2113</v>
      </c>
      <c r="L88" s="73">
        <v>99.57198940749996</v>
      </c>
      <c r="M88" s="74">
        <v>2819.73095703125</v>
      </c>
      <c r="N88" s="74">
        <v>1929.5692138671875</v>
      </c>
      <c r="O88" s="75"/>
      <c r="P88" s="76"/>
      <c r="Q88" s="76"/>
      <c r="R88" s="86"/>
      <c r="S88" s="48">
        <v>0</v>
      </c>
      <c r="T88" s="48">
        <v>4</v>
      </c>
      <c r="U88" s="49">
        <v>86.149351</v>
      </c>
      <c r="V88" s="49">
        <v>0.003597</v>
      </c>
      <c r="W88" s="49">
        <v>0.013901</v>
      </c>
      <c r="X88" s="49">
        <v>1.088448</v>
      </c>
      <c r="Y88" s="49">
        <v>0.25</v>
      </c>
      <c r="Z88" s="49">
        <v>0</v>
      </c>
      <c r="AA88" s="71">
        <v>88</v>
      </c>
      <c r="AB88" s="71"/>
      <c r="AC88" s="72"/>
      <c r="AD88" s="78" t="s">
        <v>1376</v>
      </c>
      <c r="AE88" s="78">
        <v>258</v>
      </c>
      <c r="AF88" s="78">
        <v>122</v>
      </c>
      <c r="AG88" s="78">
        <v>732</v>
      </c>
      <c r="AH88" s="78">
        <v>1151</v>
      </c>
      <c r="AI88" s="78"/>
      <c r="AJ88" s="78" t="s">
        <v>1489</v>
      </c>
      <c r="AK88" s="78" t="s">
        <v>1548</v>
      </c>
      <c r="AL88" s="78"/>
      <c r="AM88" s="78"/>
      <c r="AN88" s="80">
        <v>41145.75083333333</v>
      </c>
      <c r="AO88" s="78"/>
      <c r="AP88" s="78" t="b">
        <v>0</v>
      </c>
      <c r="AQ88" s="78" t="b">
        <v>0</v>
      </c>
      <c r="AR88" s="78" t="b">
        <v>0</v>
      </c>
      <c r="AS88" s="78"/>
      <c r="AT88" s="78">
        <v>1</v>
      </c>
      <c r="AU88" s="83" t="s">
        <v>1810</v>
      </c>
      <c r="AV88" s="78" t="b">
        <v>0</v>
      </c>
      <c r="AW88" s="78" t="s">
        <v>1900</v>
      </c>
      <c r="AX88" s="83" t="s">
        <v>1986</v>
      </c>
      <c r="AY88" s="78" t="s">
        <v>66</v>
      </c>
      <c r="AZ88" s="78" t="str">
        <f>REPLACE(INDEX(GroupVertices[Group],MATCH(Vertices[[#This Row],[Vertex]],GroupVertices[Vertex],0)),1,1,"")</f>
        <v>3</v>
      </c>
      <c r="BA88" s="48"/>
      <c r="BB88" s="48"/>
      <c r="BC88" s="48"/>
      <c r="BD88" s="48"/>
      <c r="BE88" s="48"/>
      <c r="BF88" s="48"/>
      <c r="BG88" s="116" t="s">
        <v>2623</v>
      </c>
      <c r="BH88" s="116" t="s">
        <v>2644</v>
      </c>
      <c r="BI88" s="116" t="s">
        <v>2687</v>
      </c>
      <c r="BJ88" s="116" t="s">
        <v>2706</v>
      </c>
      <c r="BK88" s="116">
        <v>1</v>
      </c>
      <c r="BL88" s="120">
        <v>2.272727272727273</v>
      </c>
      <c r="BM88" s="116">
        <v>2</v>
      </c>
      <c r="BN88" s="120">
        <v>4.545454545454546</v>
      </c>
      <c r="BO88" s="116">
        <v>0</v>
      </c>
      <c r="BP88" s="120">
        <v>0</v>
      </c>
      <c r="BQ88" s="116">
        <v>41</v>
      </c>
      <c r="BR88" s="120">
        <v>93.18181818181819</v>
      </c>
      <c r="BS88" s="116">
        <v>44</v>
      </c>
      <c r="BT88" s="2"/>
      <c r="BU88" s="3"/>
      <c r="BV88" s="3"/>
      <c r="BW88" s="3"/>
      <c r="BX88" s="3"/>
    </row>
    <row r="89" spans="1:76" ht="15">
      <c r="A89" s="64" t="s">
        <v>314</v>
      </c>
      <c r="B89" s="65"/>
      <c r="C89" s="65" t="s">
        <v>64</v>
      </c>
      <c r="D89" s="66">
        <v>163.62624532383052</v>
      </c>
      <c r="E89" s="68"/>
      <c r="F89" s="100" t="s">
        <v>1873</v>
      </c>
      <c r="G89" s="65"/>
      <c r="H89" s="69" t="s">
        <v>314</v>
      </c>
      <c r="I89" s="70"/>
      <c r="J89" s="70"/>
      <c r="K89" s="69" t="s">
        <v>2114</v>
      </c>
      <c r="L89" s="73">
        <v>1.5720994311814374</v>
      </c>
      <c r="M89" s="74">
        <v>2933.2919921875</v>
      </c>
      <c r="N89" s="74">
        <v>2693.540283203125</v>
      </c>
      <c r="O89" s="75"/>
      <c r="P89" s="76"/>
      <c r="Q89" s="76"/>
      <c r="R89" s="86"/>
      <c r="S89" s="48">
        <v>3</v>
      </c>
      <c r="T89" s="48">
        <v>0</v>
      </c>
      <c r="U89" s="49">
        <v>0.5</v>
      </c>
      <c r="V89" s="49">
        <v>0.002755</v>
      </c>
      <c r="W89" s="49">
        <v>0.00708</v>
      </c>
      <c r="X89" s="49">
        <v>0.82713</v>
      </c>
      <c r="Y89" s="49">
        <v>0.5</v>
      </c>
      <c r="Z89" s="49">
        <v>0</v>
      </c>
      <c r="AA89" s="71">
        <v>89</v>
      </c>
      <c r="AB89" s="71"/>
      <c r="AC89" s="72"/>
      <c r="AD89" s="78" t="s">
        <v>1377</v>
      </c>
      <c r="AE89" s="78">
        <v>274</v>
      </c>
      <c r="AF89" s="78">
        <v>733</v>
      </c>
      <c r="AG89" s="78">
        <v>1213</v>
      </c>
      <c r="AH89" s="78">
        <v>581</v>
      </c>
      <c r="AI89" s="78">
        <v>-14400</v>
      </c>
      <c r="AJ89" s="78"/>
      <c r="AK89" s="78" t="s">
        <v>1532</v>
      </c>
      <c r="AL89" s="83" t="s">
        <v>1672</v>
      </c>
      <c r="AM89" s="78" t="s">
        <v>1701</v>
      </c>
      <c r="AN89" s="80">
        <v>40631.82108796296</v>
      </c>
      <c r="AO89" s="78"/>
      <c r="AP89" s="78" t="b">
        <v>0</v>
      </c>
      <c r="AQ89" s="78" t="b">
        <v>0</v>
      </c>
      <c r="AR89" s="78" t="b">
        <v>0</v>
      </c>
      <c r="AS89" s="78" t="s">
        <v>1237</v>
      </c>
      <c r="AT89" s="78">
        <v>14</v>
      </c>
      <c r="AU89" s="83" t="s">
        <v>1825</v>
      </c>
      <c r="AV89" s="78" t="b">
        <v>0</v>
      </c>
      <c r="AW89" s="78" t="s">
        <v>1900</v>
      </c>
      <c r="AX89" s="83" t="s">
        <v>1987</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315</v>
      </c>
      <c r="B90" s="65"/>
      <c r="C90" s="65" t="s">
        <v>64</v>
      </c>
      <c r="D90" s="66">
        <v>162.1131494017945</v>
      </c>
      <c r="E90" s="68"/>
      <c r="F90" s="100" t="s">
        <v>1874</v>
      </c>
      <c r="G90" s="65"/>
      <c r="H90" s="69" t="s">
        <v>315</v>
      </c>
      <c r="I90" s="70"/>
      <c r="J90" s="70"/>
      <c r="K90" s="69" t="s">
        <v>2115</v>
      </c>
      <c r="L90" s="73">
        <v>1.5720994311814374</v>
      </c>
      <c r="M90" s="74">
        <v>3165.835205078125</v>
      </c>
      <c r="N90" s="74">
        <v>1222.11328125</v>
      </c>
      <c r="O90" s="75"/>
      <c r="P90" s="76"/>
      <c r="Q90" s="76"/>
      <c r="R90" s="86"/>
      <c r="S90" s="48">
        <v>3</v>
      </c>
      <c r="T90" s="48">
        <v>0</v>
      </c>
      <c r="U90" s="49">
        <v>0.5</v>
      </c>
      <c r="V90" s="49">
        <v>0.002755</v>
      </c>
      <c r="W90" s="49">
        <v>0.00708</v>
      </c>
      <c r="X90" s="49">
        <v>0.82713</v>
      </c>
      <c r="Y90" s="49">
        <v>0.5</v>
      </c>
      <c r="Z90" s="49">
        <v>0</v>
      </c>
      <c r="AA90" s="71">
        <v>90</v>
      </c>
      <c r="AB90" s="71"/>
      <c r="AC90" s="72"/>
      <c r="AD90" s="78" t="s">
        <v>1378</v>
      </c>
      <c r="AE90" s="78">
        <v>16</v>
      </c>
      <c r="AF90" s="78">
        <v>51</v>
      </c>
      <c r="AG90" s="78">
        <v>9</v>
      </c>
      <c r="AH90" s="78">
        <v>0</v>
      </c>
      <c r="AI90" s="78"/>
      <c r="AJ90" s="78" t="s">
        <v>1490</v>
      </c>
      <c r="AK90" s="78"/>
      <c r="AL90" s="78"/>
      <c r="AM90" s="78"/>
      <c r="AN90" s="80">
        <v>42299.54819444445</v>
      </c>
      <c r="AO90" s="83" t="s">
        <v>1774</v>
      </c>
      <c r="AP90" s="78" t="b">
        <v>0</v>
      </c>
      <c r="AQ90" s="78" t="b">
        <v>0</v>
      </c>
      <c r="AR90" s="78" t="b">
        <v>0</v>
      </c>
      <c r="AS90" s="78" t="s">
        <v>1237</v>
      </c>
      <c r="AT90" s="78">
        <v>0</v>
      </c>
      <c r="AU90" s="83" t="s">
        <v>1810</v>
      </c>
      <c r="AV90" s="78" t="b">
        <v>0</v>
      </c>
      <c r="AW90" s="78" t="s">
        <v>1900</v>
      </c>
      <c r="AX90" s="83" t="s">
        <v>1988</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259</v>
      </c>
      <c r="B91" s="65"/>
      <c r="C91" s="65" t="s">
        <v>64</v>
      </c>
      <c r="D91" s="66">
        <v>163.3755417473055</v>
      </c>
      <c r="E91" s="68"/>
      <c r="F91" s="100" t="s">
        <v>794</v>
      </c>
      <c r="G91" s="65"/>
      <c r="H91" s="69" t="s">
        <v>259</v>
      </c>
      <c r="I91" s="70"/>
      <c r="J91" s="70"/>
      <c r="K91" s="69" t="s">
        <v>2116</v>
      </c>
      <c r="L91" s="73">
        <v>255.4393649831906</v>
      </c>
      <c r="M91" s="74">
        <v>3625.73876953125</v>
      </c>
      <c r="N91" s="74">
        <v>1993.165771484375</v>
      </c>
      <c r="O91" s="75"/>
      <c r="P91" s="76"/>
      <c r="Q91" s="76"/>
      <c r="R91" s="86"/>
      <c r="S91" s="48">
        <v>1</v>
      </c>
      <c r="T91" s="48">
        <v>7</v>
      </c>
      <c r="U91" s="49">
        <v>222.373377</v>
      </c>
      <c r="V91" s="49">
        <v>0.003636</v>
      </c>
      <c r="W91" s="49">
        <v>0.016173</v>
      </c>
      <c r="X91" s="49">
        <v>1.785129</v>
      </c>
      <c r="Y91" s="49">
        <v>0.14285714285714285</v>
      </c>
      <c r="Z91" s="49">
        <v>0.14285714285714285</v>
      </c>
      <c r="AA91" s="71">
        <v>91</v>
      </c>
      <c r="AB91" s="71"/>
      <c r="AC91" s="72"/>
      <c r="AD91" s="78" t="s">
        <v>1379</v>
      </c>
      <c r="AE91" s="78">
        <v>1214</v>
      </c>
      <c r="AF91" s="78">
        <v>620</v>
      </c>
      <c r="AG91" s="78">
        <v>6648</v>
      </c>
      <c r="AH91" s="78">
        <v>454</v>
      </c>
      <c r="AI91" s="78"/>
      <c r="AJ91" s="78" t="s">
        <v>1491</v>
      </c>
      <c r="AK91" s="78" t="s">
        <v>1579</v>
      </c>
      <c r="AL91" s="78"/>
      <c r="AM91" s="78"/>
      <c r="AN91" s="80">
        <v>41096.858819444446</v>
      </c>
      <c r="AO91" s="83" t="s">
        <v>1775</v>
      </c>
      <c r="AP91" s="78" t="b">
        <v>0</v>
      </c>
      <c r="AQ91" s="78" t="b">
        <v>0</v>
      </c>
      <c r="AR91" s="78" t="b">
        <v>1</v>
      </c>
      <c r="AS91" s="78"/>
      <c r="AT91" s="78">
        <v>4</v>
      </c>
      <c r="AU91" s="83" t="s">
        <v>1812</v>
      </c>
      <c r="AV91" s="78" t="b">
        <v>0</v>
      </c>
      <c r="AW91" s="78" t="s">
        <v>1900</v>
      </c>
      <c r="AX91" s="83" t="s">
        <v>1989</v>
      </c>
      <c r="AY91" s="78" t="s">
        <v>66</v>
      </c>
      <c r="AZ91" s="78" t="str">
        <f>REPLACE(INDEX(GroupVertices[Group],MATCH(Vertices[[#This Row],[Vertex]],GroupVertices[Vertex],0)),1,1,"")</f>
        <v>3</v>
      </c>
      <c r="BA91" s="48"/>
      <c r="BB91" s="48"/>
      <c r="BC91" s="48"/>
      <c r="BD91" s="48"/>
      <c r="BE91" s="48"/>
      <c r="BF91" s="48"/>
      <c r="BG91" s="116" t="s">
        <v>2624</v>
      </c>
      <c r="BH91" s="116" t="s">
        <v>2645</v>
      </c>
      <c r="BI91" s="116" t="s">
        <v>2688</v>
      </c>
      <c r="BJ91" s="116" t="s">
        <v>2707</v>
      </c>
      <c r="BK91" s="116">
        <v>2</v>
      </c>
      <c r="BL91" s="120">
        <v>3.076923076923077</v>
      </c>
      <c r="BM91" s="116">
        <v>2</v>
      </c>
      <c r="BN91" s="120">
        <v>3.076923076923077</v>
      </c>
      <c r="BO91" s="116">
        <v>0</v>
      </c>
      <c r="BP91" s="120">
        <v>0</v>
      </c>
      <c r="BQ91" s="116">
        <v>61</v>
      </c>
      <c r="BR91" s="120">
        <v>93.84615384615384</v>
      </c>
      <c r="BS91" s="116">
        <v>65</v>
      </c>
      <c r="BT91" s="2"/>
      <c r="BU91" s="3"/>
      <c r="BV91" s="3"/>
      <c r="BW91" s="3"/>
      <c r="BX91" s="3"/>
    </row>
    <row r="92" spans="1:76" ht="15">
      <c r="A92" s="64" t="s">
        <v>260</v>
      </c>
      <c r="B92" s="65"/>
      <c r="C92" s="65" t="s">
        <v>64</v>
      </c>
      <c r="D92" s="66">
        <v>163.60849639805883</v>
      </c>
      <c r="E92" s="68"/>
      <c r="F92" s="100" t="s">
        <v>1875</v>
      </c>
      <c r="G92" s="65"/>
      <c r="H92" s="69" t="s">
        <v>260</v>
      </c>
      <c r="I92" s="70"/>
      <c r="J92" s="70"/>
      <c r="K92" s="69" t="s">
        <v>2117</v>
      </c>
      <c r="L92" s="73">
        <v>1487.3143222093738</v>
      </c>
      <c r="M92" s="74">
        <v>6687.23046875</v>
      </c>
      <c r="N92" s="74">
        <v>3062.794677734375</v>
      </c>
      <c r="O92" s="75"/>
      <c r="P92" s="76"/>
      <c r="Q92" s="76"/>
      <c r="R92" s="86"/>
      <c r="S92" s="48">
        <v>4</v>
      </c>
      <c r="T92" s="48">
        <v>3</v>
      </c>
      <c r="U92" s="49">
        <v>1299</v>
      </c>
      <c r="V92" s="49">
        <v>0.003623</v>
      </c>
      <c r="W92" s="49">
        <v>0.013568</v>
      </c>
      <c r="X92" s="49">
        <v>1.897052</v>
      </c>
      <c r="Y92" s="49">
        <v>0.03333333333333333</v>
      </c>
      <c r="Z92" s="49">
        <v>0.16666666666666666</v>
      </c>
      <c r="AA92" s="71">
        <v>92</v>
      </c>
      <c r="AB92" s="71"/>
      <c r="AC92" s="72"/>
      <c r="AD92" s="78" t="s">
        <v>1380</v>
      </c>
      <c r="AE92" s="78">
        <v>175</v>
      </c>
      <c r="AF92" s="78">
        <v>725</v>
      </c>
      <c r="AG92" s="78">
        <v>3334</v>
      </c>
      <c r="AH92" s="78">
        <v>5331</v>
      </c>
      <c r="AI92" s="78"/>
      <c r="AJ92" s="78" t="s">
        <v>1492</v>
      </c>
      <c r="AK92" s="78"/>
      <c r="AL92" s="83" t="s">
        <v>1673</v>
      </c>
      <c r="AM92" s="78"/>
      <c r="AN92" s="80">
        <v>41811.96431712963</v>
      </c>
      <c r="AO92" s="83" t="s">
        <v>1776</v>
      </c>
      <c r="AP92" s="78" t="b">
        <v>1</v>
      </c>
      <c r="AQ92" s="78" t="b">
        <v>0</v>
      </c>
      <c r="AR92" s="78" t="b">
        <v>1</v>
      </c>
      <c r="AS92" s="78"/>
      <c r="AT92" s="78">
        <v>8</v>
      </c>
      <c r="AU92" s="83" t="s">
        <v>1810</v>
      </c>
      <c r="AV92" s="78" t="b">
        <v>0</v>
      </c>
      <c r="AW92" s="78" t="s">
        <v>1900</v>
      </c>
      <c r="AX92" s="83" t="s">
        <v>1990</v>
      </c>
      <c r="AY92" s="78" t="s">
        <v>66</v>
      </c>
      <c r="AZ92" s="78" t="str">
        <f>REPLACE(INDEX(GroupVertices[Group],MATCH(Vertices[[#This Row],[Vertex]],GroupVertices[Vertex],0)),1,1,"")</f>
        <v>6</v>
      </c>
      <c r="BA92" s="48"/>
      <c r="BB92" s="48"/>
      <c r="BC92" s="48"/>
      <c r="BD92" s="48"/>
      <c r="BE92" s="48"/>
      <c r="BF92" s="48"/>
      <c r="BG92" s="116" t="s">
        <v>2625</v>
      </c>
      <c r="BH92" s="116" t="s">
        <v>2625</v>
      </c>
      <c r="BI92" s="116" t="s">
        <v>2493</v>
      </c>
      <c r="BJ92" s="116" t="s">
        <v>2493</v>
      </c>
      <c r="BK92" s="116">
        <v>1</v>
      </c>
      <c r="BL92" s="120">
        <v>4.3478260869565215</v>
      </c>
      <c r="BM92" s="116">
        <v>0</v>
      </c>
      <c r="BN92" s="120">
        <v>0</v>
      </c>
      <c r="BO92" s="116">
        <v>0</v>
      </c>
      <c r="BP92" s="120">
        <v>0</v>
      </c>
      <c r="BQ92" s="116">
        <v>22</v>
      </c>
      <c r="BR92" s="120">
        <v>95.65217391304348</v>
      </c>
      <c r="BS92" s="116">
        <v>23</v>
      </c>
      <c r="BT92" s="2"/>
      <c r="BU92" s="3"/>
      <c r="BV92" s="3"/>
      <c r="BW92" s="3"/>
      <c r="BX92" s="3"/>
    </row>
    <row r="93" spans="1:76" ht="15">
      <c r="A93" s="64" t="s">
        <v>316</v>
      </c>
      <c r="B93" s="65"/>
      <c r="C93" s="65" t="s">
        <v>64</v>
      </c>
      <c r="D93" s="66">
        <v>163.6329011709949</v>
      </c>
      <c r="E93" s="68"/>
      <c r="F93" s="100" t="s">
        <v>1876</v>
      </c>
      <c r="G93" s="65"/>
      <c r="H93" s="69" t="s">
        <v>316</v>
      </c>
      <c r="I93" s="70"/>
      <c r="J93" s="70"/>
      <c r="K93" s="69" t="s">
        <v>2118</v>
      </c>
      <c r="L93" s="73">
        <v>1</v>
      </c>
      <c r="M93" s="74">
        <v>5983.80712890625</v>
      </c>
      <c r="N93" s="74">
        <v>2435.050537109375</v>
      </c>
      <c r="O93" s="75"/>
      <c r="P93" s="76"/>
      <c r="Q93" s="76"/>
      <c r="R93" s="86"/>
      <c r="S93" s="48">
        <v>1</v>
      </c>
      <c r="T93" s="48">
        <v>0</v>
      </c>
      <c r="U93" s="49">
        <v>0</v>
      </c>
      <c r="V93" s="49">
        <v>0.002577</v>
      </c>
      <c r="W93" s="49">
        <v>0.001435</v>
      </c>
      <c r="X93" s="49">
        <v>0.418749</v>
      </c>
      <c r="Y93" s="49">
        <v>0</v>
      </c>
      <c r="Z93" s="49">
        <v>0</v>
      </c>
      <c r="AA93" s="71">
        <v>93</v>
      </c>
      <c r="AB93" s="71"/>
      <c r="AC93" s="72"/>
      <c r="AD93" s="78" t="s">
        <v>1381</v>
      </c>
      <c r="AE93" s="78">
        <v>81</v>
      </c>
      <c r="AF93" s="78">
        <v>736</v>
      </c>
      <c r="AG93" s="78">
        <v>2171</v>
      </c>
      <c r="AH93" s="78">
        <v>88</v>
      </c>
      <c r="AI93" s="78"/>
      <c r="AJ93" s="78" t="s">
        <v>1493</v>
      </c>
      <c r="AK93" s="78"/>
      <c r="AL93" s="78"/>
      <c r="AM93" s="78"/>
      <c r="AN93" s="80">
        <v>42324.984826388885</v>
      </c>
      <c r="AO93" s="83" t="s">
        <v>1777</v>
      </c>
      <c r="AP93" s="78" t="b">
        <v>1</v>
      </c>
      <c r="AQ93" s="78" t="b">
        <v>0</v>
      </c>
      <c r="AR93" s="78" t="b">
        <v>0</v>
      </c>
      <c r="AS93" s="78" t="s">
        <v>1237</v>
      </c>
      <c r="AT93" s="78">
        <v>10</v>
      </c>
      <c r="AU93" s="83" t="s">
        <v>1810</v>
      </c>
      <c r="AV93" s="78" t="b">
        <v>0</v>
      </c>
      <c r="AW93" s="78" t="s">
        <v>1900</v>
      </c>
      <c r="AX93" s="83" t="s">
        <v>1991</v>
      </c>
      <c r="AY93" s="78" t="s">
        <v>65</v>
      </c>
      <c r="AZ93" s="78" t="str">
        <f>REPLACE(INDEX(GroupVertices[Group],MATCH(Vertices[[#This Row],[Vertex]],GroupVertices[Vertex],0)),1,1,"")</f>
        <v>6</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317</v>
      </c>
      <c r="B94" s="65"/>
      <c r="C94" s="65" t="s">
        <v>64</v>
      </c>
      <c r="D94" s="66">
        <v>394.5353323819937</v>
      </c>
      <c r="E94" s="68"/>
      <c r="F94" s="100" t="s">
        <v>1877</v>
      </c>
      <c r="G94" s="65"/>
      <c r="H94" s="69" t="s">
        <v>317</v>
      </c>
      <c r="I94" s="70"/>
      <c r="J94" s="70"/>
      <c r="K94" s="69" t="s">
        <v>2119</v>
      </c>
      <c r="L94" s="73">
        <v>6.720994311814372</v>
      </c>
      <c r="M94" s="74">
        <v>7575.5908203125</v>
      </c>
      <c r="N94" s="74">
        <v>3493.439453125</v>
      </c>
      <c r="O94" s="75"/>
      <c r="P94" s="76"/>
      <c r="Q94" s="76"/>
      <c r="R94" s="86"/>
      <c r="S94" s="48">
        <v>3</v>
      </c>
      <c r="T94" s="48">
        <v>0</v>
      </c>
      <c r="U94" s="49">
        <v>5</v>
      </c>
      <c r="V94" s="49">
        <v>0.002033</v>
      </c>
      <c r="W94" s="49">
        <v>0.000473</v>
      </c>
      <c r="X94" s="49">
        <v>1.086288</v>
      </c>
      <c r="Y94" s="49">
        <v>0</v>
      </c>
      <c r="Z94" s="49">
        <v>0</v>
      </c>
      <c r="AA94" s="71">
        <v>94</v>
      </c>
      <c r="AB94" s="71"/>
      <c r="AC94" s="72"/>
      <c r="AD94" s="78" t="s">
        <v>1382</v>
      </c>
      <c r="AE94" s="78">
        <v>212</v>
      </c>
      <c r="AF94" s="78">
        <v>104811</v>
      </c>
      <c r="AG94" s="78">
        <v>3162</v>
      </c>
      <c r="AH94" s="78">
        <v>1556</v>
      </c>
      <c r="AI94" s="78">
        <v>-18000</v>
      </c>
      <c r="AJ94" s="78" t="s">
        <v>1494</v>
      </c>
      <c r="AK94" s="78" t="s">
        <v>1582</v>
      </c>
      <c r="AL94" s="83" t="s">
        <v>1674</v>
      </c>
      <c r="AM94" s="78" t="s">
        <v>1701</v>
      </c>
      <c r="AN94" s="80">
        <v>42299.49484953703</v>
      </c>
      <c r="AO94" s="83" t="s">
        <v>1778</v>
      </c>
      <c r="AP94" s="78" t="b">
        <v>0</v>
      </c>
      <c r="AQ94" s="78" t="b">
        <v>0</v>
      </c>
      <c r="AR94" s="78" t="b">
        <v>1</v>
      </c>
      <c r="AS94" s="78" t="s">
        <v>1237</v>
      </c>
      <c r="AT94" s="78">
        <v>356</v>
      </c>
      <c r="AU94" s="83" t="s">
        <v>1810</v>
      </c>
      <c r="AV94" s="78" t="b">
        <v>1</v>
      </c>
      <c r="AW94" s="78" t="s">
        <v>1900</v>
      </c>
      <c r="AX94" s="83" t="s">
        <v>1992</v>
      </c>
      <c r="AY94" s="78" t="s">
        <v>65</v>
      </c>
      <c r="AZ94" s="78" t="str">
        <f>REPLACE(INDEX(GroupVertices[Group],MATCH(Vertices[[#This Row],[Vertex]],GroupVertices[Vertex],0)),1,1,"")</f>
        <v>6</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262</v>
      </c>
      <c r="B95" s="65"/>
      <c r="C95" s="65" t="s">
        <v>64</v>
      </c>
      <c r="D95" s="66">
        <v>162.3261365110547</v>
      </c>
      <c r="E95" s="68"/>
      <c r="F95" s="100" t="s">
        <v>796</v>
      </c>
      <c r="G95" s="65"/>
      <c r="H95" s="69" t="s">
        <v>262</v>
      </c>
      <c r="I95" s="70"/>
      <c r="J95" s="70"/>
      <c r="K95" s="69" t="s">
        <v>2120</v>
      </c>
      <c r="L95" s="73">
        <v>84.14511771310184</v>
      </c>
      <c r="M95" s="74">
        <v>6309.7802734375</v>
      </c>
      <c r="N95" s="74">
        <v>3623.767822265625</v>
      </c>
      <c r="O95" s="75"/>
      <c r="P95" s="76"/>
      <c r="Q95" s="76"/>
      <c r="R95" s="86"/>
      <c r="S95" s="48">
        <v>0</v>
      </c>
      <c r="T95" s="48">
        <v>2</v>
      </c>
      <c r="U95" s="49">
        <v>72.666667</v>
      </c>
      <c r="V95" s="49">
        <v>0.002591</v>
      </c>
      <c r="W95" s="49">
        <v>0.001485</v>
      </c>
      <c r="X95" s="49">
        <v>0.72653</v>
      </c>
      <c r="Y95" s="49">
        <v>0</v>
      </c>
      <c r="Z95" s="49">
        <v>0</v>
      </c>
      <c r="AA95" s="71">
        <v>95</v>
      </c>
      <c r="AB95" s="71"/>
      <c r="AC95" s="72"/>
      <c r="AD95" s="78" t="s">
        <v>1383</v>
      </c>
      <c r="AE95" s="78">
        <v>29</v>
      </c>
      <c r="AF95" s="78">
        <v>147</v>
      </c>
      <c r="AG95" s="78">
        <v>218</v>
      </c>
      <c r="AH95" s="78">
        <v>6</v>
      </c>
      <c r="AI95" s="78"/>
      <c r="AJ95" s="78"/>
      <c r="AK95" s="78"/>
      <c r="AL95" s="78"/>
      <c r="AM95" s="78"/>
      <c r="AN95" s="80">
        <v>42226.5928125</v>
      </c>
      <c r="AO95" s="78"/>
      <c r="AP95" s="78" t="b">
        <v>0</v>
      </c>
      <c r="AQ95" s="78" t="b">
        <v>0</v>
      </c>
      <c r="AR95" s="78" t="b">
        <v>0</v>
      </c>
      <c r="AS95" s="78"/>
      <c r="AT95" s="78">
        <v>0</v>
      </c>
      <c r="AU95" s="83" t="s">
        <v>1810</v>
      </c>
      <c r="AV95" s="78" t="b">
        <v>0</v>
      </c>
      <c r="AW95" s="78" t="s">
        <v>1900</v>
      </c>
      <c r="AX95" s="83" t="s">
        <v>1993</v>
      </c>
      <c r="AY95" s="78" t="s">
        <v>66</v>
      </c>
      <c r="AZ95" s="78" t="str">
        <f>REPLACE(INDEX(GroupVertices[Group],MATCH(Vertices[[#This Row],[Vertex]],GroupVertices[Vertex],0)),1,1,"")</f>
        <v>6</v>
      </c>
      <c r="BA95" s="48"/>
      <c r="BB95" s="48"/>
      <c r="BC95" s="48"/>
      <c r="BD95" s="48"/>
      <c r="BE95" s="48"/>
      <c r="BF95" s="48"/>
      <c r="BG95" s="116" t="s">
        <v>2622</v>
      </c>
      <c r="BH95" s="116" t="s">
        <v>2622</v>
      </c>
      <c r="BI95" s="116" t="s">
        <v>2686</v>
      </c>
      <c r="BJ95" s="116" t="s">
        <v>2686</v>
      </c>
      <c r="BK95" s="116">
        <v>1</v>
      </c>
      <c r="BL95" s="120">
        <v>4.3478260869565215</v>
      </c>
      <c r="BM95" s="116">
        <v>0</v>
      </c>
      <c r="BN95" s="120">
        <v>0</v>
      </c>
      <c r="BO95" s="116">
        <v>0</v>
      </c>
      <c r="BP95" s="120">
        <v>0</v>
      </c>
      <c r="BQ95" s="116">
        <v>22</v>
      </c>
      <c r="BR95" s="120">
        <v>95.65217391304348</v>
      </c>
      <c r="BS95" s="116">
        <v>23</v>
      </c>
      <c r="BT95" s="2"/>
      <c r="BU95" s="3"/>
      <c r="BV95" s="3"/>
      <c r="BW95" s="3"/>
      <c r="BX95" s="3"/>
    </row>
    <row r="96" spans="1:76" ht="15">
      <c r="A96" s="64" t="s">
        <v>263</v>
      </c>
      <c r="B96" s="65"/>
      <c r="C96" s="65" t="s">
        <v>64</v>
      </c>
      <c r="D96" s="66">
        <v>167.48441806345028</v>
      </c>
      <c r="E96" s="68"/>
      <c r="F96" s="100" t="s">
        <v>797</v>
      </c>
      <c r="G96" s="65"/>
      <c r="H96" s="69" t="s">
        <v>263</v>
      </c>
      <c r="I96" s="70"/>
      <c r="J96" s="70"/>
      <c r="K96" s="69" t="s">
        <v>2121</v>
      </c>
      <c r="L96" s="73">
        <v>1</v>
      </c>
      <c r="M96" s="74">
        <v>9424.0087890625</v>
      </c>
      <c r="N96" s="74">
        <v>2009.6026611328125</v>
      </c>
      <c r="O96" s="75"/>
      <c r="P96" s="76"/>
      <c r="Q96" s="76"/>
      <c r="R96" s="86"/>
      <c r="S96" s="48">
        <v>0</v>
      </c>
      <c r="T96" s="48">
        <v>1</v>
      </c>
      <c r="U96" s="49">
        <v>0</v>
      </c>
      <c r="V96" s="49">
        <v>0.002481</v>
      </c>
      <c r="W96" s="49">
        <v>0.00092</v>
      </c>
      <c r="X96" s="49">
        <v>0.502939</v>
      </c>
      <c r="Y96" s="49">
        <v>0</v>
      </c>
      <c r="Z96" s="49">
        <v>0</v>
      </c>
      <c r="AA96" s="71">
        <v>96</v>
      </c>
      <c r="AB96" s="71"/>
      <c r="AC96" s="72"/>
      <c r="AD96" s="78" t="s">
        <v>1384</v>
      </c>
      <c r="AE96" s="78">
        <v>805</v>
      </c>
      <c r="AF96" s="78">
        <v>2472</v>
      </c>
      <c r="AG96" s="78">
        <v>2715</v>
      </c>
      <c r="AH96" s="78">
        <v>2571</v>
      </c>
      <c r="AI96" s="78"/>
      <c r="AJ96" s="78" t="s">
        <v>1495</v>
      </c>
      <c r="AK96" s="78" t="s">
        <v>1583</v>
      </c>
      <c r="AL96" s="83" t="s">
        <v>1675</v>
      </c>
      <c r="AM96" s="78"/>
      <c r="AN96" s="80">
        <v>42660.811631944445</v>
      </c>
      <c r="AO96" s="83" t="s">
        <v>1779</v>
      </c>
      <c r="AP96" s="78" t="b">
        <v>1</v>
      </c>
      <c r="AQ96" s="78" t="b">
        <v>0</v>
      </c>
      <c r="AR96" s="78" t="b">
        <v>1</v>
      </c>
      <c r="AS96" s="78"/>
      <c r="AT96" s="78">
        <v>41</v>
      </c>
      <c r="AU96" s="78"/>
      <c r="AV96" s="78" t="b">
        <v>0</v>
      </c>
      <c r="AW96" s="78" t="s">
        <v>1900</v>
      </c>
      <c r="AX96" s="83" t="s">
        <v>1994</v>
      </c>
      <c r="AY96" s="78" t="s">
        <v>66</v>
      </c>
      <c r="AZ96" s="78" t="str">
        <f>REPLACE(INDEX(GroupVertices[Group],MATCH(Vertices[[#This Row],[Vertex]],GroupVertices[Vertex],0)),1,1,"")</f>
        <v>11</v>
      </c>
      <c r="BA96" s="48"/>
      <c r="BB96" s="48"/>
      <c r="BC96" s="48"/>
      <c r="BD96" s="48"/>
      <c r="BE96" s="48"/>
      <c r="BF96" s="48"/>
      <c r="BG96" s="116" t="s">
        <v>2626</v>
      </c>
      <c r="BH96" s="116" t="s">
        <v>2626</v>
      </c>
      <c r="BI96" s="116" t="s">
        <v>2689</v>
      </c>
      <c r="BJ96" s="116" t="s">
        <v>2689</v>
      </c>
      <c r="BK96" s="116">
        <v>0</v>
      </c>
      <c r="BL96" s="120">
        <v>0</v>
      </c>
      <c r="BM96" s="116">
        <v>0</v>
      </c>
      <c r="BN96" s="120">
        <v>0</v>
      </c>
      <c r="BO96" s="116">
        <v>0</v>
      </c>
      <c r="BP96" s="120">
        <v>0</v>
      </c>
      <c r="BQ96" s="116">
        <v>22</v>
      </c>
      <c r="BR96" s="120">
        <v>100</v>
      </c>
      <c r="BS96" s="116">
        <v>22</v>
      </c>
      <c r="BT96" s="2"/>
      <c r="BU96" s="3"/>
      <c r="BV96" s="3"/>
      <c r="BW96" s="3"/>
      <c r="BX96" s="3"/>
    </row>
    <row r="97" spans="1:76" ht="15">
      <c r="A97" s="64" t="s">
        <v>264</v>
      </c>
      <c r="B97" s="65"/>
      <c r="C97" s="65" t="s">
        <v>64</v>
      </c>
      <c r="D97" s="66">
        <v>164.58912454694436</v>
      </c>
      <c r="E97" s="68"/>
      <c r="F97" s="100" t="s">
        <v>1878</v>
      </c>
      <c r="G97" s="65"/>
      <c r="H97" s="69" t="s">
        <v>264</v>
      </c>
      <c r="I97" s="70"/>
      <c r="J97" s="70"/>
      <c r="K97" s="69" t="s">
        <v>2122</v>
      </c>
      <c r="L97" s="73">
        <v>511.312692613842</v>
      </c>
      <c r="M97" s="74">
        <v>9424.0087890625</v>
      </c>
      <c r="N97" s="74">
        <v>684.2455444335938</v>
      </c>
      <c r="O97" s="75"/>
      <c r="P97" s="76"/>
      <c r="Q97" s="76"/>
      <c r="R97" s="86"/>
      <c r="S97" s="48">
        <v>2</v>
      </c>
      <c r="T97" s="48">
        <v>1</v>
      </c>
      <c r="U97" s="49">
        <v>446</v>
      </c>
      <c r="V97" s="49">
        <v>0.003436</v>
      </c>
      <c r="W97" s="49">
        <v>0.008699</v>
      </c>
      <c r="X97" s="49">
        <v>1.245668</v>
      </c>
      <c r="Y97" s="49">
        <v>0</v>
      </c>
      <c r="Z97" s="49">
        <v>0</v>
      </c>
      <c r="AA97" s="71">
        <v>97</v>
      </c>
      <c r="AB97" s="71"/>
      <c r="AC97" s="72"/>
      <c r="AD97" s="78" t="s">
        <v>1385</v>
      </c>
      <c r="AE97" s="78">
        <v>81</v>
      </c>
      <c r="AF97" s="78">
        <v>1167</v>
      </c>
      <c r="AG97" s="78">
        <v>1241</v>
      </c>
      <c r="AH97" s="78">
        <v>536</v>
      </c>
      <c r="AI97" s="78"/>
      <c r="AJ97" s="78" t="s">
        <v>1496</v>
      </c>
      <c r="AK97" s="78" t="s">
        <v>1584</v>
      </c>
      <c r="AL97" s="83" t="s">
        <v>1676</v>
      </c>
      <c r="AM97" s="78"/>
      <c r="AN97" s="80">
        <v>42823.62069444444</v>
      </c>
      <c r="AO97" s="83" t="s">
        <v>1780</v>
      </c>
      <c r="AP97" s="78" t="b">
        <v>1</v>
      </c>
      <c r="AQ97" s="78" t="b">
        <v>0</v>
      </c>
      <c r="AR97" s="78" t="b">
        <v>0</v>
      </c>
      <c r="AS97" s="78"/>
      <c r="AT97" s="78">
        <v>40</v>
      </c>
      <c r="AU97" s="78"/>
      <c r="AV97" s="78" t="b">
        <v>0</v>
      </c>
      <c r="AW97" s="78" t="s">
        <v>1900</v>
      </c>
      <c r="AX97" s="83" t="s">
        <v>1995</v>
      </c>
      <c r="AY97" s="78" t="s">
        <v>66</v>
      </c>
      <c r="AZ97" s="78" t="str">
        <f>REPLACE(INDEX(GroupVertices[Group],MATCH(Vertices[[#This Row],[Vertex]],GroupVertices[Vertex],0)),1,1,"")</f>
        <v>11</v>
      </c>
      <c r="BA97" s="48"/>
      <c r="BB97" s="48"/>
      <c r="BC97" s="48"/>
      <c r="BD97" s="48"/>
      <c r="BE97" s="48" t="s">
        <v>630</v>
      </c>
      <c r="BF97" s="48" t="s">
        <v>630</v>
      </c>
      <c r="BG97" s="116" t="s">
        <v>2391</v>
      </c>
      <c r="BH97" s="116" t="s">
        <v>2391</v>
      </c>
      <c r="BI97" s="116" t="s">
        <v>2497</v>
      </c>
      <c r="BJ97" s="116" t="s">
        <v>2497</v>
      </c>
      <c r="BK97" s="116">
        <v>0</v>
      </c>
      <c r="BL97" s="120">
        <v>0</v>
      </c>
      <c r="BM97" s="116">
        <v>1</v>
      </c>
      <c r="BN97" s="120">
        <v>3.4482758620689653</v>
      </c>
      <c r="BO97" s="116">
        <v>0</v>
      </c>
      <c r="BP97" s="120">
        <v>0</v>
      </c>
      <c r="BQ97" s="116">
        <v>28</v>
      </c>
      <c r="BR97" s="120">
        <v>96.55172413793103</v>
      </c>
      <c r="BS97" s="116">
        <v>29</v>
      </c>
      <c r="BT97" s="2"/>
      <c r="BU97" s="3"/>
      <c r="BV97" s="3"/>
      <c r="BW97" s="3"/>
      <c r="BX97" s="3"/>
    </row>
    <row r="98" spans="1:76" ht="15">
      <c r="A98" s="64" t="s">
        <v>265</v>
      </c>
      <c r="B98" s="65"/>
      <c r="C98" s="65" t="s">
        <v>64</v>
      </c>
      <c r="D98" s="66">
        <v>164.076624315287</v>
      </c>
      <c r="E98" s="68"/>
      <c r="F98" s="100" t="s">
        <v>798</v>
      </c>
      <c r="G98" s="65"/>
      <c r="H98" s="69" t="s">
        <v>265</v>
      </c>
      <c r="I98" s="70"/>
      <c r="J98" s="70"/>
      <c r="K98" s="69" t="s">
        <v>2123</v>
      </c>
      <c r="L98" s="73">
        <v>1</v>
      </c>
      <c r="M98" s="74">
        <v>9424.0087890625</v>
      </c>
      <c r="N98" s="74">
        <v>1346.924072265625</v>
      </c>
      <c r="O98" s="75"/>
      <c r="P98" s="76"/>
      <c r="Q98" s="76"/>
      <c r="R98" s="86"/>
      <c r="S98" s="48">
        <v>0</v>
      </c>
      <c r="T98" s="48">
        <v>1</v>
      </c>
      <c r="U98" s="49">
        <v>0</v>
      </c>
      <c r="V98" s="49">
        <v>0.002481</v>
      </c>
      <c r="W98" s="49">
        <v>0.00092</v>
      </c>
      <c r="X98" s="49">
        <v>0.502939</v>
      </c>
      <c r="Y98" s="49">
        <v>0</v>
      </c>
      <c r="Z98" s="49">
        <v>0</v>
      </c>
      <c r="AA98" s="71">
        <v>98</v>
      </c>
      <c r="AB98" s="71"/>
      <c r="AC98" s="72"/>
      <c r="AD98" s="78" t="s">
        <v>1386</v>
      </c>
      <c r="AE98" s="78">
        <v>1378</v>
      </c>
      <c r="AF98" s="78">
        <v>936</v>
      </c>
      <c r="AG98" s="78">
        <v>3981</v>
      </c>
      <c r="AH98" s="78">
        <v>1463</v>
      </c>
      <c r="AI98" s="78"/>
      <c r="AJ98" s="78" t="s">
        <v>1497</v>
      </c>
      <c r="AK98" s="78" t="s">
        <v>1583</v>
      </c>
      <c r="AL98" s="83" t="s">
        <v>1677</v>
      </c>
      <c r="AM98" s="78"/>
      <c r="AN98" s="80">
        <v>41389.446493055555</v>
      </c>
      <c r="AO98" s="83" t="s">
        <v>1781</v>
      </c>
      <c r="AP98" s="78" t="b">
        <v>0</v>
      </c>
      <c r="AQ98" s="78" t="b">
        <v>0</v>
      </c>
      <c r="AR98" s="78" t="b">
        <v>1</v>
      </c>
      <c r="AS98" s="78"/>
      <c r="AT98" s="78">
        <v>21</v>
      </c>
      <c r="AU98" s="83" t="s">
        <v>1810</v>
      </c>
      <c r="AV98" s="78" t="b">
        <v>0</v>
      </c>
      <c r="AW98" s="78" t="s">
        <v>1900</v>
      </c>
      <c r="AX98" s="83" t="s">
        <v>1996</v>
      </c>
      <c r="AY98" s="78" t="s">
        <v>66</v>
      </c>
      <c r="AZ98" s="78" t="str">
        <f>REPLACE(INDEX(GroupVertices[Group],MATCH(Vertices[[#This Row],[Vertex]],GroupVertices[Vertex],0)),1,1,"")</f>
        <v>11</v>
      </c>
      <c r="BA98" s="48"/>
      <c r="BB98" s="48"/>
      <c r="BC98" s="48"/>
      <c r="BD98" s="48"/>
      <c r="BE98" s="48"/>
      <c r="BF98" s="48"/>
      <c r="BG98" s="116" t="s">
        <v>2626</v>
      </c>
      <c r="BH98" s="116" t="s">
        <v>2626</v>
      </c>
      <c r="BI98" s="116" t="s">
        <v>2689</v>
      </c>
      <c r="BJ98" s="116" t="s">
        <v>2689</v>
      </c>
      <c r="BK98" s="116">
        <v>0</v>
      </c>
      <c r="BL98" s="120">
        <v>0</v>
      </c>
      <c r="BM98" s="116">
        <v>0</v>
      </c>
      <c r="BN98" s="120">
        <v>0</v>
      </c>
      <c r="BO98" s="116">
        <v>0</v>
      </c>
      <c r="BP98" s="120">
        <v>0</v>
      </c>
      <c r="BQ98" s="116">
        <v>22</v>
      </c>
      <c r="BR98" s="120">
        <v>100</v>
      </c>
      <c r="BS98" s="116">
        <v>22</v>
      </c>
      <c r="BT98" s="2"/>
      <c r="BU98" s="3"/>
      <c r="BV98" s="3"/>
      <c r="BW98" s="3"/>
      <c r="BX98" s="3"/>
    </row>
    <row r="99" spans="1:76" ht="15">
      <c r="A99" s="64" t="s">
        <v>318</v>
      </c>
      <c r="B99" s="65"/>
      <c r="C99" s="65" t="s">
        <v>64</v>
      </c>
      <c r="D99" s="66">
        <v>1000</v>
      </c>
      <c r="E99" s="68"/>
      <c r="F99" s="100" t="s">
        <v>1879</v>
      </c>
      <c r="G99" s="65"/>
      <c r="H99" s="69" t="s">
        <v>318</v>
      </c>
      <c r="I99" s="70"/>
      <c r="J99" s="70"/>
      <c r="K99" s="69" t="s">
        <v>2124</v>
      </c>
      <c r="L99" s="73">
        <v>1</v>
      </c>
      <c r="M99" s="74">
        <v>6867.111328125</v>
      </c>
      <c r="N99" s="74">
        <v>6228.5322265625</v>
      </c>
      <c r="O99" s="75"/>
      <c r="P99" s="76"/>
      <c r="Q99" s="76"/>
      <c r="R99" s="86"/>
      <c r="S99" s="48">
        <v>1</v>
      </c>
      <c r="T99" s="48">
        <v>0</v>
      </c>
      <c r="U99" s="49">
        <v>0</v>
      </c>
      <c r="V99" s="49">
        <v>0.002695</v>
      </c>
      <c r="W99" s="49">
        <v>0.002727</v>
      </c>
      <c r="X99" s="49">
        <v>0.437497</v>
      </c>
      <c r="Y99" s="49">
        <v>0</v>
      </c>
      <c r="Z99" s="49">
        <v>0</v>
      </c>
      <c r="AA99" s="71">
        <v>99</v>
      </c>
      <c r="AB99" s="71"/>
      <c r="AC99" s="72"/>
      <c r="AD99" s="78" t="s">
        <v>1387</v>
      </c>
      <c r="AE99" s="78">
        <v>102</v>
      </c>
      <c r="AF99" s="78">
        <v>377713</v>
      </c>
      <c r="AG99" s="78">
        <v>314</v>
      </c>
      <c r="AH99" s="78">
        <v>5</v>
      </c>
      <c r="AI99" s="78"/>
      <c r="AJ99" s="78" t="s">
        <v>1498</v>
      </c>
      <c r="AK99" s="78" t="s">
        <v>1585</v>
      </c>
      <c r="AL99" s="83" t="s">
        <v>1678</v>
      </c>
      <c r="AM99" s="78"/>
      <c r="AN99" s="80">
        <v>43468.77324074074</v>
      </c>
      <c r="AO99" s="83" t="s">
        <v>1782</v>
      </c>
      <c r="AP99" s="78" t="b">
        <v>0</v>
      </c>
      <c r="AQ99" s="78" t="b">
        <v>0</v>
      </c>
      <c r="AR99" s="78" t="b">
        <v>0</v>
      </c>
      <c r="AS99" s="78"/>
      <c r="AT99" s="78">
        <v>899</v>
      </c>
      <c r="AU99" s="83" t="s">
        <v>1810</v>
      </c>
      <c r="AV99" s="78" t="b">
        <v>1</v>
      </c>
      <c r="AW99" s="78" t="s">
        <v>1900</v>
      </c>
      <c r="AX99" s="83" t="s">
        <v>1997</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319</v>
      </c>
      <c r="B100" s="65"/>
      <c r="C100" s="65" t="s">
        <v>64</v>
      </c>
      <c r="D100" s="66">
        <v>270.48365293225277</v>
      </c>
      <c r="E100" s="68"/>
      <c r="F100" s="100" t="s">
        <v>1880</v>
      </c>
      <c r="G100" s="65"/>
      <c r="H100" s="69" t="s">
        <v>319</v>
      </c>
      <c r="I100" s="70"/>
      <c r="J100" s="70"/>
      <c r="K100" s="69" t="s">
        <v>2125</v>
      </c>
      <c r="L100" s="73">
        <v>1</v>
      </c>
      <c r="M100" s="74">
        <v>5983.80712890625</v>
      </c>
      <c r="N100" s="74">
        <v>7631.8701171875</v>
      </c>
      <c r="O100" s="75"/>
      <c r="P100" s="76"/>
      <c r="Q100" s="76"/>
      <c r="R100" s="86"/>
      <c r="S100" s="48">
        <v>1</v>
      </c>
      <c r="T100" s="48">
        <v>0</v>
      </c>
      <c r="U100" s="49">
        <v>0</v>
      </c>
      <c r="V100" s="49">
        <v>0.002695</v>
      </c>
      <c r="W100" s="49">
        <v>0.002727</v>
      </c>
      <c r="X100" s="49">
        <v>0.437497</v>
      </c>
      <c r="Y100" s="49">
        <v>0</v>
      </c>
      <c r="Z100" s="49">
        <v>0</v>
      </c>
      <c r="AA100" s="71">
        <v>100</v>
      </c>
      <c r="AB100" s="71"/>
      <c r="AC100" s="72"/>
      <c r="AD100" s="78" t="s">
        <v>1388</v>
      </c>
      <c r="AE100" s="78">
        <v>582</v>
      </c>
      <c r="AF100" s="78">
        <v>48897</v>
      </c>
      <c r="AG100" s="78">
        <v>14741</v>
      </c>
      <c r="AH100" s="78">
        <v>1911</v>
      </c>
      <c r="AI100" s="78"/>
      <c r="AJ100" s="78" t="s">
        <v>1499</v>
      </c>
      <c r="AK100" s="78" t="s">
        <v>1586</v>
      </c>
      <c r="AL100" s="83" t="s">
        <v>1679</v>
      </c>
      <c r="AM100" s="78"/>
      <c r="AN100" s="80">
        <v>39786.68094907407</v>
      </c>
      <c r="AO100" s="83" t="s">
        <v>1783</v>
      </c>
      <c r="AP100" s="78" t="b">
        <v>0</v>
      </c>
      <c r="AQ100" s="78" t="b">
        <v>0</v>
      </c>
      <c r="AR100" s="78" t="b">
        <v>1</v>
      </c>
      <c r="AS100" s="78"/>
      <c r="AT100" s="78">
        <v>787</v>
      </c>
      <c r="AU100" s="83" t="s">
        <v>1811</v>
      </c>
      <c r="AV100" s="78" t="b">
        <v>1</v>
      </c>
      <c r="AW100" s="78" t="s">
        <v>1900</v>
      </c>
      <c r="AX100" s="83" t="s">
        <v>1998</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320</v>
      </c>
      <c r="B101" s="65"/>
      <c r="C101" s="65" t="s">
        <v>64</v>
      </c>
      <c r="D101" s="66">
        <v>811.7859538856221</v>
      </c>
      <c r="E101" s="68"/>
      <c r="F101" s="100" t="s">
        <v>1881</v>
      </c>
      <c r="G101" s="65"/>
      <c r="H101" s="69" t="s">
        <v>320</v>
      </c>
      <c r="I101" s="70"/>
      <c r="J101" s="70"/>
      <c r="K101" s="69" t="s">
        <v>2126</v>
      </c>
      <c r="L101" s="73">
        <v>1</v>
      </c>
      <c r="M101" s="74">
        <v>7467.1904296875</v>
      </c>
      <c r="N101" s="74">
        <v>9435.1240234375</v>
      </c>
      <c r="O101" s="75"/>
      <c r="P101" s="76"/>
      <c r="Q101" s="76"/>
      <c r="R101" s="86"/>
      <c r="S101" s="48">
        <v>1</v>
      </c>
      <c r="T101" s="48">
        <v>0</v>
      </c>
      <c r="U101" s="49">
        <v>0</v>
      </c>
      <c r="V101" s="49">
        <v>0.002695</v>
      </c>
      <c r="W101" s="49">
        <v>0.002727</v>
      </c>
      <c r="X101" s="49">
        <v>0.437497</v>
      </c>
      <c r="Y101" s="49">
        <v>0</v>
      </c>
      <c r="Z101" s="49">
        <v>0</v>
      </c>
      <c r="AA101" s="71">
        <v>101</v>
      </c>
      <c r="AB101" s="71"/>
      <c r="AC101" s="72"/>
      <c r="AD101" s="78" t="s">
        <v>1389</v>
      </c>
      <c r="AE101" s="78">
        <v>1121</v>
      </c>
      <c r="AF101" s="78">
        <v>292879</v>
      </c>
      <c r="AG101" s="78">
        <v>15519</v>
      </c>
      <c r="AH101" s="78">
        <v>2151</v>
      </c>
      <c r="AI101" s="78"/>
      <c r="AJ101" s="78" t="s">
        <v>1500</v>
      </c>
      <c r="AK101" s="78" t="s">
        <v>1587</v>
      </c>
      <c r="AL101" s="83" t="s">
        <v>1680</v>
      </c>
      <c r="AM101" s="78"/>
      <c r="AN101" s="80">
        <v>39938.62611111111</v>
      </c>
      <c r="AO101" s="83" t="s">
        <v>1784</v>
      </c>
      <c r="AP101" s="78" t="b">
        <v>0</v>
      </c>
      <c r="AQ101" s="78" t="b">
        <v>0</v>
      </c>
      <c r="AR101" s="78" t="b">
        <v>1</v>
      </c>
      <c r="AS101" s="78" t="s">
        <v>1237</v>
      </c>
      <c r="AT101" s="78">
        <v>817</v>
      </c>
      <c r="AU101" s="83" t="s">
        <v>1813</v>
      </c>
      <c r="AV101" s="78" t="b">
        <v>1</v>
      </c>
      <c r="AW101" s="78" t="s">
        <v>1900</v>
      </c>
      <c r="AX101" s="83" t="s">
        <v>1999</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321</v>
      </c>
      <c r="B102" s="65"/>
      <c r="C102" s="65" t="s">
        <v>64</v>
      </c>
      <c r="D102" s="66">
        <v>320.16067755147424</v>
      </c>
      <c r="E102" s="68"/>
      <c r="F102" s="100" t="s">
        <v>1882</v>
      </c>
      <c r="G102" s="65"/>
      <c r="H102" s="69" t="s">
        <v>321</v>
      </c>
      <c r="I102" s="70"/>
      <c r="J102" s="70"/>
      <c r="K102" s="69" t="s">
        <v>2127</v>
      </c>
      <c r="L102" s="73">
        <v>1</v>
      </c>
      <c r="M102" s="74">
        <v>6426.83349609375</v>
      </c>
      <c r="N102" s="74">
        <v>5605.48876953125</v>
      </c>
      <c r="O102" s="75"/>
      <c r="P102" s="76"/>
      <c r="Q102" s="76"/>
      <c r="R102" s="86"/>
      <c r="S102" s="48">
        <v>1</v>
      </c>
      <c r="T102" s="48">
        <v>0</v>
      </c>
      <c r="U102" s="49">
        <v>0</v>
      </c>
      <c r="V102" s="49">
        <v>0.002695</v>
      </c>
      <c r="W102" s="49">
        <v>0.002727</v>
      </c>
      <c r="X102" s="49">
        <v>0.437497</v>
      </c>
      <c r="Y102" s="49">
        <v>0</v>
      </c>
      <c r="Z102" s="49">
        <v>0</v>
      </c>
      <c r="AA102" s="71">
        <v>102</v>
      </c>
      <c r="AB102" s="71"/>
      <c r="AC102" s="72"/>
      <c r="AD102" s="78" t="s">
        <v>1390</v>
      </c>
      <c r="AE102" s="78">
        <v>4120</v>
      </c>
      <c r="AF102" s="78">
        <v>71288</v>
      </c>
      <c r="AG102" s="78">
        <v>10969</v>
      </c>
      <c r="AH102" s="78">
        <v>4691</v>
      </c>
      <c r="AI102" s="78"/>
      <c r="AJ102" s="78" t="s">
        <v>1501</v>
      </c>
      <c r="AK102" s="78" t="s">
        <v>1588</v>
      </c>
      <c r="AL102" s="83" t="s">
        <v>1681</v>
      </c>
      <c r="AM102" s="78"/>
      <c r="AN102" s="80">
        <v>39875.73755787037</v>
      </c>
      <c r="AO102" s="83" t="s">
        <v>1785</v>
      </c>
      <c r="AP102" s="78" t="b">
        <v>0</v>
      </c>
      <c r="AQ102" s="78" t="b">
        <v>0</v>
      </c>
      <c r="AR102" s="78" t="b">
        <v>0</v>
      </c>
      <c r="AS102" s="78"/>
      <c r="AT102" s="78">
        <v>875</v>
      </c>
      <c r="AU102" s="83" t="s">
        <v>1810</v>
      </c>
      <c r="AV102" s="78" t="b">
        <v>1</v>
      </c>
      <c r="AW102" s="78" t="s">
        <v>1900</v>
      </c>
      <c r="AX102" s="83" t="s">
        <v>2000</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322</v>
      </c>
      <c r="B103" s="65"/>
      <c r="C103" s="65" t="s">
        <v>64</v>
      </c>
      <c r="D103" s="66">
        <v>250.92877396330016</v>
      </c>
      <c r="E103" s="68"/>
      <c r="F103" s="100" t="s">
        <v>1883</v>
      </c>
      <c r="G103" s="65"/>
      <c r="H103" s="69" t="s">
        <v>322</v>
      </c>
      <c r="I103" s="70"/>
      <c r="J103" s="70"/>
      <c r="K103" s="69" t="s">
        <v>2128</v>
      </c>
      <c r="L103" s="73">
        <v>1</v>
      </c>
      <c r="M103" s="74">
        <v>7548.86865234375</v>
      </c>
      <c r="N103" s="74">
        <v>7873.587890625</v>
      </c>
      <c r="O103" s="75"/>
      <c r="P103" s="76"/>
      <c r="Q103" s="76"/>
      <c r="R103" s="86"/>
      <c r="S103" s="48">
        <v>1</v>
      </c>
      <c r="T103" s="48">
        <v>0</v>
      </c>
      <c r="U103" s="49">
        <v>0</v>
      </c>
      <c r="V103" s="49">
        <v>0.002695</v>
      </c>
      <c r="W103" s="49">
        <v>0.002727</v>
      </c>
      <c r="X103" s="49">
        <v>0.437497</v>
      </c>
      <c r="Y103" s="49">
        <v>0</v>
      </c>
      <c r="Z103" s="49">
        <v>0</v>
      </c>
      <c r="AA103" s="71">
        <v>103</v>
      </c>
      <c r="AB103" s="71"/>
      <c r="AC103" s="72"/>
      <c r="AD103" s="78" t="s">
        <v>1391</v>
      </c>
      <c r="AE103" s="78">
        <v>21</v>
      </c>
      <c r="AF103" s="78">
        <v>40083</v>
      </c>
      <c r="AG103" s="78">
        <v>7094</v>
      </c>
      <c r="AH103" s="78">
        <v>5499</v>
      </c>
      <c r="AI103" s="78"/>
      <c r="AJ103" s="78" t="s">
        <v>1502</v>
      </c>
      <c r="AK103" s="78" t="s">
        <v>1589</v>
      </c>
      <c r="AL103" s="78"/>
      <c r="AM103" s="78"/>
      <c r="AN103" s="80">
        <v>40184.80818287037</v>
      </c>
      <c r="AO103" s="83" t="s">
        <v>1786</v>
      </c>
      <c r="AP103" s="78" t="b">
        <v>0</v>
      </c>
      <c r="AQ103" s="78" t="b">
        <v>0</v>
      </c>
      <c r="AR103" s="78" t="b">
        <v>1</v>
      </c>
      <c r="AS103" s="78" t="s">
        <v>1237</v>
      </c>
      <c r="AT103" s="78">
        <v>601</v>
      </c>
      <c r="AU103" s="83" t="s">
        <v>1810</v>
      </c>
      <c r="AV103" s="78" t="b">
        <v>1</v>
      </c>
      <c r="AW103" s="78" t="s">
        <v>1900</v>
      </c>
      <c r="AX103" s="83" t="s">
        <v>2001</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323</v>
      </c>
      <c r="B104" s="65"/>
      <c r="C104" s="65" t="s">
        <v>64</v>
      </c>
      <c r="D104" s="66">
        <v>164.54031500107223</v>
      </c>
      <c r="E104" s="68"/>
      <c r="F104" s="100" t="s">
        <v>1884</v>
      </c>
      <c r="G104" s="65"/>
      <c r="H104" s="69" t="s">
        <v>323</v>
      </c>
      <c r="I104" s="70"/>
      <c r="J104" s="70"/>
      <c r="K104" s="69" t="s">
        <v>2129</v>
      </c>
      <c r="L104" s="73">
        <v>1</v>
      </c>
      <c r="M104" s="74">
        <v>6477.17529296875</v>
      </c>
      <c r="N104" s="74">
        <v>9312.3115234375</v>
      </c>
      <c r="O104" s="75"/>
      <c r="P104" s="76"/>
      <c r="Q104" s="76"/>
      <c r="R104" s="86"/>
      <c r="S104" s="48">
        <v>1</v>
      </c>
      <c r="T104" s="48">
        <v>0</v>
      </c>
      <c r="U104" s="49">
        <v>0</v>
      </c>
      <c r="V104" s="49">
        <v>0.002695</v>
      </c>
      <c r="W104" s="49">
        <v>0.002727</v>
      </c>
      <c r="X104" s="49">
        <v>0.437497</v>
      </c>
      <c r="Y104" s="49">
        <v>0</v>
      </c>
      <c r="Z104" s="49">
        <v>0</v>
      </c>
      <c r="AA104" s="71">
        <v>104</v>
      </c>
      <c r="AB104" s="71"/>
      <c r="AC104" s="72"/>
      <c r="AD104" s="78" t="s">
        <v>1392</v>
      </c>
      <c r="AE104" s="78">
        <v>280</v>
      </c>
      <c r="AF104" s="78">
        <v>1145</v>
      </c>
      <c r="AG104" s="78">
        <v>2856</v>
      </c>
      <c r="AH104" s="78">
        <v>504</v>
      </c>
      <c r="AI104" s="78"/>
      <c r="AJ104" s="78" t="s">
        <v>1503</v>
      </c>
      <c r="AK104" s="78" t="s">
        <v>1590</v>
      </c>
      <c r="AL104" s="83" t="s">
        <v>1682</v>
      </c>
      <c r="AM104" s="78"/>
      <c r="AN104" s="80">
        <v>41446.86237268519</v>
      </c>
      <c r="AO104" s="83" t="s">
        <v>1787</v>
      </c>
      <c r="AP104" s="78" t="b">
        <v>1</v>
      </c>
      <c r="AQ104" s="78" t="b">
        <v>0</v>
      </c>
      <c r="AR104" s="78" t="b">
        <v>1</v>
      </c>
      <c r="AS104" s="78"/>
      <c r="AT104" s="78">
        <v>22</v>
      </c>
      <c r="AU104" s="83" t="s">
        <v>1810</v>
      </c>
      <c r="AV104" s="78" t="b">
        <v>0</v>
      </c>
      <c r="AW104" s="78" t="s">
        <v>1900</v>
      </c>
      <c r="AX104" s="83" t="s">
        <v>2002</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324</v>
      </c>
      <c r="B105" s="65"/>
      <c r="C105" s="65" t="s">
        <v>64</v>
      </c>
      <c r="D105" s="66">
        <v>251.70972669725427</v>
      </c>
      <c r="E105" s="68"/>
      <c r="F105" s="100" t="s">
        <v>1885</v>
      </c>
      <c r="G105" s="65"/>
      <c r="H105" s="69" t="s">
        <v>324</v>
      </c>
      <c r="I105" s="70"/>
      <c r="J105" s="70"/>
      <c r="K105" s="69" t="s">
        <v>2130</v>
      </c>
      <c r="L105" s="73">
        <v>1</v>
      </c>
      <c r="M105" s="74">
        <v>7234.119140625</v>
      </c>
      <c r="N105" s="74">
        <v>5364.16943359375</v>
      </c>
      <c r="O105" s="75"/>
      <c r="P105" s="76"/>
      <c r="Q105" s="76"/>
      <c r="R105" s="86"/>
      <c r="S105" s="48">
        <v>1</v>
      </c>
      <c r="T105" s="48">
        <v>0</v>
      </c>
      <c r="U105" s="49">
        <v>0</v>
      </c>
      <c r="V105" s="49">
        <v>0.002695</v>
      </c>
      <c r="W105" s="49">
        <v>0.002727</v>
      </c>
      <c r="X105" s="49">
        <v>0.437497</v>
      </c>
      <c r="Y105" s="49">
        <v>0</v>
      </c>
      <c r="Z105" s="49">
        <v>0</v>
      </c>
      <c r="AA105" s="71">
        <v>105</v>
      </c>
      <c r="AB105" s="71"/>
      <c r="AC105" s="72"/>
      <c r="AD105" s="78" t="s">
        <v>1393</v>
      </c>
      <c r="AE105" s="78">
        <v>1037</v>
      </c>
      <c r="AF105" s="78">
        <v>40435</v>
      </c>
      <c r="AG105" s="78">
        <v>14786</v>
      </c>
      <c r="AH105" s="78">
        <v>14026</v>
      </c>
      <c r="AI105" s="78"/>
      <c r="AJ105" s="78" t="s">
        <v>1504</v>
      </c>
      <c r="AK105" s="78" t="s">
        <v>1591</v>
      </c>
      <c r="AL105" s="83" t="s">
        <v>1683</v>
      </c>
      <c r="AM105" s="78"/>
      <c r="AN105" s="80">
        <v>39972.87513888889</v>
      </c>
      <c r="AO105" s="83" t="s">
        <v>1788</v>
      </c>
      <c r="AP105" s="78" t="b">
        <v>0</v>
      </c>
      <c r="AQ105" s="78" t="b">
        <v>0</v>
      </c>
      <c r="AR105" s="78" t="b">
        <v>1</v>
      </c>
      <c r="AS105" s="78"/>
      <c r="AT105" s="78">
        <v>694</v>
      </c>
      <c r="AU105" s="83" t="s">
        <v>1810</v>
      </c>
      <c r="AV105" s="78" t="b">
        <v>1</v>
      </c>
      <c r="AW105" s="78" t="s">
        <v>1900</v>
      </c>
      <c r="AX105" s="83" t="s">
        <v>2003</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325</v>
      </c>
      <c r="B106" s="65"/>
      <c r="C106" s="65" t="s">
        <v>64</v>
      </c>
      <c r="D106" s="66">
        <v>162.4215369870775</v>
      </c>
      <c r="E106" s="68"/>
      <c r="F106" s="100" t="s">
        <v>1886</v>
      </c>
      <c r="G106" s="65"/>
      <c r="H106" s="69" t="s">
        <v>325</v>
      </c>
      <c r="I106" s="70"/>
      <c r="J106" s="70"/>
      <c r="K106" s="69" t="s">
        <v>2131</v>
      </c>
      <c r="L106" s="73">
        <v>1</v>
      </c>
      <c r="M106" s="74">
        <v>6069.87158203125</v>
      </c>
      <c r="N106" s="74">
        <v>6603.91748046875</v>
      </c>
      <c r="O106" s="75"/>
      <c r="P106" s="76"/>
      <c r="Q106" s="76"/>
      <c r="R106" s="86"/>
      <c r="S106" s="48">
        <v>1</v>
      </c>
      <c r="T106" s="48">
        <v>0</v>
      </c>
      <c r="U106" s="49">
        <v>0</v>
      </c>
      <c r="V106" s="49">
        <v>0.002695</v>
      </c>
      <c r="W106" s="49">
        <v>0.002727</v>
      </c>
      <c r="X106" s="49">
        <v>0.437497</v>
      </c>
      <c r="Y106" s="49">
        <v>0</v>
      </c>
      <c r="Z106" s="49">
        <v>0</v>
      </c>
      <c r="AA106" s="71">
        <v>106</v>
      </c>
      <c r="AB106" s="71"/>
      <c r="AC106" s="72"/>
      <c r="AD106" s="78" t="s">
        <v>1394</v>
      </c>
      <c r="AE106" s="78">
        <v>320</v>
      </c>
      <c r="AF106" s="78">
        <v>190</v>
      </c>
      <c r="AG106" s="78">
        <v>205</v>
      </c>
      <c r="AH106" s="78">
        <v>144</v>
      </c>
      <c r="AI106" s="78"/>
      <c r="AJ106" s="78" t="s">
        <v>1505</v>
      </c>
      <c r="AK106" s="78" t="s">
        <v>1590</v>
      </c>
      <c r="AL106" s="78"/>
      <c r="AM106" s="78"/>
      <c r="AN106" s="80">
        <v>40912.007881944446</v>
      </c>
      <c r="AO106" s="83" t="s">
        <v>1789</v>
      </c>
      <c r="AP106" s="78" t="b">
        <v>0</v>
      </c>
      <c r="AQ106" s="78" t="b">
        <v>0</v>
      </c>
      <c r="AR106" s="78" t="b">
        <v>1</v>
      </c>
      <c r="AS106" s="78" t="s">
        <v>1237</v>
      </c>
      <c r="AT106" s="78">
        <v>0</v>
      </c>
      <c r="AU106" s="83" t="s">
        <v>1826</v>
      </c>
      <c r="AV106" s="78" t="b">
        <v>0</v>
      </c>
      <c r="AW106" s="78" t="s">
        <v>1900</v>
      </c>
      <c r="AX106" s="83" t="s">
        <v>2004</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326</v>
      </c>
      <c r="B107" s="65"/>
      <c r="C107" s="65" t="s">
        <v>64</v>
      </c>
      <c r="D107" s="66">
        <v>401.0669370659734</v>
      </c>
      <c r="E107" s="68"/>
      <c r="F107" s="100" t="s">
        <v>1887</v>
      </c>
      <c r="G107" s="65"/>
      <c r="H107" s="69" t="s">
        <v>326</v>
      </c>
      <c r="I107" s="70"/>
      <c r="J107" s="70"/>
      <c r="K107" s="69" t="s">
        <v>2132</v>
      </c>
      <c r="L107" s="73">
        <v>1</v>
      </c>
      <c r="M107" s="74">
        <v>7959.80615234375</v>
      </c>
      <c r="N107" s="74">
        <v>8598.7392578125</v>
      </c>
      <c r="O107" s="75"/>
      <c r="P107" s="76"/>
      <c r="Q107" s="76"/>
      <c r="R107" s="86"/>
      <c r="S107" s="48">
        <v>1</v>
      </c>
      <c r="T107" s="48">
        <v>0</v>
      </c>
      <c r="U107" s="49">
        <v>0</v>
      </c>
      <c r="V107" s="49">
        <v>0.002695</v>
      </c>
      <c r="W107" s="49">
        <v>0.002727</v>
      </c>
      <c r="X107" s="49">
        <v>0.437497</v>
      </c>
      <c r="Y107" s="49">
        <v>0</v>
      </c>
      <c r="Z107" s="49">
        <v>0</v>
      </c>
      <c r="AA107" s="71">
        <v>107</v>
      </c>
      <c r="AB107" s="71"/>
      <c r="AC107" s="72"/>
      <c r="AD107" s="78" t="s">
        <v>1395</v>
      </c>
      <c r="AE107" s="78">
        <v>1976</v>
      </c>
      <c r="AF107" s="78">
        <v>107755</v>
      </c>
      <c r="AG107" s="78">
        <v>39592</v>
      </c>
      <c r="AH107" s="78">
        <v>24090</v>
      </c>
      <c r="AI107" s="78"/>
      <c r="AJ107" s="78" t="s">
        <v>1506</v>
      </c>
      <c r="AK107" s="78" t="s">
        <v>1592</v>
      </c>
      <c r="AL107" s="83" t="s">
        <v>1684</v>
      </c>
      <c r="AM107" s="78"/>
      <c r="AN107" s="80">
        <v>39899.718460648146</v>
      </c>
      <c r="AO107" s="83" t="s">
        <v>1790</v>
      </c>
      <c r="AP107" s="78" t="b">
        <v>0</v>
      </c>
      <c r="AQ107" s="78" t="b">
        <v>0</v>
      </c>
      <c r="AR107" s="78" t="b">
        <v>1</v>
      </c>
      <c r="AS107" s="78"/>
      <c r="AT107" s="78">
        <v>1205</v>
      </c>
      <c r="AU107" s="83" t="s">
        <v>1810</v>
      </c>
      <c r="AV107" s="78" t="b">
        <v>1</v>
      </c>
      <c r="AW107" s="78" t="s">
        <v>1900</v>
      </c>
      <c r="AX107" s="83" t="s">
        <v>2005</v>
      </c>
      <c r="AY107" s="78" t="s">
        <v>65</v>
      </c>
      <c r="AZ107" s="78" t="str">
        <f>REPLACE(INDEX(GroupVertices[Group],MATCH(Vertices[[#This Row],[Vertex]],GroupVertices[Vertex],0)),1,1,"")</f>
        <v>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327</v>
      </c>
      <c r="B108" s="65"/>
      <c r="C108" s="65" t="s">
        <v>64</v>
      </c>
      <c r="D108" s="66">
        <v>173.91840365568567</v>
      </c>
      <c r="E108" s="68"/>
      <c r="F108" s="100" t="s">
        <v>1888</v>
      </c>
      <c r="G108" s="65"/>
      <c r="H108" s="69" t="s">
        <v>327</v>
      </c>
      <c r="I108" s="70"/>
      <c r="J108" s="70"/>
      <c r="K108" s="69" t="s">
        <v>2133</v>
      </c>
      <c r="L108" s="73">
        <v>1</v>
      </c>
      <c r="M108" s="74">
        <v>7721.5068359375</v>
      </c>
      <c r="N108" s="74">
        <v>6072.044921875</v>
      </c>
      <c r="O108" s="75"/>
      <c r="P108" s="76"/>
      <c r="Q108" s="76"/>
      <c r="R108" s="86"/>
      <c r="S108" s="48">
        <v>1</v>
      </c>
      <c r="T108" s="48">
        <v>0</v>
      </c>
      <c r="U108" s="49">
        <v>0</v>
      </c>
      <c r="V108" s="49">
        <v>0.002695</v>
      </c>
      <c r="W108" s="49">
        <v>0.002727</v>
      </c>
      <c r="X108" s="49">
        <v>0.437497</v>
      </c>
      <c r="Y108" s="49">
        <v>0</v>
      </c>
      <c r="Z108" s="49">
        <v>0</v>
      </c>
      <c r="AA108" s="71">
        <v>108</v>
      </c>
      <c r="AB108" s="71"/>
      <c r="AC108" s="72"/>
      <c r="AD108" s="78" t="s">
        <v>1396</v>
      </c>
      <c r="AE108" s="78">
        <v>1536</v>
      </c>
      <c r="AF108" s="78">
        <v>5372</v>
      </c>
      <c r="AG108" s="78">
        <v>7555</v>
      </c>
      <c r="AH108" s="78">
        <v>1342</v>
      </c>
      <c r="AI108" s="78"/>
      <c r="AJ108" s="78" t="s">
        <v>1507</v>
      </c>
      <c r="AK108" s="78" t="s">
        <v>1593</v>
      </c>
      <c r="AL108" s="83" t="s">
        <v>1685</v>
      </c>
      <c r="AM108" s="78"/>
      <c r="AN108" s="80">
        <v>39842.66508101852</v>
      </c>
      <c r="AO108" s="83" t="s">
        <v>1791</v>
      </c>
      <c r="AP108" s="78" t="b">
        <v>0</v>
      </c>
      <c r="AQ108" s="78" t="b">
        <v>0</v>
      </c>
      <c r="AR108" s="78" t="b">
        <v>1</v>
      </c>
      <c r="AS108" s="78" t="s">
        <v>1237</v>
      </c>
      <c r="AT108" s="78">
        <v>334</v>
      </c>
      <c r="AU108" s="83" t="s">
        <v>1810</v>
      </c>
      <c r="AV108" s="78" t="b">
        <v>1</v>
      </c>
      <c r="AW108" s="78" t="s">
        <v>1900</v>
      </c>
      <c r="AX108" s="83" t="s">
        <v>2006</v>
      </c>
      <c r="AY108" s="78" t="s">
        <v>65</v>
      </c>
      <c r="AZ108" s="78" t="str">
        <f>REPLACE(INDEX(GroupVertices[Group],MATCH(Vertices[[#This Row],[Vertex]],GroupVertices[Vertex],0)),1,1,"")</f>
        <v>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328</v>
      </c>
      <c r="B109" s="65"/>
      <c r="C109" s="65" t="s">
        <v>64</v>
      </c>
      <c r="D109" s="66">
        <v>162.0554653930365</v>
      </c>
      <c r="E109" s="68"/>
      <c r="F109" s="100" t="s">
        <v>1889</v>
      </c>
      <c r="G109" s="65"/>
      <c r="H109" s="69" t="s">
        <v>328</v>
      </c>
      <c r="I109" s="70"/>
      <c r="J109" s="70"/>
      <c r="K109" s="69" t="s">
        <v>2134</v>
      </c>
      <c r="L109" s="73">
        <v>1</v>
      </c>
      <c r="M109" s="74">
        <v>6950.251953125</v>
      </c>
      <c r="N109" s="74">
        <v>9646.09375</v>
      </c>
      <c r="O109" s="75"/>
      <c r="P109" s="76"/>
      <c r="Q109" s="76"/>
      <c r="R109" s="86"/>
      <c r="S109" s="48">
        <v>1</v>
      </c>
      <c r="T109" s="48">
        <v>0</v>
      </c>
      <c r="U109" s="49">
        <v>0</v>
      </c>
      <c r="V109" s="49">
        <v>0.002695</v>
      </c>
      <c r="W109" s="49">
        <v>0.002727</v>
      </c>
      <c r="X109" s="49">
        <v>0.437497</v>
      </c>
      <c r="Y109" s="49">
        <v>0</v>
      </c>
      <c r="Z109" s="49">
        <v>0</v>
      </c>
      <c r="AA109" s="71">
        <v>109</v>
      </c>
      <c r="AB109" s="71"/>
      <c r="AC109" s="72"/>
      <c r="AD109" s="78" t="s">
        <v>1397</v>
      </c>
      <c r="AE109" s="78">
        <v>1</v>
      </c>
      <c r="AF109" s="78">
        <v>25</v>
      </c>
      <c r="AG109" s="78">
        <v>17</v>
      </c>
      <c r="AH109" s="78">
        <v>0</v>
      </c>
      <c r="AI109" s="78"/>
      <c r="AJ109" s="78" t="s">
        <v>1508</v>
      </c>
      <c r="AK109" s="78" t="s">
        <v>1590</v>
      </c>
      <c r="AL109" s="78"/>
      <c r="AM109" s="78"/>
      <c r="AN109" s="80">
        <v>43427.769467592596</v>
      </c>
      <c r="AO109" s="83" t="s">
        <v>1792</v>
      </c>
      <c r="AP109" s="78" t="b">
        <v>0</v>
      </c>
      <c r="AQ109" s="78" t="b">
        <v>0</v>
      </c>
      <c r="AR109" s="78" t="b">
        <v>0</v>
      </c>
      <c r="AS109" s="78"/>
      <c r="AT109" s="78">
        <v>0</v>
      </c>
      <c r="AU109" s="83" t="s">
        <v>1810</v>
      </c>
      <c r="AV109" s="78" t="b">
        <v>0</v>
      </c>
      <c r="AW109" s="78" t="s">
        <v>1900</v>
      </c>
      <c r="AX109" s="83" t="s">
        <v>2007</v>
      </c>
      <c r="AY109" s="78" t="s">
        <v>65</v>
      </c>
      <c r="AZ109" s="78" t="str">
        <f>REPLACE(INDEX(GroupVertices[Group],MATCH(Vertices[[#This Row],[Vertex]],GroupVertices[Vertex],0)),1,1,"")</f>
        <v>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329</v>
      </c>
      <c r="B110" s="65"/>
      <c r="C110" s="65" t="s">
        <v>64</v>
      </c>
      <c r="D110" s="66">
        <v>174.35103372137047</v>
      </c>
      <c r="E110" s="68"/>
      <c r="F110" s="100" t="s">
        <v>1890</v>
      </c>
      <c r="G110" s="65"/>
      <c r="H110" s="69" t="s">
        <v>329</v>
      </c>
      <c r="I110" s="70"/>
      <c r="J110" s="70"/>
      <c r="K110" s="69" t="s">
        <v>2135</v>
      </c>
      <c r="L110" s="73">
        <v>1</v>
      </c>
      <c r="M110" s="74">
        <v>6107.31201171875</v>
      </c>
      <c r="N110" s="74">
        <v>8627.806640625</v>
      </c>
      <c r="O110" s="75"/>
      <c r="P110" s="76"/>
      <c r="Q110" s="76"/>
      <c r="R110" s="86"/>
      <c r="S110" s="48">
        <v>1</v>
      </c>
      <c r="T110" s="48">
        <v>0</v>
      </c>
      <c r="U110" s="49">
        <v>0</v>
      </c>
      <c r="V110" s="49">
        <v>0.002695</v>
      </c>
      <c r="W110" s="49">
        <v>0.002727</v>
      </c>
      <c r="X110" s="49">
        <v>0.437497</v>
      </c>
      <c r="Y110" s="49">
        <v>0</v>
      </c>
      <c r="Z110" s="49">
        <v>0</v>
      </c>
      <c r="AA110" s="71">
        <v>110</v>
      </c>
      <c r="AB110" s="71"/>
      <c r="AC110" s="72"/>
      <c r="AD110" s="78" t="s">
        <v>1398</v>
      </c>
      <c r="AE110" s="78">
        <v>4417</v>
      </c>
      <c r="AF110" s="78">
        <v>5567</v>
      </c>
      <c r="AG110" s="78">
        <v>18209</v>
      </c>
      <c r="AH110" s="78">
        <v>15281</v>
      </c>
      <c r="AI110" s="78"/>
      <c r="AJ110" s="78" t="s">
        <v>1509</v>
      </c>
      <c r="AK110" s="78" t="s">
        <v>1594</v>
      </c>
      <c r="AL110" s="83" t="s">
        <v>1686</v>
      </c>
      <c r="AM110" s="78"/>
      <c r="AN110" s="80">
        <v>39897.3047337963</v>
      </c>
      <c r="AO110" s="83" t="s">
        <v>1793</v>
      </c>
      <c r="AP110" s="78" t="b">
        <v>1</v>
      </c>
      <c r="AQ110" s="78" t="b">
        <v>0</v>
      </c>
      <c r="AR110" s="78" t="b">
        <v>1</v>
      </c>
      <c r="AS110" s="78" t="s">
        <v>1237</v>
      </c>
      <c r="AT110" s="78">
        <v>79</v>
      </c>
      <c r="AU110" s="83" t="s">
        <v>1810</v>
      </c>
      <c r="AV110" s="78" t="b">
        <v>1</v>
      </c>
      <c r="AW110" s="78" t="s">
        <v>1900</v>
      </c>
      <c r="AX110" s="83" t="s">
        <v>2008</v>
      </c>
      <c r="AY110" s="78" t="s">
        <v>65</v>
      </c>
      <c r="AZ110" s="78" t="str">
        <f>REPLACE(INDEX(GroupVertices[Group],MATCH(Vertices[[#This Row],[Vertex]],GroupVertices[Vertex],0)),1,1,"")</f>
        <v>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267</v>
      </c>
      <c r="B111" s="65"/>
      <c r="C111" s="65" t="s">
        <v>64</v>
      </c>
      <c r="D111" s="66">
        <v>170.2355015580613</v>
      </c>
      <c r="E111" s="68"/>
      <c r="F111" s="100" t="s">
        <v>799</v>
      </c>
      <c r="G111" s="65"/>
      <c r="H111" s="69" t="s">
        <v>267</v>
      </c>
      <c r="I111" s="70"/>
      <c r="J111" s="70"/>
      <c r="K111" s="69" t="s">
        <v>2136</v>
      </c>
      <c r="L111" s="73">
        <v>84.14511771310184</v>
      </c>
      <c r="M111" s="74">
        <v>7458.36181640625</v>
      </c>
      <c r="N111" s="74">
        <v>2546.384765625</v>
      </c>
      <c r="O111" s="75"/>
      <c r="P111" s="76"/>
      <c r="Q111" s="76"/>
      <c r="R111" s="86"/>
      <c r="S111" s="48">
        <v>0</v>
      </c>
      <c r="T111" s="48">
        <v>2</v>
      </c>
      <c r="U111" s="49">
        <v>72.666667</v>
      </c>
      <c r="V111" s="49">
        <v>0.002591</v>
      </c>
      <c r="W111" s="49">
        <v>0.001485</v>
      </c>
      <c r="X111" s="49">
        <v>0.72653</v>
      </c>
      <c r="Y111" s="49">
        <v>0</v>
      </c>
      <c r="Z111" s="49">
        <v>0</v>
      </c>
      <c r="AA111" s="71">
        <v>111</v>
      </c>
      <c r="AB111" s="71"/>
      <c r="AC111" s="72"/>
      <c r="AD111" s="78" t="s">
        <v>1399</v>
      </c>
      <c r="AE111" s="78">
        <v>114</v>
      </c>
      <c r="AF111" s="78">
        <v>3712</v>
      </c>
      <c r="AG111" s="78">
        <v>12064</v>
      </c>
      <c r="AH111" s="78">
        <v>204</v>
      </c>
      <c r="AI111" s="78"/>
      <c r="AJ111" s="78" t="s">
        <v>1510</v>
      </c>
      <c r="AK111" s="78" t="s">
        <v>1595</v>
      </c>
      <c r="AL111" s="83" t="s">
        <v>1687</v>
      </c>
      <c r="AM111" s="78"/>
      <c r="AN111" s="80">
        <v>40564.81914351852</v>
      </c>
      <c r="AO111" s="83" t="s">
        <v>1794</v>
      </c>
      <c r="AP111" s="78" t="b">
        <v>1</v>
      </c>
      <c r="AQ111" s="78" t="b">
        <v>0</v>
      </c>
      <c r="AR111" s="78" t="b">
        <v>0</v>
      </c>
      <c r="AS111" s="78"/>
      <c r="AT111" s="78">
        <v>36</v>
      </c>
      <c r="AU111" s="83" t="s">
        <v>1810</v>
      </c>
      <c r="AV111" s="78" t="b">
        <v>0</v>
      </c>
      <c r="AW111" s="78" t="s">
        <v>1900</v>
      </c>
      <c r="AX111" s="83" t="s">
        <v>2009</v>
      </c>
      <c r="AY111" s="78" t="s">
        <v>66</v>
      </c>
      <c r="AZ111" s="78" t="str">
        <f>REPLACE(INDEX(GroupVertices[Group],MATCH(Vertices[[#This Row],[Vertex]],GroupVertices[Vertex],0)),1,1,"")</f>
        <v>6</v>
      </c>
      <c r="BA111" s="48"/>
      <c r="BB111" s="48"/>
      <c r="BC111" s="48"/>
      <c r="BD111" s="48"/>
      <c r="BE111" s="48"/>
      <c r="BF111" s="48"/>
      <c r="BG111" s="116" t="s">
        <v>2622</v>
      </c>
      <c r="BH111" s="116" t="s">
        <v>2622</v>
      </c>
      <c r="BI111" s="116" t="s">
        <v>2686</v>
      </c>
      <c r="BJ111" s="116" t="s">
        <v>2686</v>
      </c>
      <c r="BK111" s="116">
        <v>1</v>
      </c>
      <c r="BL111" s="120">
        <v>4.3478260869565215</v>
      </c>
      <c r="BM111" s="116">
        <v>0</v>
      </c>
      <c r="BN111" s="120">
        <v>0</v>
      </c>
      <c r="BO111" s="116">
        <v>0</v>
      </c>
      <c r="BP111" s="120">
        <v>0</v>
      </c>
      <c r="BQ111" s="116">
        <v>22</v>
      </c>
      <c r="BR111" s="120">
        <v>95.65217391304348</v>
      </c>
      <c r="BS111" s="116">
        <v>23</v>
      </c>
      <c r="BT111" s="2"/>
      <c r="BU111" s="3"/>
      <c r="BV111" s="3"/>
      <c r="BW111" s="3"/>
      <c r="BX111" s="3"/>
    </row>
    <row r="112" spans="1:76" ht="15">
      <c r="A112" s="64" t="s">
        <v>268</v>
      </c>
      <c r="B112" s="65"/>
      <c r="C112" s="65" t="s">
        <v>64</v>
      </c>
      <c r="D112" s="66">
        <v>165.63852978319517</v>
      </c>
      <c r="E112" s="68"/>
      <c r="F112" s="100" t="s">
        <v>1891</v>
      </c>
      <c r="G112" s="65"/>
      <c r="H112" s="69" t="s">
        <v>268</v>
      </c>
      <c r="I112" s="70"/>
      <c r="J112" s="70"/>
      <c r="K112" s="69" t="s">
        <v>2137</v>
      </c>
      <c r="L112" s="73">
        <v>1</v>
      </c>
      <c r="M112" s="74">
        <v>1593.9212646484375</v>
      </c>
      <c r="N112" s="74">
        <v>5555.96533203125</v>
      </c>
      <c r="O112" s="75"/>
      <c r="P112" s="76"/>
      <c r="Q112" s="76"/>
      <c r="R112" s="86"/>
      <c r="S112" s="48">
        <v>0</v>
      </c>
      <c r="T112" s="48">
        <v>1</v>
      </c>
      <c r="U112" s="49">
        <v>0</v>
      </c>
      <c r="V112" s="49">
        <v>0.00339</v>
      </c>
      <c r="W112" s="49">
        <v>0.008504</v>
      </c>
      <c r="X112" s="49">
        <v>0.390672</v>
      </c>
      <c r="Y112" s="49">
        <v>0</v>
      </c>
      <c r="Z112" s="49">
        <v>0</v>
      </c>
      <c r="AA112" s="71">
        <v>112</v>
      </c>
      <c r="AB112" s="71"/>
      <c r="AC112" s="72"/>
      <c r="AD112" s="78" t="s">
        <v>1400</v>
      </c>
      <c r="AE112" s="78">
        <v>1855</v>
      </c>
      <c r="AF112" s="78">
        <v>1640</v>
      </c>
      <c r="AG112" s="78">
        <v>9124</v>
      </c>
      <c r="AH112" s="78">
        <v>3829</v>
      </c>
      <c r="AI112" s="78"/>
      <c r="AJ112" s="78" t="s">
        <v>1511</v>
      </c>
      <c r="AK112" s="78" t="s">
        <v>1596</v>
      </c>
      <c r="AL112" s="78"/>
      <c r="AM112" s="78"/>
      <c r="AN112" s="80">
        <v>39951.55064814815</v>
      </c>
      <c r="AO112" s="83" t="s">
        <v>1795</v>
      </c>
      <c r="AP112" s="78" t="b">
        <v>0</v>
      </c>
      <c r="AQ112" s="78" t="b">
        <v>0</v>
      </c>
      <c r="AR112" s="78" t="b">
        <v>0</v>
      </c>
      <c r="AS112" s="78"/>
      <c r="AT112" s="78">
        <v>36</v>
      </c>
      <c r="AU112" s="83" t="s">
        <v>1812</v>
      </c>
      <c r="AV112" s="78" t="b">
        <v>0</v>
      </c>
      <c r="AW112" s="78" t="s">
        <v>1900</v>
      </c>
      <c r="AX112" s="83" t="s">
        <v>2010</v>
      </c>
      <c r="AY112" s="78" t="s">
        <v>66</v>
      </c>
      <c r="AZ112" s="78" t="str">
        <f>REPLACE(INDEX(GroupVertices[Group],MATCH(Vertices[[#This Row],[Vertex]],GroupVertices[Vertex],0)),1,1,"")</f>
        <v>1</v>
      </c>
      <c r="BA112" s="48"/>
      <c r="BB112" s="48"/>
      <c r="BC112" s="48"/>
      <c r="BD112" s="48"/>
      <c r="BE112" s="48"/>
      <c r="BF112" s="48"/>
      <c r="BG112" s="116" t="s">
        <v>2627</v>
      </c>
      <c r="BH112" s="116" t="s">
        <v>2627</v>
      </c>
      <c r="BI112" s="116" t="s">
        <v>2690</v>
      </c>
      <c r="BJ112" s="116" t="s">
        <v>2690</v>
      </c>
      <c r="BK112" s="116">
        <v>1</v>
      </c>
      <c r="BL112" s="120">
        <v>3.5714285714285716</v>
      </c>
      <c r="BM112" s="116">
        <v>0</v>
      </c>
      <c r="BN112" s="120">
        <v>0</v>
      </c>
      <c r="BO112" s="116">
        <v>0</v>
      </c>
      <c r="BP112" s="120">
        <v>0</v>
      </c>
      <c r="BQ112" s="116">
        <v>27</v>
      </c>
      <c r="BR112" s="120">
        <v>96.42857142857143</v>
      </c>
      <c r="BS112" s="116">
        <v>28</v>
      </c>
      <c r="BT112" s="2"/>
      <c r="BU112" s="3"/>
      <c r="BV112" s="3"/>
      <c r="BW112" s="3"/>
      <c r="BX112" s="3"/>
    </row>
    <row r="113" spans="1:76" ht="15">
      <c r="A113" s="64" t="s">
        <v>269</v>
      </c>
      <c r="B113" s="65"/>
      <c r="C113" s="65" t="s">
        <v>64</v>
      </c>
      <c r="D113" s="66">
        <v>162.53912362031488</v>
      </c>
      <c r="E113" s="68"/>
      <c r="F113" s="100" t="s">
        <v>800</v>
      </c>
      <c r="G113" s="65"/>
      <c r="H113" s="69" t="s">
        <v>269</v>
      </c>
      <c r="I113" s="70"/>
      <c r="J113" s="70"/>
      <c r="K113" s="69" t="s">
        <v>2138</v>
      </c>
      <c r="L113" s="73">
        <v>406.2314005021153</v>
      </c>
      <c r="M113" s="74">
        <v>4857.46240234375</v>
      </c>
      <c r="N113" s="74">
        <v>8747.1015625</v>
      </c>
      <c r="O113" s="75"/>
      <c r="P113" s="76"/>
      <c r="Q113" s="76"/>
      <c r="R113" s="86"/>
      <c r="S113" s="48">
        <v>0</v>
      </c>
      <c r="T113" s="48">
        <v>7</v>
      </c>
      <c r="U113" s="49">
        <v>354.161688</v>
      </c>
      <c r="V113" s="49">
        <v>0.004202</v>
      </c>
      <c r="W113" s="49">
        <v>0.027893</v>
      </c>
      <c r="X113" s="49">
        <v>1.796178</v>
      </c>
      <c r="Y113" s="49">
        <v>0.23809523809523808</v>
      </c>
      <c r="Z113" s="49">
        <v>0</v>
      </c>
      <c r="AA113" s="71">
        <v>113</v>
      </c>
      <c r="AB113" s="71"/>
      <c r="AC113" s="72"/>
      <c r="AD113" s="78" t="s">
        <v>1401</v>
      </c>
      <c r="AE113" s="78">
        <v>133</v>
      </c>
      <c r="AF113" s="78">
        <v>243</v>
      </c>
      <c r="AG113" s="78">
        <v>10297</v>
      </c>
      <c r="AH113" s="78">
        <v>7494</v>
      </c>
      <c r="AI113" s="78"/>
      <c r="AJ113" s="78" t="s">
        <v>1512</v>
      </c>
      <c r="AK113" s="78"/>
      <c r="AL113" s="83" t="s">
        <v>1688</v>
      </c>
      <c r="AM113" s="78"/>
      <c r="AN113" s="80">
        <v>43623.62385416667</v>
      </c>
      <c r="AO113" s="83" t="s">
        <v>1796</v>
      </c>
      <c r="AP113" s="78" t="b">
        <v>1</v>
      </c>
      <c r="AQ113" s="78" t="b">
        <v>0</v>
      </c>
      <c r="AR113" s="78" t="b">
        <v>0</v>
      </c>
      <c r="AS113" s="78"/>
      <c r="AT113" s="78">
        <v>9</v>
      </c>
      <c r="AU113" s="78"/>
      <c r="AV113" s="78" t="b">
        <v>0</v>
      </c>
      <c r="AW113" s="78" t="s">
        <v>1900</v>
      </c>
      <c r="AX113" s="83" t="s">
        <v>2011</v>
      </c>
      <c r="AY113" s="78" t="s">
        <v>66</v>
      </c>
      <c r="AZ113" s="78" t="str">
        <f>REPLACE(INDEX(GroupVertices[Group],MATCH(Vertices[[#This Row],[Vertex]],GroupVertices[Vertex],0)),1,1,"")</f>
        <v>2</v>
      </c>
      <c r="BA113" s="48" t="s">
        <v>2562</v>
      </c>
      <c r="BB113" s="48" t="s">
        <v>2562</v>
      </c>
      <c r="BC113" s="48" t="s">
        <v>586</v>
      </c>
      <c r="BD113" s="48" t="s">
        <v>586</v>
      </c>
      <c r="BE113" s="48"/>
      <c r="BF113" s="48"/>
      <c r="BG113" s="116" t="s">
        <v>2620</v>
      </c>
      <c r="BH113" s="116" t="s">
        <v>2620</v>
      </c>
      <c r="BI113" s="116" t="s">
        <v>2691</v>
      </c>
      <c r="BJ113" s="116" t="s">
        <v>2708</v>
      </c>
      <c r="BK113" s="116">
        <v>0</v>
      </c>
      <c r="BL113" s="120">
        <v>0</v>
      </c>
      <c r="BM113" s="116">
        <v>0</v>
      </c>
      <c r="BN113" s="120">
        <v>0</v>
      </c>
      <c r="BO113" s="116">
        <v>0</v>
      </c>
      <c r="BP113" s="120">
        <v>0</v>
      </c>
      <c r="BQ113" s="116">
        <v>60</v>
      </c>
      <c r="BR113" s="120">
        <v>100</v>
      </c>
      <c r="BS113" s="116">
        <v>60</v>
      </c>
      <c r="BT113" s="2"/>
      <c r="BU113" s="3"/>
      <c r="BV113" s="3"/>
      <c r="BW113" s="3"/>
      <c r="BX113" s="3"/>
    </row>
    <row r="114" spans="1:76" ht="15">
      <c r="A114" s="64" t="s">
        <v>270</v>
      </c>
      <c r="B114" s="65"/>
      <c r="C114" s="65" t="s">
        <v>64</v>
      </c>
      <c r="D114" s="66">
        <v>162.7454548824107</v>
      </c>
      <c r="E114" s="68"/>
      <c r="F114" s="100" t="s">
        <v>801</v>
      </c>
      <c r="G114" s="65"/>
      <c r="H114" s="69" t="s">
        <v>270</v>
      </c>
      <c r="I114" s="70"/>
      <c r="J114" s="70"/>
      <c r="K114" s="69" t="s">
        <v>2139</v>
      </c>
      <c r="L114" s="73">
        <v>1</v>
      </c>
      <c r="M114" s="74">
        <v>1533.2071533203125</v>
      </c>
      <c r="N114" s="74">
        <v>3282.501953125</v>
      </c>
      <c r="O114" s="75"/>
      <c r="P114" s="76"/>
      <c r="Q114" s="76"/>
      <c r="R114" s="86"/>
      <c r="S114" s="48">
        <v>0</v>
      </c>
      <c r="T114" s="48">
        <v>1</v>
      </c>
      <c r="U114" s="49">
        <v>0</v>
      </c>
      <c r="V114" s="49">
        <v>0.00339</v>
      </c>
      <c r="W114" s="49">
        <v>0.008504</v>
      </c>
      <c r="X114" s="49">
        <v>0.390672</v>
      </c>
      <c r="Y114" s="49">
        <v>0</v>
      </c>
      <c r="Z114" s="49">
        <v>0</v>
      </c>
      <c r="AA114" s="71">
        <v>114</v>
      </c>
      <c r="AB114" s="71"/>
      <c r="AC114" s="72"/>
      <c r="AD114" s="78" t="s">
        <v>1402</v>
      </c>
      <c r="AE114" s="78">
        <v>539</v>
      </c>
      <c r="AF114" s="78">
        <v>336</v>
      </c>
      <c r="AG114" s="78">
        <v>4310</v>
      </c>
      <c r="AH114" s="78">
        <v>5840</v>
      </c>
      <c r="AI114" s="78"/>
      <c r="AJ114" s="78" t="s">
        <v>1513</v>
      </c>
      <c r="AK114" s="78" t="s">
        <v>1597</v>
      </c>
      <c r="AL114" s="83" t="s">
        <v>1689</v>
      </c>
      <c r="AM114" s="78"/>
      <c r="AN114" s="80">
        <v>40926.06207175926</v>
      </c>
      <c r="AO114" s="83" t="s">
        <v>1797</v>
      </c>
      <c r="AP114" s="78" t="b">
        <v>0</v>
      </c>
      <c r="AQ114" s="78" t="b">
        <v>0</v>
      </c>
      <c r="AR114" s="78" t="b">
        <v>1</v>
      </c>
      <c r="AS114" s="78"/>
      <c r="AT114" s="78">
        <v>16</v>
      </c>
      <c r="AU114" s="83" t="s">
        <v>1810</v>
      </c>
      <c r="AV114" s="78" t="b">
        <v>0</v>
      </c>
      <c r="AW114" s="78" t="s">
        <v>1900</v>
      </c>
      <c r="AX114" s="83" t="s">
        <v>2012</v>
      </c>
      <c r="AY114" s="78" t="s">
        <v>66</v>
      </c>
      <c r="AZ114" s="78" t="str">
        <f>REPLACE(INDEX(GroupVertices[Group],MATCH(Vertices[[#This Row],[Vertex]],GroupVertices[Vertex],0)),1,1,"")</f>
        <v>1</v>
      </c>
      <c r="BA114" s="48" t="s">
        <v>542</v>
      </c>
      <c r="BB114" s="48" t="s">
        <v>542</v>
      </c>
      <c r="BC114" s="48" t="s">
        <v>595</v>
      </c>
      <c r="BD114" s="48" t="s">
        <v>595</v>
      </c>
      <c r="BE114" s="48" t="s">
        <v>632</v>
      </c>
      <c r="BF114" s="48" t="s">
        <v>632</v>
      </c>
      <c r="BG114" s="116" t="s">
        <v>2628</v>
      </c>
      <c r="BH114" s="116" t="s">
        <v>2628</v>
      </c>
      <c r="BI114" s="116" t="s">
        <v>2692</v>
      </c>
      <c r="BJ114" s="116" t="s">
        <v>2692</v>
      </c>
      <c r="BK114" s="116">
        <v>1</v>
      </c>
      <c r="BL114" s="120">
        <v>3.8461538461538463</v>
      </c>
      <c r="BM114" s="116">
        <v>0</v>
      </c>
      <c r="BN114" s="120">
        <v>0</v>
      </c>
      <c r="BO114" s="116">
        <v>0</v>
      </c>
      <c r="BP114" s="120">
        <v>0</v>
      </c>
      <c r="BQ114" s="116">
        <v>25</v>
      </c>
      <c r="BR114" s="120">
        <v>96.15384615384616</v>
      </c>
      <c r="BS114" s="116">
        <v>26</v>
      </c>
      <c r="BT114" s="2"/>
      <c r="BU114" s="3"/>
      <c r="BV114" s="3"/>
      <c r="BW114" s="3"/>
      <c r="BX114" s="3"/>
    </row>
    <row r="115" spans="1:76" ht="15">
      <c r="A115" s="64" t="s">
        <v>330</v>
      </c>
      <c r="B115" s="65"/>
      <c r="C115" s="65" t="s">
        <v>64</v>
      </c>
      <c r="D115" s="66">
        <v>162.15974033194516</v>
      </c>
      <c r="E115" s="68"/>
      <c r="F115" s="100" t="s">
        <v>1892</v>
      </c>
      <c r="G115" s="65"/>
      <c r="H115" s="69" t="s">
        <v>330</v>
      </c>
      <c r="I115" s="70"/>
      <c r="J115" s="70"/>
      <c r="K115" s="69" t="s">
        <v>2140</v>
      </c>
      <c r="L115" s="73">
        <v>1</v>
      </c>
      <c r="M115" s="74">
        <v>1685.397705078125</v>
      </c>
      <c r="N115" s="74">
        <v>4340.66455078125</v>
      </c>
      <c r="O115" s="75"/>
      <c r="P115" s="76"/>
      <c r="Q115" s="76"/>
      <c r="R115" s="86"/>
      <c r="S115" s="48">
        <v>2</v>
      </c>
      <c r="T115" s="48">
        <v>0</v>
      </c>
      <c r="U115" s="49">
        <v>0</v>
      </c>
      <c r="V115" s="49">
        <v>0.003509</v>
      </c>
      <c r="W115" s="49">
        <v>0.01251</v>
      </c>
      <c r="X115" s="49">
        <v>0.602623</v>
      </c>
      <c r="Y115" s="49">
        <v>0.5</v>
      </c>
      <c r="Z115" s="49">
        <v>0</v>
      </c>
      <c r="AA115" s="71">
        <v>115</v>
      </c>
      <c r="AB115" s="71"/>
      <c r="AC115" s="72"/>
      <c r="AD115" s="78" t="s">
        <v>1403</v>
      </c>
      <c r="AE115" s="78">
        <v>185</v>
      </c>
      <c r="AF115" s="78">
        <v>72</v>
      </c>
      <c r="AG115" s="78">
        <v>23</v>
      </c>
      <c r="AH115" s="78">
        <v>0</v>
      </c>
      <c r="AI115" s="78"/>
      <c r="AJ115" s="78"/>
      <c r="AK115" s="78" t="s">
        <v>1598</v>
      </c>
      <c r="AL115" s="83" t="s">
        <v>1690</v>
      </c>
      <c r="AM115" s="78"/>
      <c r="AN115" s="80">
        <v>42290.612916666665</v>
      </c>
      <c r="AO115" s="83" t="s">
        <v>1798</v>
      </c>
      <c r="AP115" s="78" t="b">
        <v>0</v>
      </c>
      <c r="AQ115" s="78" t="b">
        <v>0</v>
      </c>
      <c r="AR115" s="78" t="b">
        <v>0</v>
      </c>
      <c r="AS115" s="78"/>
      <c r="AT115" s="78">
        <v>0</v>
      </c>
      <c r="AU115" s="83" t="s">
        <v>1810</v>
      </c>
      <c r="AV115" s="78" t="b">
        <v>0</v>
      </c>
      <c r="AW115" s="78" t="s">
        <v>1900</v>
      </c>
      <c r="AX115" s="83" t="s">
        <v>2013</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331</v>
      </c>
      <c r="B116" s="65"/>
      <c r="C116" s="65" t="s">
        <v>64</v>
      </c>
      <c r="D116" s="66">
        <v>205.16760609245645</v>
      </c>
      <c r="E116" s="68"/>
      <c r="F116" s="100" t="s">
        <v>1893</v>
      </c>
      <c r="G116" s="65"/>
      <c r="H116" s="69" t="s">
        <v>331</v>
      </c>
      <c r="I116" s="70"/>
      <c r="J116" s="70"/>
      <c r="K116" s="69" t="s">
        <v>2141</v>
      </c>
      <c r="L116" s="73">
        <v>1</v>
      </c>
      <c r="M116" s="74">
        <v>1212.1312255859375</v>
      </c>
      <c r="N116" s="74">
        <v>6854.029296875</v>
      </c>
      <c r="O116" s="75"/>
      <c r="P116" s="76"/>
      <c r="Q116" s="76"/>
      <c r="R116" s="86"/>
      <c r="S116" s="48">
        <v>1</v>
      </c>
      <c r="T116" s="48">
        <v>0</v>
      </c>
      <c r="U116" s="49">
        <v>0</v>
      </c>
      <c r="V116" s="49">
        <v>0.00339</v>
      </c>
      <c r="W116" s="49">
        <v>0.008504</v>
      </c>
      <c r="X116" s="49">
        <v>0.390672</v>
      </c>
      <c r="Y116" s="49">
        <v>0</v>
      </c>
      <c r="Z116" s="49">
        <v>0</v>
      </c>
      <c r="AA116" s="71">
        <v>116</v>
      </c>
      <c r="AB116" s="71"/>
      <c r="AC116" s="72"/>
      <c r="AD116" s="78" t="s">
        <v>1404</v>
      </c>
      <c r="AE116" s="78">
        <v>138</v>
      </c>
      <c r="AF116" s="78">
        <v>19457</v>
      </c>
      <c r="AG116" s="78">
        <v>8682</v>
      </c>
      <c r="AH116" s="78">
        <v>3400</v>
      </c>
      <c r="AI116" s="78"/>
      <c r="AJ116" s="78" t="s">
        <v>1514</v>
      </c>
      <c r="AK116" s="78" t="s">
        <v>1557</v>
      </c>
      <c r="AL116" s="83" t="s">
        <v>1691</v>
      </c>
      <c r="AM116" s="78"/>
      <c r="AN116" s="80">
        <v>40723.923946759256</v>
      </c>
      <c r="AO116" s="83" t="s">
        <v>1799</v>
      </c>
      <c r="AP116" s="78" t="b">
        <v>0</v>
      </c>
      <c r="AQ116" s="78" t="b">
        <v>0</v>
      </c>
      <c r="AR116" s="78" t="b">
        <v>1</v>
      </c>
      <c r="AS116" s="78"/>
      <c r="AT116" s="78">
        <v>269</v>
      </c>
      <c r="AU116" s="83" t="s">
        <v>1810</v>
      </c>
      <c r="AV116" s="78" t="b">
        <v>1</v>
      </c>
      <c r="AW116" s="78" t="s">
        <v>1900</v>
      </c>
      <c r="AX116" s="83" t="s">
        <v>2014</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332</v>
      </c>
      <c r="B117" s="65"/>
      <c r="C117" s="65" t="s">
        <v>64</v>
      </c>
      <c r="D117" s="66">
        <v>162.0110930786073</v>
      </c>
      <c r="E117" s="68"/>
      <c r="F117" s="100" t="s">
        <v>771</v>
      </c>
      <c r="G117" s="65"/>
      <c r="H117" s="69" t="s">
        <v>332</v>
      </c>
      <c r="I117" s="70"/>
      <c r="J117" s="70"/>
      <c r="K117" s="69" t="s">
        <v>2142</v>
      </c>
      <c r="L117" s="73">
        <v>1</v>
      </c>
      <c r="M117" s="74">
        <v>1339.8568115234375</v>
      </c>
      <c r="N117" s="74">
        <v>1550.91259765625</v>
      </c>
      <c r="O117" s="75"/>
      <c r="P117" s="76"/>
      <c r="Q117" s="76"/>
      <c r="R117" s="86"/>
      <c r="S117" s="48">
        <v>1</v>
      </c>
      <c r="T117" s="48">
        <v>0</v>
      </c>
      <c r="U117" s="49">
        <v>0</v>
      </c>
      <c r="V117" s="49">
        <v>0.00339</v>
      </c>
      <c r="W117" s="49">
        <v>0.008504</v>
      </c>
      <c r="X117" s="49">
        <v>0.390672</v>
      </c>
      <c r="Y117" s="49">
        <v>0</v>
      </c>
      <c r="Z117" s="49">
        <v>0</v>
      </c>
      <c r="AA117" s="71">
        <v>117</v>
      </c>
      <c r="AB117" s="71"/>
      <c r="AC117" s="72"/>
      <c r="AD117" s="78" t="s">
        <v>1405</v>
      </c>
      <c r="AE117" s="78">
        <v>2</v>
      </c>
      <c r="AF117" s="78">
        <v>5</v>
      </c>
      <c r="AG117" s="78">
        <v>0</v>
      </c>
      <c r="AH117" s="78">
        <v>0</v>
      </c>
      <c r="AI117" s="78"/>
      <c r="AJ117" s="78"/>
      <c r="AK117" s="78"/>
      <c r="AL117" s="78"/>
      <c r="AM117" s="78"/>
      <c r="AN117" s="80">
        <v>40816.74528935185</v>
      </c>
      <c r="AO117" s="78"/>
      <c r="AP117" s="78" t="b">
        <v>1</v>
      </c>
      <c r="AQ117" s="78" t="b">
        <v>1</v>
      </c>
      <c r="AR117" s="78" t="b">
        <v>0</v>
      </c>
      <c r="AS117" s="78" t="s">
        <v>1237</v>
      </c>
      <c r="AT117" s="78">
        <v>0</v>
      </c>
      <c r="AU117" s="83" t="s">
        <v>1810</v>
      </c>
      <c r="AV117" s="78" t="b">
        <v>0</v>
      </c>
      <c r="AW117" s="78" t="s">
        <v>1900</v>
      </c>
      <c r="AX117" s="83" t="s">
        <v>2015</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272</v>
      </c>
      <c r="B118" s="65"/>
      <c r="C118" s="65" t="s">
        <v>64</v>
      </c>
      <c r="D118" s="66">
        <v>163.74383195706793</v>
      </c>
      <c r="E118" s="68"/>
      <c r="F118" s="100" t="s">
        <v>804</v>
      </c>
      <c r="G118" s="65"/>
      <c r="H118" s="69" t="s">
        <v>272</v>
      </c>
      <c r="I118" s="70"/>
      <c r="J118" s="70"/>
      <c r="K118" s="69" t="s">
        <v>2143</v>
      </c>
      <c r="L118" s="73">
        <v>445.14728807180205</v>
      </c>
      <c r="M118" s="74">
        <v>3810.146484375</v>
      </c>
      <c r="N118" s="74">
        <v>6713.1806640625</v>
      </c>
      <c r="O118" s="75"/>
      <c r="P118" s="76"/>
      <c r="Q118" s="76"/>
      <c r="R118" s="86"/>
      <c r="S118" s="48">
        <v>1</v>
      </c>
      <c r="T118" s="48">
        <v>9</v>
      </c>
      <c r="U118" s="49">
        <v>388.17316</v>
      </c>
      <c r="V118" s="49">
        <v>0.00361</v>
      </c>
      <c r="W118" s="49">
        <v>0.01875</v>
      </c>
      <c r="X118" s="49">
        <v>2.320698</v>
      </c>
      <c r="Y118" s="49">
        <v>0.1388888888888889</v>
      </c>
      <c r="Z118" s="49">
        <v>0.1111111111111111</v>
      </c>
      <c r="AA118" s="71">
        <v>118</v>
      </c>
      <c r="AB118" s="71"/>
      <c r="AC118" s="72"/>
      <c r="AD118" s="78" t="s">
        <v>1406</v>
      </c>
      <c r="AE118" s="78">
        <v>671</v>
      </c>
      <c r="AF118" s="78">
        <v>786</v>
      </c>
      <c r="AG118" s="78">
        <v>733</v>
      </c>
      <c r="AH118" s="78">
        <v>462</v>
      </c>
      <c r="AI118" s="78"/>
      <c r="AJ118" s="78" t="s">
        <v>1515</v>
      </c>
      <c r="AK118" s="78" t="s">
        <v>1599</v>
      </c>
      <c r="AL118" s="83" t="s">
        <v>1692</v>
      </c>
      <c r="AM118" s="78"/>
      <c r="AN118" s="80">
        <v>41558.646099537036</v>
      </c>
      <c r="AO118" s="83" t="s">
        <v>1800</v>
      </c>
      <c r="AP118" s="78" t="b">
        <v>1</v>
      </c>
      <c r="AQ118" s="78" t="b">
        <v>0</v>
      </c>
      <c r="AR118" s="78" t="b">
        <v>1</v>
      </c>
      <c r="AS118" s="78"/>
      <c r="AT118" s="78">
        <v>3</v>
      </c>
      <c r="AU118" s="83" t="s">
        <v>1810</v>
      </c>
      <c r="AV118" s="78" t="b">
        <v>0</v>
      </c>
      <c r="AW118" s="78" t="s">
        <v>1900</v>
      </c>
      <c r="AX118" s="83" t="s">
        <v>2016</v>
      </c>
      <c r="AY118" s="78" t="s">
        <v>66</v>
      </c>
      <c r="AZ118" s="78" t="str">
        <f>REPLACE(INDEX(GroupVertices[Group],MATCH(Vertices[[#This Row],[Vertex]],GroupVertices[Vertex],0)),1,1,"")</f>
        <v>2</v>
      </c>
      <c r="BA118" s="48"/>
      <c r="BB118" s="48"/>
      <c r="BC118" s="48"/>
      <c r="BD118" s="48"/>
      <c r="BE118" s="48"/>
      <c r="BF118" s="48"/>
      <c r="BG118" s="116" t="s">
        <v>2629</v>
      </c>
      <c r="BH118" s="116" t="s">
        <v>2629</v>
      </c>
      <c r="BI118" s="116" t="s">
        <v>2693</v>
      </c>
      <c r="BJ118" s="116" t="s">
        <v>2693</v>
      </c>
      <c r="BK118" s="116">
        <v>2</v>
      </c>
      <c r="BL118" s="120">
        <v>3.508771929824561</v>
      </c>
      <c r="BM118" s="116">
        <v>0</v>
      </c>
      <c r="BN118" s="120">
        <v>0</v>
      </c>
      <c r="BO118" s="116">
        <v>0</v>
      </c>
      <c r="BP118" s="120">
        <v>0</v>
      </c>
      <c r="BQ118" s="116">
        <v>55</v>
      </c>
      <c r="BR118" s="120">
        <v>96.49122807017544</v>
      </c>
      <c r="BS118" s="116">
        <v>57</v>
      </c>
      <c r="BT118" s="2"/>
      <c r="BU118" s="3"/>
      <c r="BV118" s="3"/>
      <c r="BW118" s="3"/>
      <c r="BX118" s="3"/>
    </row>
    <row r="119" spans="1:76" ht="15">
      <c r="A119" s="64" t="s">
        <v>333</v>
      </c>
      <c r="B119" s="65"/>
      <c r="C119" s="65" t="s">
        <v>64</v>
      </c>
      <c r="D119" s="66">
        <v>162.04880954587213</v>
      </c>
      <c r="E119" s="68"/>
      <c r="F119" s="100" t="s">
        <v>1894</v>
      </c>
      <c r="G119" s="65"/>
      <c r="H119" s="69" t="s">
        <v>333</v>
      </c>
      <c r="I119" s="70"/>
      <c r="J119" s="70"/>
      <c r="K119" s="69" t="s">
        <v>2144</v>
      </c>
      <c r="L119" s="73">
        <v>1</v>
      </c>
      <c r="M119" s="74">
        <v>3641.870361328125</v>
      </c>
      <c r="N119" s="74">
        <v>5987.6435546875</v>
      </c>
      <c r="O119" s="75"/>
      <c r="P119" s="76"/>
      <c r="Q119" s="76"/>
      <c r="R119" s="86"/>
      <c r="S119" s="48">
        <v>2</v>
      </c>
      <c r="T119" s="48">
        <v>0</v>
      </c>
      <c r="U119" s="49">
        <v>0</v>
      </c>
      <c r="V119" s="49">
        <v>0.002681</v>
      </c>
      <c r="W119" s="49">
        <v>0.005989</v>
      </c>
      <c r="X119" s="49">
        <v>0.581128</v>
      </c>
      <c r="Y119" s="49">
        <v>1</v>
      </c>
      <c r="Z119" s="49">
        <v>0</v>
      </c>
      <c r="AA119" s="71">
        <v>119</v>
      </c>
      <c r="AB119" s="71"/>
      <c r="AC119" s="72"/>
      <c r="AD119" s="78" t="s">
        <v>1407</v>
      </c>
      <c r="AE119" s="78">
        <v>23</v>
      </c>
      <c r="AF119" s="78">
        <v>22</v>
      </c>
      <c r="AG119" s="78">
        <v>38</v>
      </c>
      <c r="AH119" s="78">
        <v>2</v>
      </c>
      <c r="AI119" s="78"/>
      <c r="AJ119" s="78" t="s">
        <v>1516</v>
      </c>
      <c r="AK119" s="78" t="s">
        <v>1600</v>
      </c>
      <c r="AL119" s="83" t="s">
        <v>1693</v>
      </c>
      <c r="AM119" s="78"/>
      <c r="AN119" s="80">
        <v>41452.51384259259</v>
      </c>
      <c r="AO119" s="83" t="s">
        <v>1801</v>
      </c>
      <c r="AP119" s="78" t="b">
        <v>0</v>
      </c>
      <c r="AQ119" s="78" t="b">
        <v>0</v>
      </c>
      <c r="AR119" s="78" t="b">
        <v>0</v>
      </c>
      <c r="AS119" s="78"/>
      <c r="AT119" s="78">
        <v>0</v>
      </c>
      <c r="AU119" s="83" t="s">
        <v>1827</v>
      </c>
      <c r="AV119" s="78" t="b">
        <v>0</v>
      </c>
      <c r="AW119" s="78" t="s">
        <v>1900</v>
      </c>
      <c r="AX119" s="83" t="s">
        <v>2017</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273</v>
      </c>
      <c r="B120" s="65"/>
      <c r="C120" s="65" t="s">
        <v>64</v>
      </c>
      <c r="D120" s="66">
        <v>162.0443723144292</v>
      </c>
      <c r="E120" s="68"/>
      <c r="F120" s="100" t="s">
        <v>803</v>
      </c>
      <c r="G120" s="65"/>
      <c r="H120" s="69" t="s">
        <v>273</v>
      </c>
      <c r="I120" s="70"/>
      <c r="J120" s="70"/>
      <c r="K120" s="69" t="s">
        <v>2145</v>
      </c>
      <c r="L120" s="73">
        <v>1</v>
      </c>
      <c r="M120" s="74">
        <v>4206.80419921875</v>
      </c>
      <c r="N120" s="74">
        <v>4865.6953125</v>
      </c>
      <c r="O120" s="75"/>
      <c r="P120" s="76"/>
      <c r="Q120" s="76"/>
      <c r="R120" s="86"/>
      <c r="S120" s="48">
        <v>2</v>
      </c>
      <c r="T120" s="48">
        <v>1</v>
      </c>
      <c r="U120" s="49">
        <v>0</v>
      </c>
      <c r="V120" s="49">
        <v>0.003521</v>
      </c>
      <c r="W120" s="49">
        <v>0.014493</v>
      </c>
      <c r="X120" s="49">
        <v>0.8218</v>
      </c>
      <c r="Y120" s="49">
        <v>0.6666666666666666</v>
      </c>
      <c r="Z120" s="49">
        <v>0</v>
      </c>
      <c r="AA120" s="71">
        <v>120</v>
      </c>
      <c r="AB120" s="71"/>
      <c r="AC120" s="72"/>
      <c r="AD120" s="78" t="s">
        <v>1408</v>
      </c>
      <c r="AE120" s="78">
        <v>34</v>
      </c>
      <c r="AF120" s="78">
        <v>20</v>
      </c>
      <c r="AG120" s="78">
        <v>32</v>
      </c>
      <c r="AH120" s="78">
        <v>40</v>
      </c>
      <c r="AI120" s="78"/>
      <c r="AJ120" s="78" t="s">
        <v>1421</v>
      </c>
      <c r="AK120" s="78" t="s">
        <v>1601</v>
      </c>
      <c r="AL120" s="78"/>
      <c r="AM120" s="78"/>
      <c r="AN120" s="80">
        <v>43083.634571759256</v>
      </c>
      <c r="AO120" s="78"/>
      <c r="AP120" s="78" t="b">
        <v>1</v>
      </c>
      <c r="AQ120" s="78" t="b">
        <v>0</v>
      </c>
      <c r="AR120" s="78" t="b">
        <v>0</v>
      </c>
      <c r="AS120" s="78"/>
      <c r="AT120" s="78">
        <v>0</v>
      </c>
      <c r="AU120" s="78"/>
      <c r="AV120" s="78" t="b">
        <v>0</v>
      </c>
      <c r="AW120" s="78" t="s">
        <v>1900</v>
      </c>
      <c r="AX120" s="83" t="s">
        <v>2018</v>
      </c>
      <c r="AY120" s="78" t="s">
        <v>66</v>
      </c>
      <c r="AZ120" s="78" t="str">
        <f>REPLACE(INDEX(GroupVertices[Group],MATCH(Vertices[[#This Row],[Vertex]],GroupVertices[Vertex],0)),1,1,"")</f>
        <v>2</v>
      </c>
      <c r="BA120" s="48"/>
      <c r="BB120" s="48"/>
      <c r="BC120" s="48"/>
      <c r="BD120" s="48"/>
      <c r="BE120" s="48" t="s">
        <v>627</v>
      </c>
      <c r="BF120" s="48" t="s">
        <v>627</v>
      </c>
      <c r="BG120" s="116" t="s">
        <v>2630</v>
      </c>
      <c r="BH120" s="116" t="s">
        <v>2646</v>
      </c>
      <c r="BI120" s="116" t="s">
        <v>2694</v>
      </c>
      <c r="BJ120" s="116" t="s">
        <v>2694</v>
      </c>
      <c r="BK120" s="116">
        <v>2</v>
      </c>
      <c r="BL120" s="120">
        <v>4.444444444444445</v>
      </c>
      <c r="BM120" s="116">
        <v>0</v>
      </c>
      <c r="BN120" s="120">
        <v>0</v>
      </c>
      <c r="BO120" s="116">
        <v>0</v>
      </c>
      <c r="BP120" s="120">
        <v>0</v>
      </c>
      <c r="BQ120" s="116">
        <v>43</v>
      </c>
      <c r="BR120" s="120">
        <v>95.55555555555556</v>
      </c>
      <c r="BS120" s="116">
        <v>45</v>
      </c>
      <c r="BT120" s="2"/>
      <c r="BU120" s="3"/>
      <c r="BV120" s="3"/>
      <c r="BW120" s="3"/>
      <c r="BX120" s="3"/>
    </row>
    <row r="121" spans="1:76" ht="15">
      <c r="A121" s="64" t="s">
        <v>334</v>
      </c>
      <c r="B121" s="65"/>
      <c r="C121" s="65" t="s">
        <v>64</v>
      </c>
      <c r="D121" s="66">
        <v>162.35719713115515</v>
      </c>
      <c r="E121" s="68"/>
      <c r="F121" s="100" t="s">
        <v>1895</v>
      </c>
      <c r="G121" s="65"/>
      <c r="H121" s="69" t="s">
        <v>334</v>
      </c>
      <c r="I121" s="70"/>
      <c r="J121" s="70"/>
      <c r="K121" s="69" t="s">
        <v>2146</v>
      </c>
      <c r="L121" s="73">
        <v>1</v>
      </c>
      <c r="M121" s="74">
        <v>3875.58837890625</v>
      </c>
      <c r="N121" s="74">
        <v>5102.87548828125</v>
      </c>
      <c r="O121" s="75"/>
      <c r="P121" s="76"/>
      <c r="Q121" s="76"/>
      <c r="R121" s="86"/>
      <c r="S121" s="48">
        <v>2</v>
      </c>
      <c r="T121" s="48">
        <v>0</v>
      </c>
      <c r="U121" s="49">
        <v>0</v>
      </c>
      <c r="V121" s="49">
        <v>0.002681</v>
      </c>
      <c r="W121" s="49">
        <v>0.005989</v>
      </c>
      <c r="X121" s="49">
        <v>0.581128</v>
      </c>
      <c r="Y121" s="49">
        <v>1</v>
      </c>
      <c r="Z121" s="49">
        <v>0</v>
      </c>
      <c r="AA121" s="71">
        <v>121</v>
      </c>
      <c r="AB121" s="71"/>
      <c r="AC121" s="72"/>
      <c r="AD121" s="78" t="s">
        <v>1409</v>
      </c>
      <c r="AE121" s="78">
        <v>19</v>
      </c>
      <c r="AF121" s="78">
        <v>161</v>
      </c>
      <c r="AG121" s="78">
        <v>249</v>
      </c>
      <c r="AH121" s="78">
        <v>0</v>
      </c>
      <c r="AI121" s="78"/>
      <c r="AJ121" s="78" t="s">
        <v>1517</v>
      </c>
      <c r="AK121" s="78" t="s">
        <v>1602</v>
      </c>
      <c r="AL121" s="83" t="s">
        <v>1694</v>
      </c>
      <c r="AM121" s="78"/>
      <c r="AN121" s="80">
        <v>41813.78827546296</v>
      </c>
      <c r="AO121" s="78"/>
      <c r="AP121" s="78" t="b">
        <v>0</v>
      </c>
      <c r="AQ121" s="78" t="b">
        <v>0</v>
      </c>
      <c r="AR121" s="78" t="b">
        <v>0</v>
      </c>
      <c r="AS121" s="78" t="s">
        <v>1237</v>
      </c>
      <c r="AT121" s="78">
        <v>2</v>
      </c>
      <c r="AU121" s="83" t="s">
        <v>1810</v>
      </c>
      <c r="AV121" s="78" t="b">
        <v>0</v>
      </c>
      <c r="AW121" s="78" t="s">
        <v>1900</v>
      </c>
      <c r="AX121" s="83" t="s">
        <v>2019</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335</v>
      </c>
      <c r="B122" s="65"/>
      <c r="C122" s="65" t="s">
        <v>64</v>
      </c>
      <c r="D122" s="66">
        <v>162.37272744120537</v>
      </c>
      <c r="E122" s="68"/>
      <c r="F122" s="100" t="s">
        <v>1896</v>
      </c>
      <c r="G122" s="65"/>
      <c r="H122" s="69" t="s">
        <v>335</v>
      </c>
      <c r="I122" s="70"/>
      <c r="J122" s="70"/>
      <c r="K122" s="69" t="s">
        <v>2147</v>
      </c>
      <c r="L122" s="73">
        <v>1</v>
      </c>
      <c r="M122" s="74">
        <v>4002.06787109375</v>
      </c>
      <c r="N122" s="74">
        <v>8381.994140625</v>
      </c>
      <c r="O122" s="75"/>
      <c r="P122" s="76"/>
      <c r="Q122" s="76"/>
      <c r="R122" s="86"/>
      <c r="S122" s="48">
        <v>2</v>
      </c>
      <c r="T122" s="48">
        <v>0</v>
      </c>
      <c r="U122" s="49">
        <v>0</v>
      </c>
      <c r="V122" s="49">
        <v>0.002681</v>
      </c>
      <c r="W122" s="49">
        <v>0.005989</v>
      </c>
      <c r="X122" s="49">
        <v>0.581128</v>
      </c>
      <c r="Y122" s="49">
        <v>1</v>
      </c>
      <c r="Z122" s="49">
        <v>0</v>
      </c>
      <c r="AA122" s="71">
        <v>122</v>
      </c>
      <c r="AB122" s="71"/>
      <c r="AC122" s="72"/>
      <c r="AD122" s="78" t="s">
        <v>1410</v>
      </c>
      <c r="AE122" s="78">
        <v>24</v>
      </c>
      <c r="AF122" s="78">
        <v>168</v>
      </c>
      <c r="AG122" s="78">
        <v>126</v>
      </c>
      <c r="AH122" s="78">
        <v>0</v>
      </c>
      <c r="AI122" s="78">
        <v>-14400</v>
      </c>
      <c r="AJ122" s="78" t="s">
        <v>1518</v>
      </c>
      <c r="AK122" s="78" t="s">
        <v>1603</v>
      </c>
      <c r="AL122" s="83" t="s">
        <v>1695</v>
      </c>
      <c r="AM122" s="78" t="s">
        <v>1701</v>
      </c>
      <c r="AN122" s="80">
        <v>41124.85596064815</v>
      </c>
      <c r="AO122" s="78"/>
      <c r="AP122" s="78" t="b">
        <v>1</v>
      </c>
      <c r="AQ122" s="78" t="b">
        <v>0</v>
      </c>
      <c r="AR122" s="78" t="b">
        <v>1</v>
      </c>
      <c r="AS122" s="78" t="s">
        <v>1237</v>
      </c>
      <c r="AT122" s="78">
        <v>1</v>
      </c>
      <c r="AU122" s="83" t="s">
        <v>1810</v>
      </c>
      <c r="AV122" s="78" t="b">
        <v>0</v>
      </c>
      <c r="AW122" s="78" t="s">
        <v>1900</v>
      </c>
      <c r="AX122" s="83" t="s">
        <v>2020</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336</v>
      </c>
      <c r="B123" s="65"/>
      <c r="C123" s="65" t="s">
        <v>64</v>
      </c>
      <c r="D123" s="66">
        <v>162.2972945066757</v>
      </c>
      <c r="E123" s="68"/>
      <c r="F123" s="100" t="s">
        <v>1897</v>
      </c>
      <c r="G123" s="65"/>
      <c r="H123" s="69" t="s">
        <v>336</v>
      </c>
      <c r="I123" s="70"/>
      <c r="J123" s="70"/>
      <c r="K123" s="69" t="s">
        <v>2148</v>
      </c>
      <c r="L123" s="73">
        <v>1</v>
      </c>
      <c r="M123" s="74">
        <v>3740.764404296875</v>
      </c>
      <c r="N123" s="74">
        <v>8264.158203125</v>
      </c>
      <c r="O123" s="75"/>
      <c r="P123" s="76"/>
      <c r="Q123" s="76"/>
      <c r="R123" s="86"/>
      <c r="S123" s="48">
        <v>2</v>
      </c>
      <c r="T123" s="48">
        <v>0</v>
      </c>
      <c r="U123" s="49">
        <v>0</v>
      </c>
      <c r="V123" s="49">
        <v>0.002681</v>
      </c>
      <c r="W123" s="49">
        <v>0.005989</v>
      </c>
      <c r="X123" s="49">
        <v>0.581128</v>
      </c>
      <c r="Y123" s="49">
        <v>1</v>
      </c>
      <c r="Z123" s="49">
        <v>0</v>
      </c>
      <c r="AA123" s="71">
        <v>123</v>
      </c>
      <c r="AB123" s="71"/>
      <c r="AC123" s="72"/>
      <c r="AD123" s="78" t="s">
        <v>1411</v>
      </c>
      <c r="AE123" s="78">
        <v>13</v>
      </c>
      <c r="AF123" s="78">
        <v>134</v>
      </c>
      <c r="AG123" s="78">
        <v>1389</v>
      </c>
      <c r="AH123" s="78">
        <v>7</v>
      </c>
      <c r="AI123" s="78">
        <v>-18000</v>
      </c>
      <c r="AJ123" s="78"/>
      <c r="AK123" s="78" t="s">
        <v>1604</v>
      </c>
      <c r="AL123" s="83" t="s">
        <v>1696</v>
      </c>
      <c r="AM123" s="78" t="s">
        <v>1702</v>
      </c>
      <c r="AN123" s="80">
        <v>41269.862129629626</v>
      </c>
      <c r="AO123" s="83" t="s">
        <v>1802</v>
      </c>
      <c r="AP123" s="78" t="b">
        <v>1</v>
      </c>
      <c r="AQ123" s="78" t="b">
        <v>0</v>
      </c>
      <c r="AR123" s="78" t="b">
        <v>0</v>
      </c>
      <c r="AS123" s="78" t="s">
        <v>1237</v>
      </c>
      <c r="AT123" s="78">
        <v>1</v>
      </c>
      <c r="AU123" s="83" t="s">
        <v>1810</v>
      </c>
      <c r="AV123" s="78" t="b">
        <v>0</v>
      </c>
      <c r="AW123" s="78" t="s">
        <v>1900</v>
      </c>
      <c r="AX123" s="83" t="s">
        <v>2021</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275</v>
      </c>
      <c r="B124" s="65"/>
      <c r="C124" s="65" t="s">
        <v>64</v>
      </c>
      <c r="D124" s="66">
        <v>163.599621935173</v>
      </c>
      <c r="E124" s="68"/>
      <c r="F124" s="100" t="s">
        <v>806</v>
      </c>
      <c r="G124" s="65"/>
      <c r="H124" s="69" t="s">
        <v>275</v>
      </c>
      <c r="I124" s="70"/>
      <c r="J124" s="70"/>
      <c r="K124" s="69" t="s">
        <v>2149</v>
      </c>
      <c r="L124" s="73">
        <v>1</v>
      </c>
      <c r="M124" s="74">
        <v>4042.5224609375</v>
      </c>
      <c r="N124" s="74">
        <v>5812.31494140625</v>
      </c>
      <c r="O124" s="75"/>
      <c r="P124" s="76"/>
      <c r="Q124" s="76"/>
      <c r="R124" s="86"/>
      <c r="S124" s="48">
        <v>2</v>
      </c>
      <c r="T124" s="48">
        <v>1</v>
      </c>
      <c r="U124" s="49">
        <v>0</v>
      </c>
      <c r="V124" s="49">
        <v>0.003521</v>
      </c>
      <c r="W124" s="49">
        <v>0.014493</v>
      </c>
      <c r="X124" s="49">
        <v>0.8218</v>
      </c>
      <c r="Y124" s="49">
        <v>0.6666666666666666</v>
      </c>
      <c r="Z124" s="49">
        <v>0</v>
      </c>
      <c r="AA124" s="71">
        <v>124</v>
      </c>
      <c r="AB124" s="71"/>
      <c r="AC124" s="72"/>
      <c r="AD124" s="78" t="s">
        <v>1412</v>
      </c>
      <c r="AE124" s="78">
        <v>532</v>
      </c>
      <c r="AF124" s="78">
        <v>721</v>
      </c>
      <c r="AG124" s="78">
        <v>1847</v>
      </c>
      <c r="AH124" s="78">
        <v>2379</v>
      </c>
      <c r="AI124" s="78"/>
      <c r="AJ124" s="78" t="s">
        <v>1519</v>
      </c>
      <c r="AK124" s="78" t="s">
        <v>1605</v>
      </c>
      <c r="AL124" s="83" t="s">
        <v>1697</v>
      </c>
      <c r="AM124" s="78"/>
      <c r="AN124" s="80">
        <v>41801.09447916667</v>
      </c>
      <c r="AO124" s="83" t="s">
        <v>1803</v>
      </c>
      <c r="AP124" s="78" t="b">
        <v>0</v>
      </c>
      <c r="AQ124" s="78" t="b">
        <v>0</v>
      </c>
      <c r="AR124" s="78" t="b">
        <v>1</v>
      </c>
      <c r="AS124" s="78"/>
      <c r="AT124" s="78">
        <v>4</v>
      </c>
      <c r="AU124" s="83" t="s">
        <v>1810</v>
      </c>
      <c r="AV124" s="78" t="b">
        <v>0</v>
      </c>
      <c r="AW124" s="78" t="s">
        <v>1900</v>
      </c>
      <c r="AX124" s="83" t="s">
        <v>2022</v>
      </c>
      <c r="AY124" s="78" t="s">
        <v>66</v>
      </c>
      <c r="AZ124" s="78" t="str">
        <f>REPLACE(INDEX(GroupVertices[Group],MATCH(Vertices[[#This Row],[Vertex]],GroupVertices[Vertex],0)),1,1,"")</f>
        <v>2</v>
      </c>
      <c r="BA124" s="48" t="s">
        <v>2563</v>
      </c>
      <c r="BB124" s="48" t="s">
        <v>2563</v>
      </c>
      <c r="BC124" s="48" t="s">
        <v>597</v>
      </c>
      <c r="BD124" s="48" t="s">
        <v>597</v>
      </c>
      <c r="BE124" s="48" t="s">
        <v>2577</v>
      </c>
      <c r="BF124" s="48" t="s">
        <v>2577</v>
      </c>
      <c r="BG124" s="116" t="s">
        <v>2631</v>
      </c>
      <c r="BH124" s="116" t="s">
        <v>2647</v>
      </c>
      <c r="BI124" s="116" t="s">
        <v>2695</v>
      </c>
      <c r="BJ124" s="116" t="s">
        <v>2695</v>
      </c>
      <c r="BK124" s="116">
        <v>12</v>
      </c>
      <c r="BL124" s="120">
        <v>4.819277108433735</v>
      </c>
      <c r="BM124" s="116">
        <v>1</v>
      </c>
      <c r="BN124" s="120">
        <v>0.40160642570281124</v>
      </c>
      <c r="BO124" s="116">
        <v>0</v>
      </c>
      <c r="BP124" s="120">
        <v>0</v>
      </c>
      <c r="BQ124" s="116">
        <v>236</v>
      </c>
      <c r="BR124" s="120">
        <v>94.77911646586345</v>
      </c>
      <c r="BS124" s="116">
        <v>249</v>
      </c>
      <c r="BT124" s="2"/>
      <c r="BU124" s="3"/>
      <c r="BV124" s="3"/>
      <c r="BW124" s="3"/>
      <c r="BX124" s="3"/>
    </row>
    <row r="125" spans="1:76" ht="15">
      <c r="A125" s="64" t="s">
        <v>274</v>
      </c>
      <c r="B125" s="65"/>
      <c r="C125" s="65" t="s">
        <v>64</v>
      </c>
      <c r="D125" s="66">
        <v>164.09215462533723</v>
      </c>
      <c r="E125" s="68"/>
      <c r="F125" s="100" t="s">
        <v>805</v>
      </c>
      <c r="G125" s="65"/>
      <c r="H125" s="69" t="s">
        <v>274</v>
      </c>
      <c r="I125" s="70"/>
      <c r="J125" s="70"/>
      <c r="K125" s="69" t="s">
        <v>2150</v>
      </c>
      <c r="L125" s="73">
        <v>1</v>
      </c>
      <c r="M125" s="74">
        <v>1004.8922119140625</v>
      </c>
      <c r="N125" s="74">
        <v>6777.001953125</v>
      </c>
      <c r="O125" s="75"/>
      <c r="P125" s="76"/>
      <c r="Q125" s="76"/>
      <c r="R125" s="86"/>
      <c r="S125" s="48">
        <v>1</v>
      </c>
      <c r="T125" s="48">
        <v>2</v>
      </c>
      <c r="U125" s="49">
        <v>0</v>
      </c>
      <c r="V125" s="49">
        <v>0.003509</v>
      </c>
      <c r="W125" s="49">
        <v>0.01251</v>
      </c>
      <c r="X125" s="49">
        <v>0.602623</v>
      </c>
      <c r="Y125" s="49">
        <v>0.5</v>
      </c>
      <c r="Z125" s="49">
        <v>0.5</v>
      </c>
      <c r="AA125" s="71">
        <v>125</v>
      </c>
      <c r="AB125" s="71"/>
      <c r="AC125" s="72"/>
      <c r="AD125" s="78" t="s">
        <v>1413</v>
      </c>
      <c r="AE125" s="78">
        <v>991</v>
      </c>
      <c r="AF125" s="78">
        <v>943</v>
      </c>
      <c r="AG125" s="78">
        <v>2188</v>
      </c>
      <c r="AH125" s="78">
        <v>2077</v>
      </c>
      <c r="AI125" s="78"/>
      <c r="AJ125" s="78" t="s">
        <v>1520</v>
      </c>
      <c r="AK125" s="78" t="s">
        <v>1606</v>
      </c>
      <c r="AL125" s="83" t="s">
        <v>1616</v>
      </c>
      <c r="AM125" s="78"/>
      <c r="AN125" s="80">
        <v>40760.169270833336</v>
      </c>
      <c r="AO125" s="83" t="s">
        <v>1804</v>
      </c>
      <c r="AP125" s="78" t="b">
        <v>1</v>
      </c>
      <c r="AQ125" s="78" t="b">
        <v>0</v>
      </c>
      <c r="AR125" s="78" t="b">
        <v>1</v>
      </c>
      <c r="AS125" s="78"/>
      <c r="AT125" s="78">
        <v>31</v>
      </c>
      <c r="AU125" s="83" t="s">
        <v>1810</v>
      </c>
      <c r="AV125" s="78" t="b">
        <v>0</v>
      </c>
      <c r="AW125" s="78" t="s">
        <v>1900</v>
      </c>
      <c r="AX125" s="83" t="s">
        <v>2023</v>
      </c>
      <c r="AY125" s="78" t="s">
        <v>66</v>
      </c>
      <c r="AZ125" s="78" t="str">
        <f>REPLACE(INDEX(GroupVertices[Group],MATCH(Vertices[[#This Row],[Vertex]],GroupVertices[Vertex],0)),1,1,"")</f>
        <v>1</v>
      </c>
      <c r="BA125" s="48" t="s">
        <v>545</v>
      </c>
      <c r="BB125" s="48" t="s">
        <v>545</v>
      </c>
      <c r="BC125" s="48" t="s">
        <v>590</v>
      </c>
      <c r="BD125" s="48" t="s">
        <v>590</v>
      </c>
      <c r="BE125" s="48" t="s">
        <v>639</v>
      </c>
      <c r="BF125" s="48" t="s">
        <v>639</v>
      </c>
      <c r="BG125" s="116" t="s">
        <v>2632</v>
      </c>
      <c r="BH125" s="116" t="s">
        <v>2632</v>
      </c>
      <c r="BI125" s="116" t="s">
        <v>2696</v>
      </c>
      <c r="BJ125" s="116" t="s">
        <v>2696</v>
      </c>
      <c r="BK125" s="116">
        <v>3</v>
      </c>
      <c r="BL125" s="120">
        <v>6</v>
      </c>
      <c r="BM125" s="116">
        <v>0</v>
      </c>
      <c r="BN125" s="120">
        <v>0</v>
      </c>
      <c r="BO125" s="116">
        <v>0</v>
      </c>
      <c r="BP125" s="120">
        <v>0</v>
      </c>
      <c r="BQ125" s="116">
        <v>47</v>
      </c>
      <c r="BR125" s="120">
        <v>94</v>
      </c>
      <c r="BS125" s="116">
        <v>50</v>
      </c>
      <c r="BT125" s="2"/>
      <c r="BU125" s="3"/>
      <c r="BV125" s="3"/>
      <c r="BW125" s="3"/>
      <c r="BX125" s="3"/>
    </row>
    <row r="126" spans="1:76" ht="15">
      <c r="A126" s="64" t="s">
        <v>276</v>
      </c>
      <c r="B126" s="65"/>
      <c r="C126" s="65" t="s">
        <v>64</v>
      </c>
      <c r="D126" s="66">
        <v>162.0221861572146</v>
      </c>
      <c r="E126" s="68"/>
      <c r="F126" s="100" t="s">
        <v>807</v>
      </c>
      <c r="G126" s="65"/>
      <c r="H126" s="69" t="s">
        <v>276</v>
      </c>
      <c r="I126" s="70"/>
      <c r="J126" s="70"/>
      <c r="K126" s="69" t="s">
        <v>2151</v>
      </c>
      <c r="L126" s="73">
        <v>1</v>
      </c>
      <c r="M126" s="74">
        <v>1801.85791015625</v>
      </c>
      <c r="N126" s="74">
        <v>6424.07861328125</v>
      </c>
      <c r="O126" s="75"/>
      <c r="P126" s="76"/>
      <c r="Q126" s="76"/>
      <c r="R126" s="86"/>
      <c r="S126" s="48">
        <v>0</v>
      </c>
      <c r="T126" s="48">
        <v>1</v>
      </c>
      <c r="U126" s="49">
        <v>0</v>
      </c>
      <c r="V126" s="49">
        <v>0.00339</v>
      </c>
      <c r="W126" s="49">
        <v>0.008504</v>
      </c>
      <c r="X126" s="49">
        <v>0.390672</v>
      </c>
      <c r="Y126" s="49">
        <v>0</v>
      </c>
      <c r="Z126" s="49">
        <v>0</v>
      </c>
      <c r="AA126" s="71">
        <v>126</v>
      </c>
      <c r="AB126" s="71"/>
      <c r="AC126" s="72"/>
      <c r="AD126" s="78" t="s">
        <v>1414</v>
      </c>
      <c r="AE126" s="78">
        <v>60</v>
      </c>
      <c r="AF126" s="78">
        <v>10</v>
      </c>
      <c r="AG126" s="78">
        <v>10</v>
      </c>
      <c r="AH126" s="78">
        <v>15</v>
      </c>
      <c r="AI126" s="78"/>
      <c r="AJ126" s="78"/>
      <c r="AK126" s="78"/>
      <c r="AL126" s="78"/>
      <c r="AM126" s="78"/>
      <c r="AN126" s="80">
        <v>41167.08258101852</v>
      </c>
      <c r="AO126" s="83" t="s">
        <v>1805</v>
      </c>
      <c r="AP126" s="78" t="b">
        <v>0</v>
      </c>
      <c r="AQ126" s="78" t="b">
        <v>0</v>
      </c>
      <c r="AR126" s="78" t="b">
        <v>0</v>
      </c>
      <c r="AS126" s="78"/>
      <c r="AT126" s="78">
        <v>0</v>
      </c>
      <c r="AU126" s="83" t="s">
        <v>1810</v>
      </c>
      <c r="AV126" s="78" t="b">
        <v>0</v>
      </c>
      <c r="AW126" s="78" t="s">
        <v>1900</v>
      </c>
      <c r="AX126" s="83" t="s">
        <v>2024</v>
      </c>
      <c r="AY126" s="78" t="s">
        <v>66</v>
      </c>
      <c r="AZ126" s="78" t="str">
        <f>REPLACE(INDEX(GroupVertices[Group],MATCH(Vertices[[#This Row],[Vertex]],GroupVertices[Vertex],0)),1,1,"")</f>
        <v>1</v>
      </c>
      <c r="BA126" s="48"/>
      <c r="BB126" s="48"/>
      <c r="BC126" s="48"/>
      <c r="BD126" s="48"/>
      <c r="BE126" s="48"/>
      <c r="BF126" s="48"/>
      <c r="BG126" s="116" t="s">
        <v>2632</v>
      </c>
      <c r="BH126" s="116" t="s">
        <v>2632</v>
      </c>
      <c r="BI126" s="116" t="s">
        <v>2696</v>
      </c>
      <c r="BJ126" s="116" t="s">
        <v>2696</v>
      </c>
      <c r="BK126" s="116">
        <v>2</v>
      </c>
      <c r="BL126" s="120">
        <v>8.333333333333334</v>
      </c>
      <c r="BM126" s="116">
        <v>0</v>
      </c>
      <c r="BN126" s="120">
        <v>0</v>
      </c>
      <c r="BO126" s="116">
        <v>0</v>
      </c>
      <c r="BP126" s="120">
        <v>0</v>
      </c>
      <c r="BQ126" s="116">
        <v>22</v>
      </c>
      <c r="BR126" s="120">
        <v>91.66666666666667</v>
      </c>
      <c r="BS126" s="116">
        <v>24</v>
      </c>
      <c r="BT126" s="2"/>
      <c r="BU126" s="3"/>
      <c r="BV126" s="3"/>
      <c r="BW126" s="3"/>
      <c r="BX126" s="3"/>
    </row>
    <row r="127" spans="1:76" ht="15">
      <c r="A127" s="64" t="s">
        <v>337</v>
      </c>
      <c r="B127" s="65"/>
      <c r="C127" s="65" t="s">
        <v>64</v>
      </c>
      <c r="D127" s="66">
        <v>173.99161797449386</v>
      </c>
      <c r="E127" s="68"/>
      <c r="F127" s="100" t="s">
        <v>1898</v>
      </c>
      <c r="G127" s="65"/>
      <c r="H127" s="69" t="s">
        <v>337</v>
      </c>
      <c r="I127" s="70"/>
      <c r="J127" s="70"/>
      <c r="K127" s="69" t="s">
        <v>2152</v>
      </c>
      <c r="L127" s="73">
        <v>1</v>
      </c>
      <c r="M127" s="74">
        <v>5788.89453125</v>
      </c>
      <c r="N127" s="74">
        <v>6697.451171875</v>
      </c>
      <c r="O127" s="75"/>
      <c r="P127" s="76"/>
      <c r="Q127" s="76"/>
      <c r="R127" s="86"/>
      <c r="S127" s="48">
        <v>1</v>
      </c>
      <c r="T127" s="48">
        <v>0</v>
      </c>
      <c r="U127" s="49">
        <v>0</v>
      </c>
      <c r="V127" s="49">
        <v>0.002994</v>
      </c>
      <c r="W127" s="49">
        <v>0.004439</v>
      </c>
      <c r="X127" s="49">
        <v>0.364155</v>
      </c>
      <c r="Y127" s="49">
        <v>0</v>
      </c>
      <c r="Z127" s="49">
        <v>0</v>
      </c>
      <c r="AA127" s="71">
        <v>127</v>
      </c>
      <c r="AB127" s="71"/>
      <c r="AC127" s="72"/>
      <c r="AD127" s="78" t="s">
        <v>1415</v>
      </c>
      <c r="AE127" s="78">
        <v>156</v>
      </c>
      <c r="AF127" s="78">
        <v>5405</v>
      </c>
      <c r="AG127" s="78">
        <v>8372</v>
      </c>
      <c r="AH127" s="78">
        <v>3729</v>
      </c>
      <c r="AI127" s="78"/>
      <c r="AJ127" s="78" t="s">
        <v>1521</v>
      </c>
      <c r="AK127" s="78" t="s">
        <v>1531</v>
      </c>
      <c r="AL127" s="83" t="s">
        <v>1698</v>
      </c>
      <c r="AM127" s="78"/>
      <c r="AN127" s="80">
        <v>40030.811319444445</v>
      </c>
      <c r="AO127" s="83" t="s">
        <v>1806</v>
      </c>
      <c r="AP127" s="78" t="b">
        <v>1</v>
      </c>
      <c r="AQ127" s="78" t="b">
        <v>0</v>
      </c>
      <c r="AR127" s="78" t="b">
        <v>1</v>
      </c>
      <c r="AS127" s="78" t="s">
        <v>1237</v>
      </c>
      <c r="AT127" s="78">
        <v>143</v>
      </c>
      <c r="AU127" s="83" t="s">
        <v>1810</v>
      </c>
      <c r="AV127" s="78" t="b">
        <v>0</v>
      </c>
      <c r="AW127" s="78" t="s">
        <v>1900</v>
      </c>
      <c r="AX127" s="83" t="s">
        <v>2025</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278</v>
      </c>
      <c r="B128" s="65"/>
      <c r="C128" s="65" t="s">
        <v>64</v>
      </c>
      <c r="D128" s="66">
        <v>162.32391789533324</v>
      </c>
      <c r="E128" s="68"/>
      <c r="F128" s="100" t="s">
        <v>809</v>
      </c>
      <c r="G128" s="65"/>
      <c r="H128" s="69" t="s">
        <v>278</v>
      </c>
      <c r="I128" s="70"/>
      <c r="J128" s="70"/>
      <c r="K128" s="69" t="s">
        <v>2153</v>
      </c>
      <c r="L128" s="73">
        <v>1</v>
      </c>
      <c r="M128" s="74">
        <v>676.681884765625</v>
      </c>
      <c r="N128" s="74">
        <v>4998.0478515625</v>
      </c>
      <c r="O128" s="75"/>
      <c r="P128" s="76"/>
      <c r="Q128" s="76"/>
      <c r="R128" s="86"/>
      <c r="S128" s="48">
        <v>1</v>
      </c>
      <c r="T128" s="48">
        <v>1</v>
      </c>
      <c r="U128" s="49">
        <v>0</v>
      </c>
      <c r="V128" s="49">
        <v>0.003472</v>
      </c>
      <c r="W128" s="49">
        <v>0.012943</v>
      </c>
      <c r="X128" s="49">
        <v>0.604828</v>
      </c>
      <c r="Y128" s="49">
        <v>0.5</v>
      </c>
      <c r="Z128" s="49">
        <v>0</v>
      </c>
      <c r="AA128" s="71">
        <v>128</v>
      </c>
      <c r="AB128" s="71"/>
      <c r="AC128" s="72"/>
      <c r="AD128" s="78" t="s">
        <v>1416</v>
      </c>
      <c r="AE128" s="78">
        <v>129</v>
      </c>
      <c r="AF128" s="78">
        <v>146</v>
      </c>
      <c r="AG128" s="78">
        <v>300</v>
      </c>
      <c r="AH128" s="78">
        <v>1</v>
      </c>
      <c r="AI128" s="78"/>
      <c r="AJ128" s="78" t="s">
        <v>1522</v>
      </c>
      <c r="AK128" s="78" t="s">
        <v>1607</v>
      </c>
      <c r="AL128" s="78"/>
      <c r="AM128" s="78"/>
      <c r="AN128" s="80">
        <v>40968.943877314814</v>
      </c>
      <c r="AO128" s="78"/>
      <c r="AP128" s="78" t="b">
        <v>1</v>
      </c>
      <c r="AQ128" s="78" t="b">
        <v>0</v>
      </c>
      <c r="AR128" s="78" t="b">
        <v>0</v>
      </c>
      <c r="AS128" s="78"/>
      <c r="AT128" s="78">
        <v>0</v>
      </c>
      <c r="AU128" s="83" t="s">
        <v>1810</v>
      </c>
      <c r="AV128" s="78" t="b">
        <v>0</v>
      </c>
      <c r="AW128" s="78" t="s">
        <v>1900</v>
      </c>
      <c r="AX128" s="83" t="s">
        <v>2026</v>
      </c>
      <c r="AY128" s="78" t="s">
        <v>66</v>
      </c>
      <c r="AZ128" s="78" t="str">
        <f>REPLACE(INDEX(GroupVertices[Group],MATCH(Vertices[[#This Row],[Vertex]],GroupVertices[Vertex],0)),1,1,"")</f>
        <v>1</v>
      </c>
      <c r="BA128" s="48"/>
      <c r="BB128" s="48"/>
      <c r="BC128" s="48"/>
      <c r="BD128" s="48"/>
      <c r="BE128" s="48"/>
      <c r="BF128" s="48"/>
      <c r="BG128" s="116" t="s">
        <v>2633</v>
      </c>
      <c r="BH128" s="116" t="s">
        <v>2633</v>
      </c>
      <c r="BI128" s="116" t="s">
        <v>2697</v>
      </c>
      <c r="BJ128" s="116" t="s">
        <v>2697</v>
      </c>
      <c r="BK128" s="116">
        <v>1</v>
      </c>
      <c r="BL128" s="120">
        <v>6.25</v>
      </c>
      <c r="BM128" s="116">
        <v>1</v>
      </c>
      <c r="BN128" s="120">
        <v>6.25</v>
      </c>
      <c r="BO128" s="116">
        <v>0</v>
      </c>
      <c r="BP128" s="120">
        <v>0</v>
      </c>
      <c r="BQ128" s="116">
        <v>14</v>
      </c>
      <c r="BR128" s="120">
        <v>87.5</v>
      </c>
      <c r="BS128" s="116">
        <v>16</v>
      </c>
      <c r="BT128" s="2"/>
      <c r="BU128" s="3"/>
      <c r="BV128" s="3"/>
      <c r="BW128" s="3"/>
      <c r="BX128" s="3"/>
    </row>
    <row r="129" spans="1:76" ht="15">
      <c r="A129" s="87" t="s">
        <v>338</v>
      </c>
      <c r="B129" s="88"/>
      <c r="C129" s="88" t="s">
        <v>64</v>
      </c>
      <c r="D129" s="89">
        <v>171.5755454538234</v>
      </c>
      <c r="E129" s="90"/>
      <c r="F129" s="101" t="s">
        <v>1899</v>
      </c>
      <c r="G129" s="88"/>
      <c r="H129" s="91" t="s">
        <v>338</v>
      </c>
      <c r="I129" s="92"/>
      <c r="J129" s="92"/>
      <c r="K129" s="91" t="s">
        <v>2154</v>
      </c>
      <c r="L129" s="93">
        <v>1</v>
      </c>
      <c r="M129" s="94">
        <v>5345.76025390625</v>
      </c>
      <c r="N129" s="94">
        <v>4587.7763671875</v>
      </c>
      <c r="O129" s="95"/>
      <c r="P129" s="96"/>
      <c r="Q129" s="96"/>
      <c r="R129" s="97"/>
      <c r="S129" s="48">
        <v>1</v>
      </c>
      <c r="T129" s="48">
        <v>0</v>
      </c>
      <c r="U129" s="49">
        <v>0</v>
      </c>
      <c r="V129" s="49">
        <v>0.002994</v>
      </c>
      <c r="W129" s="49">
        <v>0.004439</v>
      </c>
      <c r="X129" s="49">
        <v>0.364155</v>
      </c>
      <c r="Y129" s="49">
        <v>0</v>
      </c>
      <c r="Z129" s="49">
        <v>0</v>
      </c>
      <c r="AA129" s="98">
        <v>129</v>
      </c>
      <c r="AB129" s="98"/>
      <c r="AC129" s="99"/>
      <c r="AD129" s="78" t="s">
        <v>1417</v>
      </c>
      <c r="AE129" s="78">
        <v>447</v>
      </c>
      <c r="AF129" s="78">
        <v>4316</v>
      </c>
      <c r="AG129" s="78">
        <v>7104</v>
      </c>
      <c r="AH129" s="78">
        <v>3266</v>
      </c>
      <c r="AI129" s="78"/>
      <c r="AJ129" s="78" t="s">
        <v>1523</v>
      </c>
      <c r="AK129" s="78" t="s">
        <v>1608</v>
      </c>
      <c r="AL129" s="83" t="s">
        <v>1699</v>
      </c>
      <c r="AM129" s="78"/>
      <c r="AN129" s="80">
        <v>40990.75497685185</v>
      </c>
      <c r="AO129" s="83" t="s">
        <v>1807</v>
      </c>
      <c r="AP129" s="78" t="b">
        <v>0</v>
      </c>
      <c r="AQ129" s="78" t="b">
        <v>0</v>
      </c>
      <c r="AR129" s="78" t="b">
        <v>1</v>
      </c>
      <c r="AS129" s="78"/>
      <c r="AT129" s="78">
        <v>151</v>
      </c>
      <c r="AU129" s="83" t="s">
        <v>1810</v>
      </c>
      <c r="AV129" s="78" t="b">
        <v>1</v>
      </c>
      <c r="AW129" s="78" t="s">
        <v>1900</v>
      </c>
      <c r="AX129" s="83" t="s">
        <v>2027</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hyperlinks>
    <hyperlink ref="AL4" r:id="rId1" display="https://t.co/o9hBFRdNcq"/>
    <hyperlink ref="AL5" r:id="rId2" display="https://t.co/jOquNjgWzI"/>
    <hyperlink ref="AL6" r:id="rId3" display="http://t.co/RDs25DyDjv"/>
    <hyperlink ref="AL7" r:id="rId4" display="http://t.co/m2q9w4HWkQ"/>
    <hyperlink ref="AL9" r:id="rId5" display="https://qbem.blogspot.com/"/>
    <hyperlink ref="AL10" r:id="rId6" display="https://t.co/mSwW9erqrF"/>
    <hyperlink ref="AL11" r:id="rId7" display="http://t.co/LGpyHCiHrp"/>
    <hyperlink ref="AL12" r:id="rId8" display="https://t.co/4x0yDB2Rue"/>
    <hyperlink ref="AL13" r:id="rId9" display="http://www.dublincityschools.us/"/>
    <hyperlink ref="AL14" r:id="rId10" display="https://t.co/yL3yG495Np"/>
    <hyperlink ref="AL15" r:id="rId11" display="https://t.co/Guf3bpXFrd"/>
    <hyperlink ref="AL16" r:id="rId12" display="https://t.co/ZJodGqnFYK"/>
    <hyperlink ref="AL17" r:id="rId13" display="https://t.co/bOfd76wv4P"/>
    <hyperlink ref="AL18" r:id="rId14" display="https://t.co/SxGmOrjwhr"/>
    <hyperlink ref="AL19" r:id="rId15" display="https://t.co/WGUDXsB7lf"/>
    <hyperlink ref="AL21" r:id="rId16" display="https://t.co/uG5DCdtUfQ"/>
    <hyperlink ref="AL22" r:id="rId17" display="https://t.co/oi8rcy51bE"/>
    <hyperlink ref="AL23" r:id="rId18" display="https://t.co/Ez006VSJRQ"/>
    <hyperlink ref="AL24" r:id="rId19" display="https://t.co/7d6p2CnZEt"/>
    <hyperlink ref="AL26" r:id="rId20" display="https://t.co/J2uQrwiQnR"/>
    <hyperlink ref="AL27" r:id="rId21" display="https://t.co/0et2A97dFk"/>
    <hyperlink ref="AL28" r:id="rId22" display="https://t.co/CdHE8GViEv"/>
    <hyperlink ref="AL29" r:id="rId23" display="http://t.co/8Xk6oZh7dG"/>
    <hyperlink ref="AL30" r:id="rId24" display="http://www.alliant.com/"/>
    <hyperlink ref="AL31" r:id="rId25" display="http://t.co/rbaobJivB8"/>
    <hyperlink ref="AL32" r:id="rId26" display="http://www.northernquest.com/"/>
    <hyperlink ref="AL33" r:id="rId27" display="https://t.co/TWBY53V8wk"/>
    <hyperlink ref="AL34" r:id="rId28" display="http://t.co/aDQngL7ryA"/>
    <hyperlink ref="AL35" r:id="rId29" display="https://t.co/RItLkdE8F0"/>
    <hyperlink ref="AL36" r:id="rId30" display="http://positiveathlete.org/"/>
    <hyperlink ref="AL42" r:id="rId31" display="http://t.co/x0Dl8Gudk3"/>
    <hyperlink ref="AL43" r:id="rId32" display="https://t.co/IC5TeoKM3s"/>
    <hyperlink ref="AL44" r:id="rId33" display="https://t.co/cfXaZ0Vu6L"/>
    <hyperlink ref="AL45" r:id="rId34" display="http://t.co/jsF4mxPfCD"/>
    <hyperlink ref="AL46" r:id="rId35" display="https://t.co/ghYnkvlYh0"/>
    <hyperlink ref="AL48" r:id="rId36" display="https://t.co/zQPtaIJh11"/>
    <hyperlink ref="AL49" r:id="rId37" display="https://t.co/4eg4rEmsdd"/>
    <hyperlink ref="AL51" r:id="rId38" display="https://t.co/n7tg2S7osG"/>
    <hyperlink ref="AL52" r:id="rId39" display="https://t.co/Q181upyzdQ"/>
    <hyperlink ref="AL53" r:id="rId40" display="https://t.co/pdGVkxZPDt"/>
    <hyperlink ref="AL54" r:id="rId41" display="https://t.co/xvhx2Zqc8G"/>
    <hyperlink ref="AL56" r:id="rId42" display="https://t.co/g6fHPvr2sy"/>
    <hyperlink ref="AL57" r:id="rId43" display="https://t.co/R6tl5OQ6wC"/>
    <hyperlink ref="AL58" r:id="rId44" display="http://www.wcvb.com/"/>
    <hyperlink ref="AL59" r:id="rId45" display="http://t.co/U5rR1T4D4Z"/>
    <hyperlink ref="AL60" r:id="rId46" display="http://t.co/t7Lkk9JOoU"/>
    <hyperlink ref="AL63" r:id="rId47" display="http://vivianfrancos.com/"/>
    <hyperlink ref="AL64" r:id="rId48" display="https://t.co/ECiQQmauzS"/>
    <hyperlink ref="AL65" r:id="rId49" display="https://t.co/bsbGyDDVBH"/>
    <hyperlink ref="AL66" r:id="rId50" display="https://t.co/hm7bCJLvAU"/>
    <hyperlink ref="AL67" r:id="rId51" display="https://t.co/I8ETXlt2g5"/>
    <hyperlink ref="AL72" r:id="rId52" display="http://www.exchangeclub.com/"/>
    <hyperlink ref="AL73" r:id="rId53" display="http://t.co/ZLarHctHL2"/>
    <hyperlink ref="AL75" r:id="rId54" display="https://t.co/9iRnE8mzr9"/>
    <hyperlink ref="AL76" r:id="rId55" display="https://t.co/XkgVOHXdGd"/>
    <hyperlink ref="AL77" r:id="rId56" display="https://t.co/TYHBDZq2la"/>
    <hyperlink ref="AL79" r:id="rId57" display="https://t.co/DbXRpfI4dQ"/>
    <hyperlink ref="AL80" r:id="rId58" display="https://t.co/tbhalmqv8W"/>
    <hyperlink ref="AL81" r:id="rId59" display="https://t.co/Jcd8lv1YPV"/>
    <hyperlink ref="AL83" r:id="rId60" display="https://t.co/iBkoAiuBMs"/>
    <hyperlink ref="AL84" r:id="rId61" display="https://t.co/x5MYJONUsI"/>
    <hyperlink ref="AL85" r:id="rId62" display="https://t.co/WB1YPzhDcT"/>
    <hyperlink ref="AL87" r:id="rId63" display="http://www.courierheraldtoday.com/"/>
    <hyperlink ref="AL89" r:id="rId64" display="http://t.co/J9fFteQCdC"/>
    <hyperlink ref="AL92" r:id="rId65" display="https://t.co/RvOQMOkQ5j"/>
    <hyperlink ref="AL94" r:id="rId66" display="http://twitch.tv/ELEAGUEtv"/>
    <hyperlink ref="AL96" r:id="rId67" display="https://t.co/Ui3JFRsgNo"/>
    <hyperlink ref="AL97" r:id="rId68" display="https://t.co/QNGQuyibFK"/>
    <hyperlink ref="AL98" r:id="rId69" display="https://t.co/PBja3K8DqB"/>
    <hyperlink ref="AL99" r:id="rId70" display="https://t.co/pvr2a52IbJ"/>
    <hyperlink ref="AL100" r:id="rId71" display="http://t.co/s06KVMKzPd"/>
    <hyperlink ref="AL101" r:id="rId72" display="https://t.co/wvmoilQMwA"/>
    <hyperlink ref="AL102" r:id="rId73" display="http://www.vfw.org/"/>
    <hyperlink ref="AL104" r:id="rId74" display="http://www.uschs.org/"/>
    <hyperlink ref="AL105" r:id="rId75" display="https://t.co/ABJJFNZ9tN"/>
    <hyperlink ref="AL107" r:id="rId76" display="https://t.co/zjLSVMG4Uc"/>
    <hyperlink ref="AL108" r:id="rId77" display="https://t.co/rQ3px7ULHt"/>
    <hyperlink ref="AL110" r:id="rId78" display="https://t.co/AWh3gPWc9Z"/>
    <hyperlink ref="AL111" r:id="rId79" display="http://t.co/8oFoNb3mx6"/>
    <hyperlink ref="AL113" r:id="rId80" display="https://t.co/SMSEZHYEuf"/>
    <hyperlink ref="AL114" r:id="rId81" display="https://t.co/RUx2swlohs"/>
    <hyperlink ref="AL115" r:id="rId82" display="http://t.co/E5VrG1KVTw"/>
    <hyperlink ref="AL116" r:id="rId83" display="https://t.co/bOQ6PO9SJE"/>
    <hyperlink ref="AL118" r:id="rId84" display="https://t.co/qXZmBkHUuW"/>
    <hyperlink ref="AL119" r:id="rId85" display="http://t.co/DB1Z7S6oj4"/>
    <hyperlink ref="AL121" r:id="rId86" display="http://t.co/DJ8jYEp6cp"/>
    <hyperlink ref="AL122" r:id="rId87" display="http://t.co/OmHDiTkO6c"/>
    <hyperlink ref="AL123" r:id="rId88" display="http://t.co/XVjURlS9"/>
    <hyperlink ref="AL124" r:id="rId89" display="https://t.co/0WdNrs4tP5"/>
    <hyperlink ref="AL125" r:id="rId90" display="https://t.co/4x0yDB2Rue"/>
    <hyperlink ref="AL127" r:id="rId91" display="https://t.co/0VqIuM9CCS"/>
    <hyperlink ref="AL129" r:id="rId92" display="http://www.doc.wa.gov/"/>
    <hyperlink ref="AO3" r:id="rId93" display="https://pbs.twimg.com/profile_banners/70116679/1372985447"/>
    <hyperlink ref="AO4" r:id="rId94" display="https://pbs.twimg.com/profile_banners/740657505206960129/1465421954"/>
    <hyperlink ref="AO5" r:id="rId95" display="https://pbs.twimg.com/profile_banners/2998021227/1481985280"/>
    <hyperlink ref="AO6" r:id="rId96" display="https://pbs.twimg.com/profile_banners/260741701/1493596143"/>
    <hyperlink ref="AO7" r:id="rId97" display="https://pbs.twimg.com/profile_banners/22968469/1546533846"/>
    <hyperlink ref="AO8" r:id="rId98" display="https://pbs.twimg.com/profile_banners/1029941201049411584/1552942851"/>
    <hyperlink ref="AO9" r:id="rId99" display="https://pbs.twimg.com/profile_banners/20344331/1512528547"/>
    <hyperlink ref="AO11" r:id="rId100" display="https://pbs.twimg.com/profile_banners/337987655/1383156629"/>
    <hyperlink ref="AO13" r:id="rId101" display="https://pbs.twimg.com/profile_banners/295672198/1496519169"/>
    <hyperlink ref="AO14" r:id="rId102" display="https://pbs.twimg.com/profile_banners/481481181/1424890667"/>
    <hyperlink ref="AO15" r:id="rId103" display="https://pbs.twimg.com/profile_banners/47893228/1536497307"/>
    <hyperlink ref="AO17" r:id="rId104" display="https://pbs.twimg.com/profile_banners/246962253/1431713254"/>
    <hyperlink ref="AO18" r:id="rId105" display="https://pbs.twimg.com/profile_banners/464192411/1428538795"/>
    <hyperlink ref="AO19" r:id="rId106" display="https://pbs.twimg.com/profile_banners/1125231817991380993/1561293982"/>
    <hyperlink ref="AO20" r:id="rId107" display="https://pbs.twimg.com/profile_banners/1124447266205503488/1556988108"/>
    <hyperlink ref="AO21" r:id="rId108" display="https://pbs.twimg.com/profile_banners/1444015610/1369083530"/>
    <hyperlink ref="AO22" r:id="rId109" display="https://pbs.twimg.com/profile_banners/1100103296075907073/1554339254"/>
    <hyperlink ref="AO23" r:id="rId110" display="https://pbs.twimg.com/profile_banners/60876045/1433882934"/>
    <hyperlink ref="AO24" r:id="rId111" display="https://pbs.twimg.com/profile_banners/219875221/1527374018"/>
    <hyperlink ref="AO25" r:id="rId112" display="https://pbs.twimg.com/profile_banners/2896919240/1563832736"/>
    <hyperlink ref="AO26" r:id="rId113" display="https://pbs.twimg.com/profile_banners/412411434/1555608792"/>
    <hyperlink ref="AO27" r:id="rId114" display="https://pbs.twimg.com/profile_banners/16339623/1529935250"/>
    <hyperlink ref="AO28" r:id="rId115" display="https://pbs.twimg.com/profile_banners/40044455/1514939461"/>
    <hyperlink ref="AO30" r:id="rId116" display="https://pbs.twimg.com/profile_banners/213843018/1455129316"/>
    <hyperlink ref="AO31" r:id="rId117" display="https://pbs.twimg.com/profile_banners/140966511/1456508646"/>
    <hyperlink ref="AO32" r:id="rId118" display="https://pbs.twimg.com/profile_banners/88690444/1554308552"/>
    <hyperlink ref="AO33" r:id="rId119" display="https://pbs.twimg.com/profile_banners/816724000168706048/1563572540"/>
    <hyperlink ref="AO34" r:id="rId120" display="https://pbs.twimg.com/profile_banners/204390083/1391974684"/>
    <hyperlink ref="AO35" r:id="rId121" display="https://pbs.twimg.com/profile_banners/4432431/1434399527"/>
    <hyperlink ref="AO36" r:id="rId122" display="https://pbs.twimg.com/profile_banners/2259326252/1469794658"/>
    <hyperlink ref="AO37" r:id="rId123" display="https://pbs.twimg.com/profile_banners/482419349/1443153932"/>
    <hyperlink ref="AO39" r:id="rId124" display="https://pbs.twimg.com/profile_banners/2434257232/1396228643"/>
    <hyperlink ref="AO40" r:id="rId125" display="https://pbs.twimg.com/profile_banners/2264663552/1555357011"/>
    <hyperlink ref="AO41" r:id="rId126" display="https://pbs.twimg.com/profile_banners/1581642709/1377879055"/>
    <hyperlink ref="AO43" r:id="rId127" display="https://pbs.twimg.com/profile_banners/198635418/1559237543"/>
    <hyperlink ref="AO44" r:id="rId128" display="https://pbs.twimg.com/profile_banners/56434431/1522786682"/>
    <hyperlink ref="AO45" r:id="rId129" display="https://pbs.twimg.com/profile_banners/294782603/1398434016"/>
    <hyperlink ref="AO46" r:id="rId130" display="https://pbs.twimg.com/profile_banners/2416804997/1536965467"/>
    <hyperlink ref="AO48" r:id="rId131" display="https://pbs.twimg.com/profile_banners/1516483098/1556355344"/>
    <hyperlink ref="AO49" r:id="rId132" display="https://pbs.twimg.com/profile_banners/904177187858743296/1504466357"/>
    <hyperlink ref="AO50" r:id="rId133" display="https://pbs.twimg.com/profile_banners/846680900540649472/1490702318"/>
    <hyperlink ref="AO51" r:id="rId134" display="https://pbs.twimg.com/profile_banners/740009292418416641/1514375428"/>
    <hyperlink ref="AO52" r:id="rId135" display="https://pbs.twimg.com/profile_banners/601993925/1519272373"/>
    <hyperlink ref="AO53" r:id="rId136" display="https://pbs.twimg.com/profile_banners/1029749302476718080/1534357963"/>
    <hyperlink ref="AO54" r:id="rId137" display="https://pbs.twimg.com/profile_banners/15651914/1547586186"/>
    <hyperlink ref="AO55" r:id="rId138" display="https://pbs.twimg.com/profile_banners/217614052/1520813231"/>
    <hyperlink ref="AO56" r:id="rId139" display="https://pbs.twimg.com/profile_banners/907677188786475008/1507174184"/>
    <hyperlink ref="AO57" r:id="rId140" display="https://pbs.twimg.com/profile_banners/114941542/1387467277"/>
    <hyperlink ref="AO58" r:id="rId141" display="https://pbs.twimg.com/profile_banners/21419504/1560395685"/>
    <hyperlink ref="AO59" r:id="rId142" display="https://pbs.twimg.com/profile_banners/3010443666/1431392564"/>
    <hyperlink ref="AO62" r:id="rId143" display="https://pbs.twimg.com/profile_banners/1024647535661600768/1565179766"/>
    <hyperlink ref="AO63" r:id="rId144" display="https://pbs.twimg.com/profile_banners/76935934/1561177238"/>
    <hyperlink ref="AO64" r:id="rId145" display="https://pbs.twimg.com/profile_banners/910894201507864577/1518284855"/>
    <hyperlink ref="AO65" r:id="rId146" display="https://pbs.twimg.com/profile_banners/1138233360634056705/1560706165"/>
    <hyperlink ref="AO66" r:id="rId147" display="https://pbs.twimg.com/profile_banners/19058681/1348011720"/>
    <hyperlink ref="AO67" r:id="rId148" display="https://pbs.twimg.com/profile_banners/1084162375/1540991090"/>
    <hyperlink ref="AO69" r:id="rId149" display="https://pbs.twimg.com/profile_banners/65088392/1518406500"/>
    <hyperlink ref="AO71" r:id="rId150" display="https://pbs.twimg.com/profile_banners/902989023999926274/1563426766"/>
    <hyperlink ref="AO73" r:id="rId151" display="https://pbs.twimg.com/profile_banners/2864267063/1431445122"/>
    <hyperlink ref="AO74" r:id="rId152" display="https://pbs.twimg.com/profile_banners/1126119716945371136/1558089144"/>
    <hyperlink ref="AO75" r:id="rId153" display="https://pbs.twimg.com/profile_banners/3535002736/1561128417"/>
    <hyperlink ref="AO76" r:id="rId154" display="https://pbs.twimg.com/profile_banners/52727059/1371648251"/>
    <hyperlink ref="AO77" r:id="rId155" display="https://pbs.twimg.com/profile_banners/19307006/1424276628"/>
    <hyperlink ref="AO79" r:id="rId156" display="https://pbs.twimg.com/profile_banners/1446522955/1478660082"/>
    <hyperlink ref="AO80" r:id="rId157" display="https://pbs.twimg.com/profile_banners/2546362063/1509933874"/>
    <hyperlink ref="AO81" r:id="rId158" display="https://pbs.twimg.com/profile_banners/631432883/1458429650"/>
    <hyperlink ref="AO82" r:id="rId159" display="https://pbs.twimg.com/profile_banners/3235522615/1555701944"/>
    <hyperlink ref="AO83" r:id="rId160" display="https://pbs.twimg.com/profile_banners/1036787984/1356780850"/>
    <hyperlink ref="AO84" r:id="rId161" display="https://pbs.twimg.com/profile_banners/19360809/1557325396"/>
    <hyperlink ref="AO85" r:id="rId162" display="https://pbs.twimg.com/profile_banners/3835647154/1467744154"/>
    <hyperlink ref="AO86" r:id="rId163" display="https://pbs.twimg.com/profile_banners/4833998806/1551958704"/>
    <hyperlink ref="AO90" r:id="rId164" display="https://pbs.twimg.com/profile_banners/3980451325/1445521144"/>
    <hyperlink ref="AO91" r:id="rId165" display="https://pbs.twimg.com/profile_banners/628706794/1528165519"/>
    <hyperlink ref="AO92" r:id="rId166" display="https://pbs.twimg.com/profile_banners/2581170116/1517368319"/>
    <hyperlink ref="AO93" r:id="rId167" display="https://pbs.twimg.com/profile_banners/4261771033/1447718839"/>
    <hyperlink ref="AO94" r:id="rId168" display="https://pbs.twimg.com/profile_banners/4016591151/1483658470"/>
    <hyperlink ref="AO96" r:id="rId169" display="https://pbs.twimg.com/profile_banners/788099447720857600/1517505939"/>
    <hyperlink ref="AO97" r:id="rId170" display="https://pbs.twimg.com/profile_banners/847099475273416709/1517845182"/>
    <hyperlink ref="AO98" r:id="rId171" display="https://pbs.twimg.com/profile_banners/1379155374/1522333783"/>
    <hyperlink ref="AO99" r:id="rId172" display="https://pbs.twimg.com/profile_banners/1080894931311431682/1546546210"/>
    <hyperlink ref="AO100" r:id="rId173" display="https://pbs.twimg.com/profile_banners/17871088/1483443823"/>
    <hyperlink ref="AO101" r:id="rId174" display="https://pbs.twimg.com/profile_banners/37940492/1528829025"/>
    <hyperlink ref="AO102" r:id="rId175" display="https://pbs.twimg.com/profile_banners/22650398/1541518238"/>
    <hyperlink ref="AO103" r:id="rId176" display="https://pbs.twimg.com/profile_banners/102455692/1553882780"/>
    <hyperlink ref="AO104" r:id="rId177" display="https://pbs.twimg.com/profile_banners/1537283550/1537994525"/>
    <hyperlink ref="AO105" r:id="rId178" display="https://pbs.twimg.com/profile_banners/45669384/1532102681"/>
    <hyperlink ref="AO106" r:id="rId179" display="https://pbs.twimg.com/profile_banners/454427938/1464899013"/>
    <hyperlink ref="AO107" r:id="rId180" display="https://pbs.twimg.com/profile_banners/27048645/1546911008"/>
    <hyperlink ref="AO108" r:id="rId181" display="https://pbs.twimg.com/profile_banners/19716888/1549550087"/>
    <hyperlink ref="AO109" r:id="rId182" display="https://pbs.twimg.com/profile_banners/1066035661986254848/1557578649"/>
    <hyperlink ref="AO110" r:id="rId183" display="https://pbs.twimg.com/profile_banners/26450830/1541958102"/>
    <hyperlink ref="AO111" r:id="rId184" display="https://pbs.twimg.com/profile_banners/241232167/1506630220"/>
    <hyperlink ref="AO112" r:id="rId185" display="https://pbs.twimg.com/profile_banners/40869858/1561721592"/>
    <hyperlink ref="AO113" r:id="rId186" display="https://pbs.twimg.com/profile_banners/1137010912924250112/1559921382"/>
    <hyperlink ref="AO114" r:id="rId187" display="https://pbs.twimg.com/profile_banners/467016813/1528630859"/>
    <hyperlink ref="AO115" r:id="rId188" display="https://pbs.twimg.com/profile_banners/3947228907/1444747900"/>
    <hyperlink ref="AO116" r:id="rId189" display="https://pbs.twimg.com/profile_banners/326425512/1564589449"/>
    <hyperlink ref="AO118" r:id="rId190" display="https://pbs.twimg.com/profile_banners/709448098/1386537035"/>
    <hyperlink ref="AO119" r:id="rId191" display="https://pbs.twimg.com/profile_banners/1550517925/1372337165"/>
    <hyperlink ref="AO123" r:id="rId192" display="https://pbs.twimg.com/profile_banners/1038032257/1427743152"/>
    <hyperlink ref="AO124" r:id="rId193" display="https://pbs.twimg.com/profile_banners/2560348958/1499366310"/>
    <hyperlink ref="AO125" r:id="rId194" display="https://pbs.twimg.com/profile_banners/348868613/1382795305"/>
    <hyperlink ref="AO126" r:id="rId195" display="https://pbs.twimg.com/profile_banners/824362993/1500861903"/>
    <hyperlink ref="AO127" r:id="rId196" display="https://pbs.twimg.com/profile_banners/63228925/1556981087"/>
    <hyperlink ref="AO129" r:id="rId197" display="https://pbs.twimg.com/profile_banners/533348890/1460929795"/>
    <hyperlink ref="AU3" r:id="rId198" display="http://abs.twimg.com/images/themes/theme7/bg.gif"/>
    <hyperlink ref="AU5" r:id="rId199" display="http://abs.twimg.com/images/themes/theme1/bg.png"/>
    <hyperlink ref="AU6" r:id="rId200" display="http://abs.twimg.com/images/themes/theme9/bg.gif"/>
    <hyperlink ref="AU7" r:id="rId201" display="http://abs.twimg.com/images/themes/theme1/bg.png"/>
    <hyperlink ref="AU9" r:id="rId202" display="http://abs.twimg.com/images/themes/theme1/bg.png"/>
    <hyperlink ref="AU10" r:id="rId203" display="http://abs.twimg.com/images/themes/theme1/bg.png"/>
    <hyperlink ref="AU11" r:id="rId204" display="http://abs.twimg.com/images/themes/theme1/bg.png"/>
    <hyperlink ref="AU12" r:id="rId205" display="http://abs.twimg.com/images/themes/theme1/bg.png"/>
    <hyperlink ref="AU13" r:id="rId206" display="http://abs.twimg.com/images/themes/theme14/bg.gif"/>
    <hyperlink ref="AU14" r:id="rId207" display="http://abs.twimg.com/images/themes/theme1/bg.png"/>
    <hyperlink ref="AU15" r:id="rId208" display="http://abs.twimg.com/images/themes/theme4/bg.gif"/>
    <hyperlink ref="AU16" r:id="rId209" display="http://abs.twimg.com/images/themes/theme3/bg.gif"/>
    <hyperlink ref="AU17" r:id="rId210" display="http://abs.twimg.com/images/themes/theme1/bg.png"/>
    <hyperlink ref="AU18" r:id="rId211" display="http://abs.twimg.com/images/themes/theme1/bg.png"/>
    <hyperlink ref="AU21" r:id="rId212" display="http://abs.twimg.com/images/themes/theme1/bg.png"/>
    <hyperlink ref="AU23" r:id="rId213" display="http://abs.twimg.com/images/themes/theme5/bg.gif"/>
    <hyperlink ref="AU24" r:id="rId214" display="http://abs.twimg.com/images/themes/theme15/bg.png"/>
    <hyperlink ref="AU25" r:id="rId215" display="http://abs.twimg.com/images/themes/theme1/bg.png"/>
    <hyperlink ref="AU26" r:id="rId216" display="http://abs.twimg.com/images/themes/theme17/bg.gif"/>
    <hyperlink ref="AU27" r:id="rId217" display="http://abs.twimg.com/images/themes/theme13/bg.gif"/>
    <hyperlink ref="AU28" r:id="rId218" display="http://abs.twimg.com/images/themes/theme1/bg.png"/>
    <hyperlink ref="AU29" r:id="rId219" display="http://abs.twimg.com/images/themes/theme1/bg.png"/>
    <hyperlink ref="AU30" r:id="rId220" display="http://abs.twimg.com/images/themes/theme1/bg.png"/>
    <hyperlink ref="AU31" r:id="rId221" display="http://abs.twimg.com/images/themes/theme1/bg.png"/>
    <hyperlink ref="AU32" r:id="rId222" display="http://abs.twimg.com/images/themes/theme1/bg.png"/>
    <hyperlink ref="AU33" r:id="rId223" display="http://abs.twimg.com/images/themes/theme1/bg.png"/>
    <hyperlink ref="AU34" r:id="rId224" display="http://abs.twimg.com/images/themes/theme1/bg.png"/>
    <hyperlink ref="AU35" r:id="rId225" display="http://abs.twimg.com/images/themes/theme1/bg.png"/>
    <hyperlink ref="AU36" r:id="rId226" display="http://pbs.twimg.com/profile_background_images/501381107288272898/Jn3izPdw.jpeg"/>
    <hyperlink ref="AU37" r:id="rId227" display="http://abs.twimg.com/images/themes/theme7/bg.gif"/>
    <hyperlink ref="AU39" r:id="rId228" display="http://abs.twimg.com/images/themes/theme1/bg.png"/>
    <hyperlink ref="AU40" r:id="rId229" display="http://abs.twimg.com/images/themes/theme1/bg.png"/>
    <hyperlink ref="AU41" r:id="rId230" display="http://abs.twimg.com/images/themes/theme1/bg.png"/>
    <hyperlink ref="AU42" r:id="rId231" display="http://pbs.twimg.com/profile_background_images/448454718/kalispeltwitter1.jpg"/>
    <hyperlink ref="AU43" r:id="rId232" display="http://abs.twimg.com/images/themes/theme1/bg.png"/>
    <hyperlink ref="AU44" r:id="rId233" display="http://abs.twimg.com/images/themes/theme1/bg.png"/>
    <hyperlink ref="AU45" r:id="rId234" display="http://pbs.twimg.com/profile_background_images/378800000003672074/56a13c4bbe5edd95a7746e8998bb6204.jpeg"/>
    <hyperlink ref="AU46" r:id="rId235" display="http://abs.twimg.com/images/themes/theme1/bg.png"/>
    <hyperlink ref="AU47" r:id="rId236" display="http://abs.twimg.com/images/themes/theme1/bg.png"/>
    <hyperlink ref="AU48" r:id="rId237" display="http://abs.twimg.com/images/themes/theme3/bg.gif"/>
    <hyperlink ref="AU51" r:id="rId238" display="http://abs.twimg.com/images/themes/theme1/bg.png"/>
    <hyperlink ref="AU52" r:id="rId239" display="http://abs.twimg.com/images/themes/theme1/bg.png"/>
    <hyperlink ref="AU53" r:id="rId240" display="http://abs.twimg.com/images/themes/theme1/bg.png"/>
    <hyperlink ref="AU54" r:id="rId241" display="http://abs.twimg.com/images/themes/theme11/bg.gif"/>
    <hyperlink ref="AU55" r:id="rId242" display="http://abs.twimg.com/images/themes/theme1/bg.png"/>
    <hyperlink ref="AU57" r:id="rId243" display="http://abs.twimg.com/images/themes/theme13/bg.gif"/>
    <hyperlink ref="AU58" r:id="rId244" display="http://abs.twimg.com/images/themes/theme1/bg.png"/>
    <hyperlink ref="AU59" r:id="rId245" display="http://abs.twimg.com/images/themes/theme1/bg.png"/>
    <hyperlink ref="AU60" r:id="rId246" display="http://abs.twimg.com/images/themes/theme1/bg.png"/>
    <hyperlink ref="AU61" r:id="rId247" display="http://abs.twimg.com/images/themes/theme1/bg.png"/>
    <hyperlink ref="AU62" r:id="rId248" display="http://abs.twimg.com/images/themes/theme1/bg.png"/>
    <hyperlink ref="AU63" r:id="rId249" display="http://abs.twimg.com/images/themes/theme1/bg.png"/>
    <hyperlink ref="AU66" r:id="rId250" display="http://abs.twimg.com/images/themes/theme1/bg.png"/>
    <hyperlink ref="AU67" r:id="rId251" display="http://abs.twimg.com/images/themes/theme1/bg.png"/>
    <hyperlink ref="AU68" r:id="rId252" display="http://abs.twimg.com/images/themes/theme1/bg.png"/>
    <hyperlink ref="AU69" r:id="rId253" display="http://abs.twimg.com/images/themes/theme1/bg.png"/>
    <hyperlink ref="AU72" r:id="rId254" display="http://pbs.twimg.com/profile_background_images/248643952/nec.gif"/>
    <hyperlink ref="AU73" r:id="rId255" display="http://abs.twimg.com/images/themes/theme4/bg.gif"/>
    <hyperlink ref="AU75" r:id="rId256" display="http://abs.twimg.com/images/themes/theme1/bg.png"/>
    <hyperlink ref="AU76" r:id="rId257" display="http://abs.twimg.com/images/themes/theme14/bg.gif"/>
    <hyperlink ref="AU77" r:id="rId258" display="http://abs.twimg.com/images/themes/theme10/bg.gif"/>
    <hyperlink ref="AU78" r:id="rId259" display="http://abs.twimg.com/images/themes/theme1/bg.png"/>
    <hyperlink ref="AU79" r:id="rId260" display="http://abs.twimg.com/images/themes/theme4/bg.gif"/>
    <hyperlink ref="AU80" r:id="rId261" display="http://abs.twimg.com/images/themes/theme1/bg.png"/>
    <hyperlink ref="AU81" r:id="rId262" display="http://abs.twimg.com/images/themes/theme1/bg.png"/>
    <hyperlink ref="AU82" r:id="rId263" display="http://abs.twimg.com/images/themes/theme1/bg.png"/>
    <hyperlink ref="AU83" r:id="rId264" display="http://abs.twimg.com/images/themes/theme1/bg.png"/>
    <hyperlink ref="AU84" r:id="rId265" display="http://abs.twimg.com/images/themes/theme1/bg.png"/>
    <hyperlink ref="AU85" r:id="rId266" display="http://abs.twimg.com/images/themes/theme1/bg.png"/>
    <hyperlink ref="AU86" r:id="rId267" display="http://abs.twimg.com/images/themes/theme1/bg.png"/>
    <hyperlink ref="AU87" r:id="rId268" display="http://abs.twimg.com/images/themes/theme1/bg.png"/>
    <hyperlink ref="AU88" r:id="rId269" display="http://abs.twimg.com/images/themes/theme1/bg.png"/>
    <hyperlink ref="AU89" r:id="rId270" display="http://pbs.twimg.com/profile_background_images/224692119/riverwalk.jpg"/>
    <hyperlink ref="AU90" r:id="rId271" display="http://abs.twimg.com/images/themes/theme1/bg.png"/>
    <hyperlink ref="AU91" r:id="rId272" display="http://abs.twimg.com/images/themes/theme14/bg.gif"/>
    <hyperlink ref="AU92" r:id="rId273" display="http://abs.twimg.com/images/themes/theme1/bg.png"/>
    <hyperlink ref="AU93" r:id="rId274" display="http://abs.twimg.com/images/themes/theme1/bg.png"/>
    <hyperlink ref="AU94" r:id="rId275" display="http://abs.twimg.com/images/themes/theme1/bg.png"/>
    <hyperlink ref="AU95" r:id="rId276" display="http://abs.twimg.com/images/themes/theme1/bg.png"/>
    <hyperlink ref="AU98" r:id="rId277" display="http://abs.twimg.com/images/themes/theme1/bg.png"/>
    <hyperlink ref="AU99" r:id="rId278" display="http://abs.twimg.com/images/themes/theme1/bg.png"/>
    <hyperlink ref="AU100" r:id="rId279" display="http://abs.twimg.com/images/themes/theme9/bg.gif"/>
    <hyperlink ref="AU101" r:id="rId280" display="http://abs.twimg.com/images/themes/theme4/bg.gif"/>
    <hyperlink ref="AU102" r:id="rId281" display="http://abs.twimg.com/images/themes/theme1/bg.png"/>
    <hyperlink ref="AU103" r:id="rId282" display="http://abs.twimg.com/images/themes/theme1/bg.png"/>
    <hyperlink ref="AU104" r:id="rId283" display="http://abs.twimg.com/images/themes/theme1/bg.png"/>
    <hyperlink ref="AU105" r:id="rId284" display="http://abs.twimg.com/images/themes/theme1/bg.png"/>
    <hyperlink ref="AU106" r:id="rId285" display="http://abs.twimg.com/images/themes/theme18/bg.gif"/>
    <hyperlink ref="AU107" r:id="rId286" display="http://abs.twimg.com/images/themes/theme1/bg.png"/>
    <hyperlink ref="AU108" r:id="rId287" display="http://abs.twimg.com/images/themes/theme1/bg.png"/>
    <hyperlink ref="AU109" r:id="rId288" display="http://abs.twimg.com/images/themes/theme1/bg.png"/>
    <hyperlink ref="AU110" r:id="rId289" display="http://abs.twimg.com/images/themes/theme1/bg.png"/>
    <hyperlink ref="AU111" r:id="rId290" display="http://abs.twimg.com/images/themes/theme1/bg.png"/>
    <hyperlink ref="AU112" r:id="rId291" display="http://abs.twimg.com/images/themes/theme14/bg.gif"/>
    <hyperlink ref="AU114" r:id="rId292" display="http://abs.twimg.com/images/themes/theme1/bg.png"/>
    <hyperlink ref="AU115" r:id="rId293" display="http://abs.twimg.com/images/themes/theme1/bg.png"/>
    <hyperlink ref="AU116" r:id="rId294" display="http://abs.twimg.com/images/themes/theme1/bg.png"/>
    <hyperlink ref="AU117" r:id="rId295" display="http://abs.twimg.com/images/themes/theme1/bg.png"/>
    <hyperlink ref="AU118" r:id="rId296" display="http://abs.twimg.com/images/themes/theme1/bg.png"/>
    <hyperlink ref="AU119" r:id="rId297" display="http://abs.twimg.com/images/themes/theme19/bg.gif"/>
    <hyperlink ref="AU121" r:id="rId298" display="http://abs.twimg.com/images/themes/theme1/bg.png"/>
    <hyperlink ref="AU122" r:id="rId299" display="http://abs.twimg.com/images/themes/theme1/bg.png"/>
    <hyperlink ref="AU123" r:id="rId300" display="http://abs.twimg.com/images/themes/theme1/bg.png"/>
    <hyperlink ref="AU124" r:id="rId301" display="http://abs.twimg.com/images/themes/theme1/bg.png"/>
    <hyperlink ref="AU125" r:id="rId302" display="http://abs.twimg.com/images/themes/theme1/bg.png"/>
    <hyperlink ref="AU126" r:id="rId303" display="http://abs.twimg.com/images/themes/theme1/bg.png"/>
    <hyperlink ref="AU127" r:id="rId304" display="http://abs.twimg.com/images/themes/theme1/bg.png"/>
    <hyperlink ref="AU128" r:id="rId305" display="http://abs.twimg.com/images/themes/theme1/bg.png"/>
    <hyperlink ref="AU129" r:id="rId306" display="http://abs.twimg.com/images/themes/theme1/bg.png"/>
    <hyperlink ref="F3" r:id="rId307" display="http://pbs.twimg.com/profile_images/446991532541743105/zBHIJIWa_normal.jpeg"/>
    <hyperlink ref="F4" r:id="rId308" display="http://pbs.twimg.com/profile_images/740660555107696640/BxUo817I_normal.jpg"/>
    <hyperlink ref="F5" r:id="rId309" display="http://pbs.twimg.com/profile_images/694347660354932736/2FdF2AR0_normal.jpg"/>
    <hyperlink ref="F6" r:id="rId310" display="http://pbs.twimg.com/profile_images/858828362961141760/EzkcgOGu_normal.jpg"/>
    <hyperlink ref="F7" r:id="rId311" display="http://pbs.twimg.com/profile_images/1123576928001306627/7zA4OAug_normal.png"/>
    <hyperlink ref="F8" r:id="rId312" display="http://pbs.twimg.com/profile_images/1124632511697641477/7dcs3mHM_normal.jpg"/>
    <hyperlink ref="F9" r:id="rId313" display="http://pbs.twimg.com/profile_images/3579926654/ffb7b6f3d4ba727aa317e5ca113b47e4_normal.jpeg"/>
    <hyperlink ref="F10" r:id="rId314" display="http://pbs.twimg.com/profile_images/1054939769942159360/ZN6qw3Uh_normal.jpg"/>
    <hyperlink ref="F11" r:id="rId315" display="http://pbs.twimg.com/profile_images/378800000670319125/b7143cdc7e5fef1d0c85099d2a1926e7_normal.png"/>
    <hyperlink ref="F12" r:id="rId316" display="http://pbs.twimg.com/profile_images/1107657794029682689/b3XzFKbP_normal.png"/>
    <hyperlink ref="F13" r:id="rId317" display="http://pbs.twimg.com/profile_images/859789812643102721/0alLPsO0_normal.jpg"/>
    <hyperlink ref="F14" r:id="rId318" display="http://pbs.twimg.com/profile_images/570658932726861824/MSzOYUtx_normal.jpeg"/>
    <hyperlink ref="F15" r:id="rId319" display="http://pbs.twimg.com/profile_images/993645134372798469/pAZy1Q6j_normal.jpg"/>
    <hyperlink ref="F16" r:id="rId320" display="http://pbs.twimg.com/profile_images/3211558794/7cfedc82739fc0f58aa7099d01c1ff58_normal.jpeg"/>
    <hyperlink ref="F17" r:id="rId321" display="http://pbs.twimg.com/profile_images/1063520390213980160/jemR7wnL_normal.jpg"/>
    <hyperlink ref="F18" r:id="rId322" display="http://pbs.twimg.com/profile_images/989121000511074304/fQjAGH1Y_normal.jpg"/>
    <hyperlink ref="F19" r:id="rId323" display="http://pbs.twimg.com/profile_images/1125232162557648897/XT7YlIaq_normal.jpg"/>
    <hyperlink ref="F20" r:id="rId324" display="http://pbs.twimg.com/profile_images/1124713248211783680/dISvFwue_normal.png"/>
    <hyperlink ref="F21" r:id="rId325" display="http://pbs.twimg.com/profile_images/931238240396423168/Zew9SE9S_normal.jpg"/>
    <hyperlink ref="F22" r:id="rId326" display="http://pbs.twimg.com/profile_images/1100104202142040064/C53Rgela_normal.jpg"/>
    <hyperlink ref="F23" r:id="rId327" display="http://pbs.twimg.com/profile_images/671414633039663104/s7_tJpsv_normal.jpg"/>
    <hyperlink ref="F24" r:id="rId328" display="http://pbs.twimg.com/profile_images/1039301601834532864/bV69TMKi_normal.jpg"/>
    <hyperlink ref="F25" r:id="rId329" display="http://pbs.twimg.com/profile_images/1152718222212382724/SPtspBU-_normal.png"/>
    <hyperlink ref="F26" r:id="rId330" display="http://pbs.twimg.com/profile_images/441320078265430017/YmwzGHpg_normal.png"/>
    <hyperlink ref="F27" r:id="rId331" display="http://pbs.twimg.com/profile_images/1011247798581329921/YT1ZdY5D_normal.jpg"/>
    <hyperlink ref="F28" r:id="rId332" display="http://pbs.twimg.com/profile_images/1037375994099683329/XvmUXuiD_normal.jpg"/>
    <hyperlink ref="F29" r:id="rId333" display="http://pbs.twimg.com/profile_images/496388334797594624/wgPWDDzM_normal.jpeg"/>
    <hyperlink ref="F30" r:id="rId334" display="http://pbs.twimg.com/profile_images/1001932272314937344/RhfrLSdZ_normal.jpg"/>
    <hyperlink ref="F31" r:id="rId335" display="http://pbs.twimg.com/profile_images/879143881/little_logo_pic_normal.jpg"/>
    <hyperlink ref="F32" r:id="rId336" display="http://pbs.twimg.com/profile_images/849011070710669312/QDkmhHzQ_normal.jpg"/>
    <hyperlink ref="F33" r:id="rId337" display="http://pbs.twimg.com/profile_images/1140625223395545098/_nHZDwPz_normal.jpg"/>
    <hyperlink ref="F34" r:id="rId338" display="http://pbs.twimg.com/profile_images/1147418904/ghsa1_normal.jpg"/>
    <hyperlink ref="F35" r:id="rId339" display="http://pbs.twimg.com/profile_images/1039943443169124353/yquNJBLW_normal.jpg"/>
    <hyperlink ref="F36" r:id="rId340" display="http://pbs.twimg.com/profile_images/905080818027991040/ppxeq_Xi_normal.jpg"/>
    <hyperlink ref="F37" r:id="rId341" display="http://pbs.twimg.com/profile_images/494468897069084672/iwXXaKlR_normal.jpeg"/>
    <hyperlink ref="F38" r:id="rId342" display="http://abs.twimg.com/sticky/default_profile_images/default_profile_normal.png"/>
    <hyperlink ref="F39" r:id="rId343" display="http://pbs.twimg.com/profile_images/776566941649477632/pW5qBQNG_normal.jpg"/>
    <hyperlink ref="F40" r:id="rId344" display="http://pbs.twimg.com/profile_images/1117873857698729984/V99GkLgK_normal.png"/>
    <hyperlink ref="F41" r:id="rId345" display="http://pbs.twimg.com/profile_images/378800000740379257/45e150328e44342d3670b23b2c8618db_normal.jpeg"/>
    <hyperlink ref="F42" r:id="rId346" display="http://pbs.twimg.com/profile_images/1892101988/kalispellogo_normal.jpg"/>
    <hyperlink ref="F43" r:id="rId347" display="http://pbs.twimg.com/profile_images/1009857252583305216/9P0F9Qco_normal.jpg"/>
    <hyperlink ref="F44" r:id="rId348" display="http://pbs.twimg.com/profile_images/575681704519593984/K5RLrLwo_normal.jpeg"/>
    <hyperlink ref="F45" r:id="rId349" display="http://pbs.twimg.com/profile_images/1343118138/sheraton_normal.jpg"/>
    <hyperlink ref="F46" r:id="rId350" display="http://pbs.twimg.com/profile_images/1137927202971013122/FiBv7YL2_normal.jpg"/>
    <hyperlink ref="F47" r:id="rId351" display="http://abs.twimg.com/sticky/default_profile_images/default_profile_normal.png"/>
    <hyperlink ref="F48" r:id="rId352" display="http://pbs.twimg.com/profile_images/1137179703159083008/1sAB4rGy_normal.jpg"/>
    <hyperlink ref="F49" r:id="rId353" display="http://pbs.twimg.com/profile_images/904178438512164864/q7LgwkD3_normal.jpg"/>
    <hyperlink ref="F50" r:id="rId354" display="http://pbs.twimg.com/profile_images/1140286638167171073/TblxsbBs_normal.jpg"/>
    <hyperlink ref="F51" r:id="rId355" display="http://pbs.twimg.com/profile_images/740013140700729344/T-h63ufO_normal.jpg"/>
    <hyperlink ref="F52" r:id="rId356" display="http://pbs.twimg.com/profile_images/586198613899915264/LVWslvy1_normal.jpg"/>
    <hyperlink ref="F53" r:id="rId357" display="http://pbs.twimg.com/profile_images/1029797990683181056/0ijeHzNm_normal.jpg"/>
    <hyperlink ref="F54" r:id="rId358" display="http://pbs.twimg.com/profile_images/1092111194205241344/27XQAzgc_normal.jpg"/>
    <hyperlink ref="F55" r:id="rId359" display="http://pbs.twimg.com/profile_images/946432096540622848/AH_ET-Rh_normal.jpg"/>
    <hyperlink ref="F56" r:id="rId360" display="http://pbs.twimg.com/profile_images/1103785776448487424/m4ufsPdP_normal.jpg"/>
    <hyperlink ref="F57" r:id="rId361" display="http://pbs.twimg.com/profile_images/943599327015866368/ShmOM_xo_normal.jpg"/>
    <hyperlink ref="F58" r:id="rId362" display="http://pbs.twimg.com/profile_images/878418011673305089/v4cspBAl_normal.jpg"/>
    <hyperlink ref="F59" r:id="rId363" display="http://pbs.twimg.com/profile_images/597920291566833664/kpcT0h5Z_normal.jpg"/>
    <hyperlink ref="F60" r:id="rId364" display="http://pbs.twimg.com/profile_images/480813054708690944/pke-Vfft_normal.jpeg"/>
    <hyperlink ref="F61" r:id="rId365" display="http://abs.twimg.com/sticky/default_profile_images/default_profile_normal.png"/>
    <hyperlink ref="F62" r:id="rId366" display="http://pbs.twimg.com/profile_images/1156234581298896902/IJi0oUuB_normal.jpg"/>
    <hyperlink ref="F63" r:id="rId367" display="http://pbs.twimg.com/profile_images/1136525117285179392/4LBIES5Y_normal.png"/>
    <hyperlink ref="F64" r:id="rId368" display="http://pbs.twimg.com/profile_images/948403715546992640/vEGtbWir_normal.jpg"/>
    <hyperlink ref="F65" r:id="rId369" display="http://pbs.twimg.com/profile_images/1140310394160013314/MYfpsgW3_normal.jpg"/>
    <hyperlink ref="F66" r:id="rId370" display="http://pbs.twimg.com/profile_images/882152508134739968/8vihmn9W_normal.jpg"/>
    <hyperlink ref="F67" r:id="rId371" display="http://pbs.twimg.com/profile_images/1057619127379079170/d55sg4t0_normal.jpg"/>
    <hyperlink ref="F68" r:id="rId372" display="http://pbs.twimg.com/profile_images/605182886401187840/mSdV6EMv_normal.jpg"/>
    <hyperlink ref="F69" r:id="rId373" display="http://pbs.twimg.com/profile_images/1125796261238640640/C0BtzcoL_normal.jpg"/>
    <hyperlink ref="F70" r:id="rId374" display="http://pbs.twimg.com/profile_images/758459016116789249/yLt7dtvI_normal.jpg"/>
    <hyperlink ref="F71" r:id="rId375" display="http://pbs.twimg.com/profile_images/1151720745304821760/T2RPTE3D_normal.jpg"/>
    <hyperlink ref="F72" r:id="rId376" display="http://pbs.twimg.com/profile_images/1344356899/nec_normal.gif"/>
    <hyperlink ref="F73" r:id="rId377" display="http://pbs.twimg.com/profile_images/530441333874249728/iFiIBt_W_normal.jpeg"/>
    <hyperlink ref="F74" r:id="rId378" display="http://pbs.twimg.com/profile_images/1129333828911284226/h5buLdsA_normal.jpg"/>
    <hyperlink ref="F75" r:id="rId379" display="http://pbs.twimg.com/profile_images/716292527419219968/Q554O46T_normal.jpg"/>
    <hyperlink ref="F76" r:id="rId380" display="http://pbs.twimg.com/profile_images/1267818762/Goshen_News_facebook_banner_normal.jpg"/>
    <hyperlink ref="F77" r:id="rId381" display="http://pbs.twimg.com/profile_images/1086329261059948544/1rifR15g_normal.jpg"/>
    <hyperlink ref="F78" r:id="rId382" display="http://pbs.twimg.com/profile_images/461695276290703360/R2qw67CZ_normal.jpeg"/>
    <hyperlink ref="F79" r:id="rId383" display="http://pbs.twimg.com/profile_images/3718891646/90135638ffb8169913db92f35c545f10_normal.jpeg"/>
    <hyperlink ref="F80" r:id="rId384" display="http://pbs.twimg.com/profile_images/1016340314443792384/LUSYnD8Q_normal.jpg"/>
    <hyperlink ref="F81" r:id="rId385" display="http://pbs.twimg.com/profile_images/418056173271916544/CNbqzOIi_normal.jpeg"/>
    <hyperlink ref="F82" r:id="rId386" display="http://pbs.twimg.com/profile_images/1119321194975649793/dXVYdfKy_normal.jpg"/>
    <hyperlink ref="F83" r:id="rId387" display="http://pbs.twimg.com/profile_images/3036946337/2173ea30256b7506bc82d692aac861d9_normal.jpeg"/>
    <hyperlink ref="F84" r:id="rId388" display="http://pbs.twimg.com/profile_images/830061049604890625/TjpDr01O_normal.jpg"/>
    <hyperlink ref="F85" r:id="rId389" display="http://pbs.twimg.com/profile_images/750403667753312256/KEWQeGnG_normal.jpg"/>
    <hyperlink ref="F86" r:id="rId390" display="http://pbs.twimg.com/profile_images/1105935468833710081/hnKnmDiJ_normal.jpg"/>
    <hyperlink ref="F87" r:id="rId391" display="http://pbs.twimg.com/profile_images/1090947665/twitter_logo_normal.jpg"/>
    <hyperlink ref="F88" r:id="rId392" display="http://pbs.twimg.com/profile_images/857688465986727937/X8Daqn1E_normal.jpg"/>
    <hyperlink ref="F89" r:id="rId393" display="http://pbs.twimg.com/profile_images/1740663027/19434_467287535067_449536580067_11016452_6082186_n_normal.jpg"/>
    <hyperlink ref="F90" r:id="rId394" display="http://pbs.twimg.com/profile_images/657192258492477440/qUtsK5xe_normal.jpg"/>
    <hyperlink ref="F91" r:id="rId395" display="http://pbs.twimg.com/profile_images/1091929514287026177/PNrYmF75_normal.jpg"/>
    <hyperlink ref="F92" r:id="rId396" display="http://pbs.twimg.com/profile_images/480488213841063936/Jj0Jt-Kr_normal.jpeg"/>
    <hyperlink ref="F93" r:id="rId397" display="http://pbs.twimg.com/profile_images/730073205227048960/yDhVuucO_normal.jpg"/>
    <hyperlink ref="F94" r:id="rId398" display="http://pbs.twimg.com/profile_images/817148961538514944/XuJ8-cJe_normal.jpg"/>
    <hyperlink ref="F95" r:id="rId399" display="http://pbs.twimg.com/profile_images/760086441003220992/yGVcfdRh_normal.jpg"/>
    <hyperlink ref="F96" r:id="rId400" display="http://pbs.twimg.com/profile_images/1011262662422999040/IFVysNpl_normal.jpg"/>
    <hyperlink ref="F97" r:id="rId401" display="http://pbs.twimg.com/profile_images/959426681562857472/hfqWpcTA_normal.jpg"/>
    <hyperlink ref="F98" r:id="rId402" display="http://pbs.twimg.com/profile_images/804783283280216065/kfIY-XXG_normal.jpg"/>
    <hyperlink ref="F99" r:id="rId403" display="http://pbs.twimg.com/profile_images/1094614383232249856/BHAwJUfL_normal.jpg"/>
    <hyperlink ref="F100" r:id="rId404" display="http://pbs.twimg.com/profile_images/499565723002224640/tQv0VkJd_normal.png"/>
    <hyperlink ref="F101" r:id="rId405" display="http://pbs.twimg.com/profile_images/439136334741901312/U04GeAeu_normal.jpeg"/>
    <hyperlink ref="F102" r:id="rId406" display="http://pbs.twimg.com/profile_images/1059808424609759233/Wc9A62qj_normal.jpg"/>
    <hyperlink ref="F103" r:id="rId407" display="http://pbs.twimg.com/profile_images/1022200545031860224/tAJfPtfT_normal.jpg"/>
    <hyperlink ref="F104" r:id="rId408" display="http://pbs.twimg.com/profile_images/1118179205773176833/innrDaQ9_normal.jpg"/>
    <hyperlink ref="F105" r:id="rId409" display="http://pbs.twimg.com/profile_images/1012802500599123976/if0kAtcD_normal.jpg"/>
    <hyperlink ref="F106" r:id="rId410" display="http://pbs.twimg.com/profile_images/738465271015460864/kCXR0uoy_normal.jpg"/>
    <hyperlink ref="F107" r:id="rId411" display="http://pbs.twimg.com/profile_images/868454951663669248/k4fRs-k3_normal.jpg"/>
    <hyperlink ref="F108" r:id="rId412" display="http://pbs.twimg.com/profile_images/727947269362847745/dvxS_uku_normal.jpg"/>
    <hyperlink ref="F109" r:id="rId413" display="http://pbs.twimg.com/profile_images/1127255972198670337/_Qfc3tmN_normal.png"/>
    <hyperlink ref="F110" r:id="rId414" display="http://pbs.twimg.com/profile_images/1112197729508167682/NXQd2oe5_normal.jpg"/>
    <hyperlink ref="F111" r:id="rId415" display="http://pbs.twimg.com/profile_images/751439787630981120/UhJueH5p_normal.jpg"/>
    <hyperlink ref="F112" r:id="rId416" display="http://pbs.twimg.com/profile_images/1154496069759361024/kzZjFQ1T_normal.jpg"/>
    <hyperlink ref="F113" r:id="rId417" display="http://pbs.twimg.com/profile_images/1137012768303931392/_YNnZ4rm_normal.jpg"/>
    <hyperlink ref="F114" r:id="rId418" display="http://pbs.twimg.com/profile_images/1079862132781535234/99wa9Nlp_normal.jpg"/>
    <hyperlink ref="F115" r:id="rId419" display="http://pbs.twimg.com/profile_images/653945425175580672/7LxG7C3J_normal.jpg"/>
    <hyperlink ref="F116" r:id="rId420" display="http://pbs.twimg.com/profile_images/875748793953771521/-r0VeJIB_normal.jpg"/>
    <hyperlink ref="F117" r:id="rId421" display="http://abs.twimg.com/sticky/default_profile_images/default_profile_normal.png"/>
    <hyperlink ref="F118" r:id="rId422" display="http://pbs.twimg.com/profile_images/378800000580987070/db9078700d95a65749e683e090706d47_normal.jpeg"/>
    <hyperlink ref="F119" r:id="rId423" display="http://pbs.twimg.com/profile_images/378800000053342413/1a08dbabc30836f8b2efda6906d7583e_normal.gif"/>
    <hyperlink ref="F120" r:id="rId424" display="http://pbs.twimg.com/profile_images/941327403707654146/Um9mZn4X_normal.jpg"/>
    <hyperlink ref="F121" r:id="rId425" display="http://pbs.twimg.com/profile_images/481166094787280896/awvoeCzS_normal.jpeg"/>
    <hyperlink ref="F122" r:id="rId426" display="http://pbs.twimg.com/profile_images/604021527823044609/AaH0yWJj_normal.jpg"/>
    <hyperlink ref="F123" r:id="rId427" display="http://pbs.twimg.com/profile_images/582623179836817408/88C8gsH0_normal.jpg"/>
    <hyperlink ref="F124" r:id="rId428" display="http://pbs.twimg.com/profile_images/859094363015663617/WFhz0keD_normal.jpg"/>
    <hyperlink ref="F125" r:id="rId429" display="http://pbs.twimg.com/profile_images/1106532626532319232/BiRESKrF_normal.jpg"/>
    <hyperlink ref="F126" r:id="rId430" display="http://pbs.twimg.com/profile_images/889305169787277314/bOTcq8rx_normal.jpg"/>
    <hyperlink ref="F127" r:id="rId431" display="http://pbs.twimg.com/profile_images/1124686305026281472/kUq8M550_normal.jpg"/>
    <hyperlink ref="F128" r:id="rId432" display="http://pbs.twimg.com/profile_images/461582286970843136/Hb5GbLpr_normal.jpeg"/>
    <hyperlink ref="F129" r:id="rId433" display="http://pbs.twimg.com/profile_images/992075640055545856/k5AaI6i8_normal.jpg"/>
    <hyperlink ref="AX3" r:id="rId434" display="https://twitter.com/melanieluckey"/>
    <hyperlink ref="AX4" r:id="rId435" display="https://twitter.com/jacksonexchange"/>
    <hyperlink ref="AX5" r:id="rId436" display="https://twitter.com/mrlongehmis"/>
    <hyperlink ref="AX6" r:id="rId437" display="https://twitter.com/ehmis_colts"/>
    <hyperlink ref="AX7" r:id="rId438" display="https://twitter.com/exchangeclub"/>
    <hyperlink ref="AX8" r:id="rId439" display="https://twitter.com/ellamjones3"/>
    <hyperlink ref="AX9" r:id="rId440" display="https://twitter.com/3eani"/>
    <hyperlink ref="AX10" r:id="rId441" display="https://twitter.com/dantradio"/>
    <hyperlink ref="AX11" r:id="rId442" display="https://twitter.com/chiefzuidema"/>
    <hyperlink ref="AX12" r:id="rId443" display="https://twitter.com/dudekj"/>
    <hyperlink ref="AX13" r:id="rId444" display="https://twitter.com/dcsirish"/>
    <hyperlink ref="AX14" r:id="rId445" display="https://twitter.com/bsolder"/>
    <hyperlink ref="AX15" r:id="rId446" display="https://twitter.com/docassar"/>
    <hyperlink ref="AX16" r:id="rId447" display="https://twitter.com/jamesszatkowski"/>
    <hyperlink ref="AX17" r:id="rId448" display="https://twitter.com/eagletribjill"/>
    <hyperlink ref="AX18" r:id="rId449" display="https://twitter.com/urena"/>
    <hyperlink ref="AX19" r:id="rId450" display="https://twitter.com/garyd117"/>
    <hyperlink ref="AX20" r:id="rId451" display="https://twitter.com/all435reps"/>
    <hyperlink ref="AX21" r:id="rId452" display="https://twitter.com/usreplong"/>
    <hyperlink ref="AX22" r:id="rId453" display="https://twitter.com/mama_animal"/>
    <hyperlink ref="AX23" r:id="rId454" display="https://twitter.com/massdvs"/>
    <hyperlink ref="AX24" r:id="rId455" display="https://twitter.com/sbrush522"/>
    <hyperlink ref="AX25" r:id="rId456" display="https://twitter.com/degan1965"/>
    <hyperlink ref="AX26" r:id="rId457" display="https://twitter.com/_help4women_"/>
    <hyperlink ref="AX27" r:id="rId458" display="https://twitter.com/lpgaamateurs"/>
    <hyperlink ref="AX28" r:id="rId459" display="https://twitter.com/ymcainw"/>
    <hyperlink ref="AX29" r:id="rId460" display="https://twitter.com/integrusarch"/>
    <hyperlink ref="AX30" r:id="rId461" display="https://twitter.com/alliantins"/>
    <hyperlink ref="AX31" r:id="rId462" display="https://twitter.com/gusjohnsonford"/>
    <hyperlink ref="AX32" r:id="rId463" display="https://twitter.com/northernquest"/>
    <hyperlink ref="AX33" r:id="rId464" display="https://twitter.com/gaelassoc"/>
    <hyperlink ref="AX34" r:id="rId465" display="https://twitter.com/officialghsa"/>
    <hyperlink ref="AX35" r:id="rId466" display="https://twitter.com/rotary"/>
    <hyperlink ref="AX36" r:id="rId467" display="https://twitter.com/positiveathga"/>
    <hyperlink ref="AX37" r:id="rId468" display="https://twitter.com/producerrondak"/>
    <hyperlink ref="AX38" r:id="rId469" display="https://twitter.com/demostheneno72"/>
    <hyperlink ref="AX39" r:id="rId470" display="https://twitter.com/spotsjaws"/>
    <hyperlink ref="AX40" r:id="rId471" display="https://twitter.com/cbtabs"/>
    <hyperlink ref="AX41" r:id="rId472" display="https://twitter.com/northern"/>
    <hyperlink ref="AX42" r:id="rId473" display="https://twitter.com/kalispeltribe"/>
    <hyperlink ref="AX43" r:id="rId474" display="https://twitter.com/itroninc"/>
    <hyperlink ref="AX44" r:id="rId475" display="https://twitter.com/visitnorfolkva"/>
    <hyperlink ref="AX45" r:id="rId476" display="https://twitter.com/sheratonnorfolk"/>
    <hyperlink ref="AX46" r:id="rId477" display="https://twitter.com/donteminter"/>
    <hyperlink ref="AX47" r:id="rId478" display="https://twitter.com/sheratonno"/>
    <hyperlink ref="AX48" r:id="rId479" display="https://twitter.com/hayashi__mizuki"/>
    <hyperlink ref="AX49" r:id="rId480" display="https://twitter.com/omusubigumi"/>
    <hyperlink ref="AX50" r:id="rId481" display="https://twitter.com/anle40834471"/>
    <hyperlink ref="AX51" r:id="rId482" display="https://twitter.com/gregtheauthor"/>
    <hyperlink ref="AX52" r:id="rId483" display="https://twitter.com/shgtus"/>
    <hyperlink ref="AX53" r:id="rId484" display="https://twitter.com/laureloutlook"/>
    <hyperlink ref="AX54" r:id="rId485" display="https://twitter.com/thejhorton"/>
    <hyperlink ref="AX55" r:id="rId486" display="https://twitter.com/filmregionsintl"/>
    <hyperlink ref="AX56" r:id="rId487" display="https://twitter.com/bridgetabc11"/>
    <hyperlink ref="AX57" r:id="rId488" display="https://twitter.com/needhampatch"/>
    <hyperlink ref="AX58" r:id="rId489" display="https://twitter.com/wcvb"/>
    <hyperlink ref="AX59" r:id="rId490" display="https://twitter.com/needhamfire"/>
    <hyperlink ref="AX60" r:id="rId491" display="https://twitter.com/nefirebuff"/>
    <hyperlink ref="AX61" r:id="rId492" display="https://twitter.com/miker1755"/>
    <hyperlink ref="AX62" r:id="rId493" display="https://twitter.com/dupouvoirdachat"/>
    <hyperlink ref="AX63" r:id="rId494" display="https://twitter.com/vivianfrancos"/>
    <hyperlink ref="AX64" r:id="rId495" display="https://twitter.com/realtorbasia"/>
    <hyperlink ref="AX65" r:id="rId496" display="https://twitter.com/eanamjuve"/>
    <hyperlink ref="AX66" r:id="rId497" display="https://twitter.com/aplusk"/>
    <hyperlink ref="AX67" r:id="rId498" display="https://twitter.com/robinbchoquette"/>
    <hyperlink ref="AX68" r:id="rId499" display="https://twitter.com/dawnportner"/>
    <hyperlink ref="AX69" r:id="rId500" display="https://twitter.com/okgunner2002"/>
    <hyperlink ref="AX70" r:id="rId501" display="https://twitter.com/rlaexchange"/>
    <hyperlink ref="AX71" r:id="rId502" display="https://twitter.com/exnorthwillco"/>
    <hyperlink ref="AX72" r:id="rId503" display="https://twitter.com/norwalkexchange"/>
    <hyperlink ref="AX73" r:id="rId504" display="https://twitter.com/ct_exchange"/>
    <hyperlink ref="AX74" r:id="rId505" display="https://twitter.com/leadersadam"/>
    <hyperlink ref="AX75" r:id="rId506" display="https://twitter.com/xchanover"/>
    <hyperlink ref="AX76" r:id="rId507" display="https://twitter.com/yourgoshennews"/>
    <hyperlink ref="AX77" r:id="rId508" display="https://twitter.com/elkhartco4hfair"/>
    <hyperlink ref="AX78" r:id="rId509" display="https://twitter.com/fussellhughes"/>
    <hyperlink ref="AX79" r:id="rId510" display="https://twitter.com/srmiletto"/>
    <hyperlink ref="AX80" r:id="rId511" display="https://twitter.com/morrisbankga"/>
    <hyperlink ref="AX81" r:id="rId512" display="https://twitter.com/stricktagprin"/>
    <hyperlink ref="AX82" r:id="rId513" display="https://twitter.com/478susan"/>
    <hyperlink ref="AX83" r:id="rId514" display="https://twitter.com/philbest6"/>
    <hyperlink ref="AX84" r:id="rId515" display="https://twitter.com/georgiadeptofed"/>
    <hyperlink ref="AX85" r:id="rId516" display="https://twitter.com/suptwoods"/>
    <hyperlink ref="AX86" r:id="rId517" display="https://twitter.com/wanyarwmaz"/>
    <hyperlink ref="AX87" r:id="rId518" display="https://twitter.com/courierherald"/>
    <hyperlink ref="AX88" r:id="rId519" display="https://twitter.com/heatherhartle10"/>
    <hyperlink ref="AX89" r:id="rId520" display="https://twitter.com/cityofdublinga"/>
    <hyperlink ref="AX90" r:id="rId521" display="https://twitter.com/1leadlearner"/>
    <hyperlink ref="AX91" r:id="rId522" display="https://twitter.com/jaroystuckey"/>
    <hyperlink ref="AX92" r:id="rId523" display="https://twitter.com/ghscoachpark"/>
    <hyperlink ref="AX93" r:id="rId524" display="https://twitter.com/goshenredhawks"/>
    <hyperlink ref="AX94" r:id="rId525" display="https://twitter.com/el"/>
    <hyperlink ref="AX95" r:id="rId526" display="https://twitter.com/coachhodge25"/>
    <hyperlink ref="AX96" r:id="rId527" display="https://twitter.com/morganabc11"/>
    <hyperlink ref="AX97" r:id="rId528" display="https://twitter.com/sheriff_ewright"/>
    <hyperlink ref="AX98" r:id="rId529" display="https://twitter.com/goncrichardson"/>
    <hyperlink ref="AX99" r:id="rId530" display="https://twitter.com/repdancrenshaw"/>
    <hyperlink ref="AX100" r:id="rId531" display="https://twitter.com/navalinstitute"/>
    <hyperlink ref="AX101" r:id="rId532" display="https://twitter.com/usnhistory"/>
    <hyperlink ref="AX102" r:id="rId533" display="https://twitter.com/vfwhq"/>
    <hyperlink ref="AX103" r:id="rId534" display="https://twitter.com/arlingtonnatl"/>
    <hyperlink ref="AX104" r:id="rId535" display="https://twitter.com/uscaphis"/>
    <hyperlink ref="AX105" r:id="rId536" display="https://twitter.com/mountvernon"/>
    <hyperlink ref="AX106" r:id="rId537" display="https://twitter.com/janecampbell53"/>
    <hyperlink ref="AX107" r:id="rId538" display="https://twitter.com/americanlegion"/>
    <hyperlink ref="AX108" r:id="rId539" display="https://twitter.com/phillyseaport"/>
    <hyperlink ref="AX109" r:id="rId540" display="https://twitter.com/tombfoundation"/>
    <hyperlink ref="AX110" r:id="rId541" display="https://twitter.com/vanessa12news"/>
    <hyperlink ref="AX111" r:id="rId542" display="https://twitter.com/goshenschools"/>
    <hyperlink ref="AX112" r:id="rId543" display="https://twitter.com/repwesallen"/>
    <hyperlink ref="AX113" r:id="rId544" display="https://twitter.com/likely75463987"/>
    <hyperlink ref="AX114" r:id="rId545" display="https://twitter.com/homheroes"/>
    <hyperlink ref="AX115" r:id="rId546" display="https://twitter.com/frcrome"/>
    <hyperlink ref="AX116" r:id="rId547" display="https://twitter.com/norfolkva"/>
    <hyperlink ref="AX117" r:id="rId548" display="https://twitter.com/veteransmatter"/>
    <hyperlink ref="AX118" r:id="rId549" display="https://twitter.com/xcmuskogee"/>
    <hyperlink ref="AX119" r:id="rId550" display="https://twitter.com/sunrisexchange"/>
    <hyperlink ref="AX120" r:id="rId551" display="https://twitter.com/tulsaxc"/>
    <hyperlink ref="AX121" r:id="rId552" display="https://twitter.com/exmississippi"/>
    <hyperlink ref="AX122" r:id="rId553" display="https://twitter.com/albanyexchange"/>
    <hyperlink ref="AX123" r:id="rId554" display="https://twitter.com/exchangegl"/>
    <hyperlink ref="AX124" r:id="rId555" display="https://twitter.com/exchangeclublh"/>
    <hyperlink ref="AX125" r:id="rId556" display="https://twitter.com/tracey_edwards"/>
    <hyperlink ref="AX126" r:id="rId557" display="https://twitter.com/nancywakeley"/>
    <hyperlink ref="AX127" r:id="rId558" display="https://twitter.com/norwalkctpd"/>
    <hyperlink ref="AX128" r:id="rId559" display="https://twitter.com/aaronleehammer"/>
    <hyperlink ref="AX129" r:id="rId560" display="https://twitter.com/wacorrections"/>
  </hyperlinks>
  <printOptions/>
  <pageMargins left="0.7" right="0.7" top="0.75" bottom="0.75" header="0.3" footer="0.3"/>
  <pageSetup horizontalDpi="600" verticalDpi="600" orientation="portrait" r:id="rId564"/>
  <legacyDrawing r:id="rId562"/>
  <tableParts>
    <tablePart r:id="rId5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2247</v>
      </c>
      <c r="Z2" s="13" t="s">
        <v>2265</v>
      </c>
      <c r="AA2" s="13" t="s">
        <v>2297</v>
      </c>
      <c r="AB2" s="13" t="s">
        <v>2380</v>
      </c>
      <c r="AC2" s="13" t="s">
        <v>2487</v>
      </c>
      <c r="AD2" s="13" t="s">
        <v>2520</v>
      </c>
      <c r="AE2" s="13" t="s">
        <v>2523</v>
      </c>
      <c r="AF2" s="13" t="s">
        <v>2544</v>
      </c>
      <c r="AG2" s="119" t="s">
        <v>3069</v>
      </c>
      <c r="AH2" s="119" t="s">
        <v>3070</v>
      </c>
      <c r="AI2" s="119" t="s">
        <v>3071</v>
      </c>
      <c r="AJ2" s="119" t="s">
        <v>3072</v>
      </c>
      <c r="AK2" s="119" t="s">
        <v>3073</v>
      </c>
      <c r="AL2" s="119" t="s">
        <v>3074</v>
      </c>
      <c r="AM2" s="119" t="s">
        <v>3075</v>
      </c>
      <c r="AN2" s="119" t="s">
        <v>3076</v>
      </c>
      <c r="AO2" s="119" t="s">
        <v>3079</v>
      </c>
    </row>
    <row r="3" spans="1:41" ht="15">
      <c r="A3" s="87" t="s">
        <v>2194</v>
      </c>
      <c r="B3" s="65" t="s">
        <v>2205</v>
      </c>
      <c r="C3" s="65" t="s">
        <v>56</v>
      </c>
      <c r="D3" s="103"/>
      <c r="E3" s="102"/>
      <c r="F3" s="104" t="s">
        <v>3203</v>
      </c>
      <c r="G3" s="105"/>
      <c r="H3" s="105"/>
      <c r="I3" s="106">
        <v>3</v>
      </c>
      <c r="J3" s="107"/>
      <c r="K3" s="48">
        <v>34</v>
      </c>
      <c r="L3" s="48">
        <v>37</v>
      </c>
      <c r="M3" s="48">
        <v>69</v>
      </c>
      <c r="N3" s="48">
        <v>106</v>
      </c>
      <c r="O3" s="48">
        <v>61</v>
      </c>
      <c r="P3" s="49">
        <v>0</v>
      </c>
      <c r="Q3" s="49">
        <v>0</v>
      </c>
      <c r="R3" s="48">
        <v>1</v>
      </c>
      <c r="S3" s="48">
        <v>0</v>
      </c>
      <c r="T3" s="48">
        <v>34</v>
      </c>
      <c r="U3" s="48">
        <v>106</v>
      </c>
      <c r="V3" s="48">
        <v>4</v>
      </c>
      <c r="W3" s="49">
        <v>2.133218</v>
      </c>
      <c r="X3" s="49">
        <v>0.034759358288770054</v>
      </c>
      <c r="Y3" s="78" t="s">
        <v>2248</v>
      </c>
      <c r="Z3" s="78" t="s">
        <v>2266</v>
      </c>
      <c r="AA3" s="78" t="s">
        <v>2298</v>
      </c>
      <c r="AB3" s="84" t="s">
        <v>2381</v>
      </c>
      <c r="AC3" s="84" t="s">
        <v>2488</v>
      </c>
      <c r="AD3" s="84" t="s">
        <v>2521</v>
      </c>
      <c r="AE3" s="84" t="s">
        <v>2524</v>
      </c>
      <c r="AF3" s="84" t="s">
        <v>2545</v>
      </c>
      <c r="AG3" s="116">
        <v>146</v>
      </c>
      <c r="AH3" s="120">
        <v>5.761641673243883</v>
      </c>
      <c r="AI3" s="116">
        <v>19</v>
      </c>
      <c r="AJ3" s="120">
        <v>0.749802683504341</v>
      </c>
      <c r="AK3" s="116">
        <v>0</v>
      </c>
      <c r="AL3" s="120">
        <v>0</v>
      </c>
      <c r="AM3" s="116">
        <v>2369</v>
      </c>
      <c r="AN3" s="120">
        <v>93.48855564325177</v>
      </c>
      <c r="AO3" s="116">
        <v>2534</v>
      </c>
    </row>
    <row r="4" spans="1:41" ht="15">
      <c r="A4" s="87" t="s">
        <v>2195</v>
      </c>
      <c r="B4" s="65" t="s">
        <v>2206</v>
      </c>
      <c r="C4" s="65" t="s">
        <v>56</v>
      </c>
      <c r="D4" s="109"/>
      <c r="E4" s="108"/>
      <c r="F4" s="110" t="s">
        <v>3204</v>
      </c>
      <c r="G4" s="111"/>
      <c r="H4" s="111"/>
      <c r="I4" s="112">
        <v>4</v>
      </c>
      <c r="J4" s="113"/>
      <c r="K4" s="48">
        <v>23</v>
      </c>
      <c r="L4" s="48">
        <v>29</v>
      </c>
      <c r="M4" s="48">
        <v>191</v>
      </c>
      <c r="N4" s="48">
        <v>220</v>
      </c>
      <c r="O4" s="48">
        <v>0</v>
      </c>
      <c r="P4" s="49">
        <v>0.023809523809523808</v>
      </c>
      <c r="Q4" s="49">
        <v>0.046511627906976744</v>
      </c>
      <c r="R4" s="48">
        <v>1</v>
      </c>
      <c r="S4" s="48">
        <v>0</v>
      </c>
      <c r="T4" s="48">
        <v>23</v>
      </c>
      <c r="U4" s="48">
        <v>220</v>
      </c>
      <c r="V4" s="48">
        <v>4</v>
      </c>
      <c r="W4" s="49">
        <v>2.034026</v>
      </c>
      <c r="X4" s="49">
        <v>0.08498023715415019</v>
      </c>
      <c r="Y4" s="78" t="s">
        <v>2249</v>
      </c>
      <c r="Z4" s="78" t="s">
        <v>2267</v>
      </c>
      <c r="AA4" s="78" t="s">
        <v>2299</v>
      </c>
      <c r="AB4" s="84" t="s">
        <v>2382</v>
      </c>
      <c r="AC4" s="84" t="s">
        <v>2489</v>
      </c>
      <c r="AD4" s="84" t="s">
        <v>2522</v>
      </c>
      <c r="AE4" s="84" t="s">
        <v>2525</v>
      </c>
      <c r="AF4" s="84" t="s">
        <v>2546</v>
      </c>
      <c r="AG4" s="116">
        <v>65</v>
      </c>
      <c r="AH4" s="120">
        <v>4.772393538913363</v>
      </c>
      <c r="AI4" s="116">
        <v>1</v>
      </c>
      <c r="AJ4" s="120">
        <v>0.07342143906020558</v>
      </c>
      <c r="AK4" s="116">
        <v>0</v>
      </c>
      <c r="AL4" s="120">
        <v>0</v>
      </c>
      <c r="AM4" s="116">
        <v>1296</v>
      </c>
      <c r="AN4" s="120">
        <v>95.15418502202643</v>
      </c>
      <c r="AO4" s="116">
        <v>1362</v>
      </c>
    </row>
    <row r="5" spans="1:41" ht="15">
      <c r="A5" s="87" t="s">
        <v>2196</v>
      </c>
      <c r="B5" s="65" t="s">
        <v>2207</v>
      </c>
      <c r="C5" s="65" t="s">
        <v>56</v>
      </c>
      <c r="D5" s="109"/>
      <c r="E5" s="108"/>
      <c r="F5" s="110" t="s">
        <v>3205</v>
      </c>
      <c r="G5" s="111"/>
      <c r="H5" s="111"/>
      <c r="I5" s="112">
        <v>5</v>
      </c>
      <c r="J5" s="113"/>
      <c r="K5" s="48">
        <v>18</v>
      </c>
      <c r="L5" s="48">
        <v>12</v>
      </c>
      <c r="M5" s="48">
        <v>38</v>
      </c>
      <c r="N5" s="48">
        <v>50</v>
      </c>
      <c r="O5" s="48">
        <v>0</v>
      </c>
      <c r="P5" s="49">
        <v>0.037037037037037035</v>
      </c>
      <c r="Q5" s="49">
        <v>0.07142857142857142</v>
      </c>
      <c r="R5" s="48">
        <v>1</v>
      </c>
      <c r="S5" s="48">
        <v>0</v>
      </c>
      <c r="T5" s="48">
        <v>18</v>
      </c>
      <c r="U5" s="48">
        <v>50</v>
      </c>
      <c r="V5" s="48">
        <v>2</v>
      </c>
      <c r="W5" s="49">
        <v>1.722222</v>
      </c>
      <c r="X5" s="49">
        <v>0.0915032679738562</v>
      </c>
      <c r="Y5" s="78" t="s">
        <v>537</v>
      </c>
      <c r="Z5" s="78" t="s">
        <v>593</v>
      </c>
      <c r="AA5" s="78"/>
      <c r="AB5" s="84" t="s">
        <v>2383</v>
      </c>
      <c r="AC5" s="84" t="s">
        <v>2490</v>
      </c>
      <c r="AD5" s="84" t="s">
        <v>315</v>
      </c>
      <c r="AE5" s="84" t="s">
        <v>2526</v>
      </c>
      <c r="AF5" s="84" t="s">
        <v>2547</v>
      </c>
      <c r="AG5" s="116">
        <v>6</v>
      </c>
      <c r="AH5" s="120">
        <v>2.6315789473684212</v>
      </c>
      <c r="AI5" s="116">
        <v>6</v>
      </c>
      <c r="AJ5" s="120">
        <v>2.6315789473684212</v>
      </c>
      <c r="AK5" s="116">
        <v>0</v>
      </c>
      <c r="AL5" s="120">
        <v>0</v>
      </c>
      <c r="AM5" s="116">
        <v>216</v>
      </c>
      <c r="AN5" s="120">
        <v>94.73684210526316</v>
      </c>
      <c r="AO5" s="116">
        <v>228</v>
      </c>
    </row>
    <row r="6" spans="1:41" ht="15">
      <c r="A6" s="87" t="s">
        <v>2197</v>
      </c>
      <c r="B6" s="65" t="s">
        <v>2208</v>
      </c>
      <c r="C6" s="65" t="s">
        <v>56</v>
      </c>
      <c r="D6" s="109"/>
      <c r="E6" s="108"/>
      <c r="F6" s="110" t="s">
        <v>3206</v>
      </c>
      <c r="G6" s="111"/>
      <c r="H6" s="111"/>
      <c r="I6" s="112">
        <v>6</v>
      </c>
      <c r="J6" s="113"/>
      <c r="K6" s="48">
        <v>14</v>
      </c>
      <c r="L6" s="48">
        <v>12</v>
      </c>
      <c r="M6" s="48">
        <v>2</v>
      </c>
      <c r="N6" s="48">
        <v>14</v>
      </c>
      <c r="O6" s="48">
        <v>0</v>
      </c>
      <c r="P6" s="49">
        <v>0</v>
      </c>
      <c r="Q6" s="49">
        <v>0</v>
      </c>
      <c r="R6" s="48">
        <v>1</v>
      </c>
      <c r="S6" s="48">
        <v>0</v>
      </c>
      <c r="T6" s="48">
        <v>14</v>
      </c>
      <c r="U6" s="48">
        <v>14</v>
      </c>
      <c r="V6" s="48">
        <v>2</v>
      </c>
      <c r="W6" s="49">
        <v>1.72449</v>
      </c>
      <c r="X6" s="49">
        <v>0.07142857142857142</v>
      </c>
      <c r="Y6" s="78" t="s">
        <v>538</v>
      </c>
      <c r="Z6" s="78" t="s">
        <v>594</v>
      </c>
      <c r="AA6" s="78" t="s">
        <v>2300</v>
      </c>
      <c r="AB6" s="84" t="s">
        <v>2384</v>
      </c>
      <c r="AC6" s="84" t="s">
        <v>2491</v>
      </c>
      <c r="AD6" s="84"/>
      <c r="AE6" s="84" t="s">
        <v>2527</v>
      </c>
      <c r="AF6" s="84" t="s">
        <v>2548</v>
      </c>
      <c r="AG6" s="116">
        <v>7</v>
      </c>
      <c r="AH6" s="120">
        <v>6.542056074766355</v>
      </c>
      <c r="AI6" s="116">
        <v>0</v>
      </c>
      <c r="AJ6" s="120">
        <v>0</v>
      </c>
      <c r="AK6" s="116">
        <v>0</v>
      </c>
      <c r="AL6" s="120">
        <v>0</v>
      </c>
      <c r="AM6" s="116">
        <v>100</v>
      </c>
      <c r="AN6" s="120">
        <v>93.45794392523365</v>
      </c>
      <c r="AO6" s="116">
        <v>107</v>
      </c>
    </row>
    <row r="7" spans="1:41" ht="15">
      <c r="A7" s="87" t="s">
        <v>2198</v>
      </c>
      <c r="B7" s="65" t="s">
        <v>2209</v>
      </c>
      <c r="C7" s="65" t="s">
        <v>56</v>
      </c>
      <c r="D7" s="109"/>
      <c r="E7" s="108"/>
      <c r="F7" s="110" t="s">
        <v>3207</v>
      </c>
      <c r="G7" s="111"/>
      <c r="H7" s="111"/>
      <c r="I7" s="112">
        <v>7</v>
      </c>
      <c r="J7" s="113"/>
      <c r="K7" s="48">
        <v>11</v>
      </c>
      <c r="L7" s="48">
        <v>13</v>
      </c>
      <c r="M7" s="48">
        <v>0</v>
      </c>
      <c r="N7" s="48">
        <v>13</v>
      </c>
      <c r="O7" s="48">
        <v>0</v>
      </c>
      <c r="P7" s="49">
        <v>0.08333333333333333</v>
      </c>
      <c r="Q7" s="49">
        <v>0.15384615384615385</v>
      </c>
      <c r="R7" s="48">
        <v>1</v>
      </c>
      <c r="S7" s="48">
        <v>0</v>
      </c>
      <c r="T7" s="48">
        <v>11</v>
      </c>
      <c r="U7" s="48">
        <v>13</v>
      </c>
      <c r="V7" s="48">
        <v>3</v>
      </c>
      <c r="W7" s="49">
        <v>1.719008</v>
      </c>
      <c r="X7" s="49">
        <v>0.11818181818181818</v>
      </c>
      <c r="Y7" s="78"/>
      <c r="Z7" s="78"/>
      <c r="AA7" s="78"/>
      <c r="AB7" s="84" t="s">
        <v>2385</v>
      </c>
      <c r="AC7" s="84" t="s">
        <v>2492</v>
      </c>
      <c r="AD7" s="84"/>
      <c r="AE7" s="84" t="s">
        <v>2528</v>
      </c>
      <c r="AF7" s="84" t="s">
        <v>2549</v>
      </c>
      <c r="AG7" s="116">
        <v>2</v>
      </c>
      <c r="AH7" s="120">
        <v>3.7037037037037037</v>
      </c>
      <c r="AI7" s="116">
        <v>0</v>
      </c>
      <c r="AJ7" s="120">
        <v>0</v>
      </c>
      <c r="AK7" s="116">
        <v>0</v>
      </c>
      <c r="AL7" s="120">
        <v>0</v>
      </c>
      <c r="AM7" s="116">
        <v>52</v>
      </c>
      <c r="AN7" s="120">
        <v>96.29629629629629</v>
      </c>
      <c r="AO7" s="116">
        <v>54</v>
      </c>
    </row>
    <row r="8" spans="1:41" ht="15">
      <c r="A8" s="87" t="s">
        <v>2199</v>
      </c>
      <c r="B8" s="65" t="s">
        <v>2210</v>
      </c>
      <c r="C8" s="65" t="s">
        <v>56</v>
      </c>
      <c r="D8" s="109"/>
      <c r="E8" s="108"/>
      <c r="F8" s="110" t="s">
        <v>3208</v>
      </c>
      <c r="G8" s="111"/>
      <c r="H8" s="111"/>
      <c r="I8" s="112">
        <v>8</v>
      </c>
      <c r="J8" s="113"/>
      <c r="K8" s="48">
        <v>7</v>
      </c>
      <c r="L8" s="48">
        <v>9</v>
      </c>
      <c r="M8" s="48">
        <v>0</v>
      </c>
      <c r="N8" s="48">
        <v>9</v>
      </c>
      <c r="O8" s="48">
        <v>0</v>
      </c>
      <c r="P8" s="49">
        <v>0.125</v>
      </c>
      <c r="Q8" s="49">
        <v>0.2222222222222222</v>
      </c>
      <c r="R8" s="48">
        <v>1</v>
      </c>
      <c r="S8" s="48">
        <v>0</v>
      </c>
      <c r="T8" s="48">
        <v>7</v>
      </c>
      <c r="U8" s="48">
        <v>9</v>
      </c>
      <c r="V8" s="48">
        <v>3</v>
      </c>
      <c r="W8" s="49">
        <v>1.55102</v>
      </c>
      <c r="X8" s="49">
        <v>0.21428571428571427</v>
      </c>
      <c r="Y8" s="78" t="s">
        <v>536</v>
      </c>
      <c r="Z8" s="78" t="s">
        <v>592</v>
      </c>
      <c r="AA8" s="78" t="s">
        <v>629</v>
      </c>
      <c r="AB8" s="84" t="s">
        <v>2386</v>
      </c>
      <c r="AC8" s="84" t="s">
        <v>2493</v>
      </c>
      <c r="AD8" s="84"/>
      <c r="AE8" s="84" t="s">
        <v>2529</v>
      </c>
      <c r="AF8" s="84" t="s">
        <v>2550</v>
      </c>
      <c r="AG8" s="116">
        <v>6</v>
      </c>
      <c r="AH8" s="120">
        <v>4.724409448818897</v>
      </c>
      <c r="AI8" s="116">
        <v>0</v>
      </c>
      <c r="AJ8" s="120">
        <v>0</v>
      </c>
      <c r="AK8" s="116">
        <v>0</v>
      </c>
      <c r="AL8" s="120">
        <v>0</v>
      </c>
      <c r="AM8" s="116">
        <v>121</v>
      </c>
      <c r="AN8" s="120">
        <v>95.2755905511811</v>
      </c>
      <c r="AO8" s="116">
        <v>127</v>
      </c>
    </row>
    <row r="9" spans="1:41" ht="15">
      <c r="A9" s="87" t="s">
        <v>2200</v>
      </c>
      <c r="B9" s="65" t="s">
        <v>2211</v>
      </c>
      <c r="C9" s="65" t="s">
        <v>56</v>
      </c>
      <c r="D9" s="109"/>
      <c r="E9" s="108"/>
      <c r="F9" s="110" t="s">
        <v>3209</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621</v>
      </c>
      <c r="AB9" s="84" t="s">
        <v>2387</v>
      </c>
      <c r="AC9" s="84" t="s">
        <v>2494</v>
      </c>
      <c r="AD9" s="84"/>
      <c r="AE9" s="84" t="s">
        <v>2530</v>
      </c>
      <c r="AF9" s="84" t="s">
        <v>2551</v>
      </c>
      <c r="AG9" s="116">
        <v>6</v>
      </c>
      <c r="AH9" s="120">
        <v>11.11111111111111</v>
      </c>
      <c r="AI9" s="116">
        <v>3</v>
      </c>
      <c r="AJ9" s="120">
        <v>5.555555555555555</v>
      </c>
      <c r="AK9" s="116">
        <v>0</v>
      </c>
      <c r="AL9" s="120">
        <v>0</v>
      </c>
      <c r="AM9" s="116">
        <v>45</v>
      </c>
      <c r="AN9" s="120">
        <v>83.33333333333333</v>
      </c>
      <c r="AO9" s="116">
        <v>54</v>
      </c>
    </row>
    <row r="10" spans="1:41" ht="14.25" customHeight="1">
      <c r="A10" s="87" t="s">
        <v>2201</v>
      </c>
      <c r="B10" s="65" t="s">
        <v>2212</v>
      </c>
      <c r="C10" s="65" t="s">
        <v>56</v>
      </c>
      <c r="D10" s="109"/>
      <c r="E10" s="108"/>
      <c r="F10" s="110" t="s">
        <v>3210</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c r="Z10" s="78"/>
      <c r="AA10" s="78" t="s">
        <v>618</v>
      </c>
      <c r="AB10" s="84" t="s">
        <v>2388</v>
      </c>
      <c r="AC10" s="84" t="s">
        <v>2495</v>
      </c>
      <c r="AD10" s="84"/>
      <c r="AE10" s="84" t="s">
        <v>245</v>
      </c>
      <c r="AF10" s="84" t="s">
        <v>2552</v>
      </c>
      <c r="AG10" s="116">
        <v>0</v>
      </c>
      <c r="AH10" s="120">
        <v>0</v>
      </c>
      <c r="AI10" s="116">
        <v>0</v>
      </c>
      <c r="AJ10" s="120">
        <v>0</v>
      </c>
      <c r="AK10" s="116">
        <v>0</v>
      </c>
      <c r="AL10" s="120">
        <v>0</v>
      </c>
      <c r="AM10" s="116">
        <v>58</v>
      </c>
      <c r="AN10" s="120">
        <v>100</v>
      </c>
      <c r="AO10" s="116">
        <v>58</v>
      </c>
    </row>
    <row r="11" spans="1:41" ht="15">
      <c r="A11" s="87" t="s">
        <v>2202</v>
      </c>
      <c r="B11" s="65" t="s">
        <v>2213</v>
      </c>
      <c r="C11" s="65" t="s">
        <v>56</v>
      </c>
      <c r="D11" s="109"/>
      <c r="E11" s="108"/>
      <c r="F11" s="110" t="s">
        <v>3211</v>
      </c>
      <c r="G11" s="111"/>
      <c r="H11" s="111"/>
      <c r="I11" s="112">
        <v>11</v>
      </c>
      <c r="J11" s="113"/>
      <c r="K11" s="48">
        <v>4</v>
      </c>
      <c r="L11" s="48">
        <v>3</v>
      </c>
      <c r="M11" s="48">
        <v>0</v>
      </c>
      <c r="N11" s="48">
        <v>3</v>
      </c>
      <c r="O11" s="48">
        <v>0</v>
      </c>
      <c r="P11" s="49">
        <v>0</v>
      </c>
      <c r="Q11" s="49">
        <v>0</v>
      </c>
      <c r="R11" s="48">
        <v>1</v>
      </c>
      <c r="S11" s="48">
        <v>0</v>
      </c>
      <c r="T11" s="48">
        <v>4</v>
      </c>
      <c r="U11" s="48">
        <v>3</v>
      </c>
      <c r="V11" s="48">
        <v>3</v>
      </c>
      <c r="W11" s="49">
        <v>1.25</v>
      </c>
      <c r="X11" s="49">
        <v>0.25</v>
      </c>
      <c r="Y11" s="78" t="s">
        <v>526</v>
      </c>
      <c r="Z11" s="78" t="s">
        <v>588</v>
      </c>
      <c r="AA11" s="78" t="s">
        <v>617</v>
      </c>
      <c r="AB11" s="84" t="s">
        <v>2389</v>
      </c>
      <c r="AC11" s="84" t="s">
        <v>2496</v>
      </c>
      <c r="AD11" s="84"/>
      <c r="AE11" s="84" t="s">
        <v>2531</v>
      </c>
      <c r="AF11" s="84" t="s">
        <v>2553</v>
      </c>
      <c r="AG11" s="116">
        <v>2</v>
      </c>
      <c r="AH11" s="120">
        <v>3.278688524590164</v>
      </c>
      <c r="AI11" s="116">
        <v>0</v>
      </c>
      <c r="AJ11" s="120">
        <v>0</v>
      </c>
      <c r="AK11" s="116">
        <v>0</v>
      </c>
      <c r="AL11" s="120">
        <v>0</v>
      </c>
      <c r="AM11" s="116">
        <v>59</v>
      </c>
      <c r="AN11" s="120">
        <v>96.72131147540983</v>
      </c>
      <c r="AO11" s="116">
        <v>61</v>
      </c>
    </row>
    <row r="12" spans="1:41" ht="15">
      <c r="A12" s="87" t="s">
        <v>2203</v>
      </c>
      <c r="B12" s="65" t="s">
        <v>2214</v>
      </c>
      <c r="C12" s="65" t="s">
        <v>56</v>
      </c>
      <c r="D12" s="109"/>
      <c r="E12" s="108"/>
      <c r="F12" s="110" t="s">
        <v>3212</v>
      </c>
      <c r="G12" s="111"/>
      <c r="H12" s="111"/>
      <c r="I12" s="112">
        <v>12</v>
      </c>
      <c r="J12" s="113"/>
      <c r="K12" s="48">
        <v>4</v>
      </c>
      <c r="L12" s="48">
        <v>4</v>
      </c>
      <c r="M12" s="48">
        <v>0</v>
      </c>
      <c r="N12" s="48">
        <v>4</v>
      </c>
      <c r="O12" s="48">
        <v>4</v>
      </c>
      <c r="P12" s="49" t="s">
        <v>2219</v>
      </c>
      <c r="Q12" s="49" t="s">
        <v>2219</v>
      </c>
      <c r="R12" s="48">
        <v>4</v>
      </c>
      <c r="S12" s="48">
        <v>4</v>
      </c>
      <c r="T12" s="48">
        <v>1</v>
      </c>
      <c r="U12" s="48">
        <v>1</v>
      </c>
      <c r="V12" s="48">
        <v>0</v>
      </c>
      <c r="W12" s="49">
        <v>0</v>
      </c>
      <c r="X12" s="49">
        <v>0</v>
      </c>
      <c r="Y12" s="78" t="s">
        <v>2250</v>
      </c>
      <c r="Z12" s="78" t="s">
        <v>2268</v>
      </c>
      <c r="AA12" s="78" t="s">
        <v>616</v>
      </c>
      <c r="AB12" s="84" t="s">
        <v>2390</v>
      </c>
      <c r="AC12" s="84" t="s">
        <v>1231</v>
      </c>
      <c r="AD12" s="84"/>
      <c r="AE12" s="84" t="s">
        <v>250</v>
      </c>
      <c r="AF12" s="84" t="s">
        <v>2554</v>
      </c>
      <c r="AG12" s="116">
        <v>6</v>
      </c>
      <c r="AH12" s="120">
        <v>7.594936708860759</v>
      </c>
      <c r="AI12" s="116">
        <v>0</v>
      </c>
      <c r="AJ12" s="120">
        <v>0</v>
      </c>
      <c r="AK12" s="116">
        <v>0</v>
      </c>
      <c r="AL12" s="120">
        <v>0</v>
      </c>
      <c r="AM12" s="116">
        <v>73</v>
      </c>
      <c r="AN12" s="120">
        <v>92.40506329113924</v>
      </c>
      <c r="AO12" s="116">
        <v>79</v>
      </c>
    </row>
    <row r="13" spans="1:41" ht="15">
      <c r="A13" s="87" t="s">
        <v>2204</v>
      </c>
      <c r="B13" s="65" t="s">
        <v>2215</v>
      </c>
      <c r="C13" s="65" t="s">
        <v>56</v>
      </c>
      <c r="D13" s="109"/>
      <c r="E13" s="108"/>
      <c r="F13" s="110" t="s">
        <v>3213</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630</v>
      </c>
      <c r="AB13" s="84" t="s">
        <v>2391</v>
      </c>
      <c r="AC13" s="84" t="s">
        <v>2497</v>
      </c>
      <c r="AD13" s="84"/>
      <c r="AE13" s="84" t="s">
        <v>2532</v>
      </c>
      <c r="AF13" s="84" t="s">
        <v>2555</v>
      </c>
      <c r="AG13" s="116">
        <v>0</v>
      </c>
      <c r="AH13" s="120">
        <v>0</v>
      </c>
      <c r="AI13" s="116">
        <v>1</v>
      </c>
      <c r="AJ13" s="120">
        <v>1.36986301369863</v>
      </c>
      <c r="AK13" s="116">
        <v>0</v>
      </c>
      <c r="AL13" s="120">
        <v>0</v>
      </c>
      <c r="AM13" s="116">
        <v>72</v>
      </c>
      <c r="AN13" s="120">
        <v>98.63013698630137</v>
      </c>
      <c r="AO13" s="116">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2194</v>
      </c>
      <c r="B2" s="84" t="s">
        <v>278</v>
      </c>
      <c r="C2" s="78">
        <f>VLOOKUP(GroupVertices[[#This Row],[Vertex]],Vertices[],MATCH("ID",Vertices[[#Headers],[Vertex]:[Vertex Content Word Count]],0),FALSE)</f>
        <v>128</v>
      </c>
    </row>
    <row r="3" spans="1:3" ht="15">
      <c r="A3" s="78" t="s">
        <v>2194</v>
      </c>
      <c r="B3" s="84" t="s">
        <v>271</v>
      </c>
      <c r="C3" s="78">
        <f>VLOOKUP(GroupVertices[[#This Row],[Vertex]],Vertices[],MATCH("ID",Vertices[[#Headers],[Vertex]:[Vertex Content Word Count]],0),FALSE)</f>
        <v>7</v>
      </c>
    </row>
    <row r="4" spans="1:3" ht="15">
      <c r="A4" s="78" t="s">
        <v>2194</v>
      </c>
      <c r="B4" s="84" t="s">
        <v>276</v>
      </c>
      <c r="C4" s="78">
        <f>VLOOKUP(GroupVertices[[#This Row],[Vertex]],Vertices[],MATCH("ID",Vertices[[#Headers],[Vertex]:[Vertex Content Word Count]],0),FALSE)</f>
        <v>126</v>
      </c>
    </row>
    <row r="5" spans="1:3" ht="15">
      <c r="A5" s="78" t="s">
        <v>2194</v>
      </c>
      <c r="B5" s="84" t="s">
        <v>274</v>
      </c>
      <c r="C5" s="78">
        <f>VLOOKUP(GroupVertices[[#This Row],[Vertex]],Vertices[],MATCH("ID",Vertices[[#Headers],[Vertex]:[Vertex Content Word Count]],0),FALSE)</f>
        <v>125</v>
      </c>
    </row>
    <row r="6" spans="1:3" ht="15">
      <c r="A6" s="78" t="s">
        <v>2194</v>
      </c>
      <c r="B6" s="84" t="s">
        <v>332</v>
      </c>
      <c r="C6" s="78">
        <f>VLOOKUP(GroupVertices[[#This Row],[Vertex]],Vertices[],MATCH("ID",Vertices[[#Headers],[Vertex]:[Vertex Content Word Count]],0),FALSE)</f>
        <v>117</v>
      </c>
    </row>
    <row r="7" spans="1:3" ht="15">
      <c r="A7" s="78" t="s">
        <v>2194</v>
      </c>
      <c r="B7" s="84" t="s">
        <v>331</v>
      </c>
      <c r="C7" s="78">
        <f>VLOOKUP(GroupVertices[[#This Row],[Vertex]],Vertices[],MATCH("ID",Vertices[[#Headers],[Vertex]:[Vertex Content Word Count]],0),FALSE)</f>
        <v>116</v>
      </c>
    </row>
    <row r="8" spans="1:3" ht="15">
      <c r="A8" s="78" t="s">
        <v>2194</v>
      </c>
      <c r="B8" s="84" t="s">
        <v>330</v>
      </c>
      <c r="C8" s="78">
        <f>VLOOKUP(GroupVertices[[#This Row],[Vertex]],Vertices[],MATCH("ID",Vertices[[#Headers],[Vertex]:[Vertex Content Word Count]],0),FALSE)</f>
        <v>115</v>
      </c>
    </row>
    <row r="9" spans="1:3" ht="15">
      <c r="A9" s="78" t="s">
        <v>2194</v>
      </c>
      <c r="B9" s="84" t="s">
        <v>270</v>
      </c>
      <c r="C9" s="78">
        <f>VLOOKUP(GroupVertices[[#This Row],[Vertex]],Vertices[],MATCH("ID",Vertices[[#Headers],[Vertex]:[Vertex Content Word Count]],0),FALSE)</f>
        <v>114</v>
      </c>
    </row>
    <row r="10" spans="1:3" ht="15">
      <c r="A10" s="78" t="s">
        <v>2194</v>
      </c>
      <c r="B10" s="84" t="s">
        <v>268</v>
      </c>
      <c r="C10" s="78">
        <f>VLOOKUP(GroupVertices[[#This Row],[Vertex]],Vertices[],MATCH("ID",Vertices[[#Headers],[Vertex]:[Vertex Content Word Count]],0),FALSE)</f>
        <v>112</v>
      </c>
    </row>
    <row r="11" spans="1:3" ht="15">
      <c r="A11" s="78" t="s">
        <v>2194</v>
      </c>
      <c r="B11" s="84" t="s">
        <v>256</v>
      </c>
      <c r="C11" s="78">
        <f>VLOOKUP(GroupVertices[[#This Row],[Vertex]],Vertices[],MATCH("ID",Vertices[[#Headers],[Vertex]:[Vertex Content Word Count]],0),FALSE)</f>
        <v>78</v>
      </c>
    </row>
    <row r="12" spans="1:3" ht="15">
      <c r="A12" s="78" t="s">
        <v>2194</v>
      </c>
      <c r="B12" s="84" t="s">
        <v>254</v>
      </c>
      <c r="C12" s="78">
        <f>VLOOKUP(GroupVertices[[#This Row],[Vertex]],Vertices[],MATCH("ID",Vertices[[#Headers],[Vertex]:[Vertex Content Word Count]],0),FALSE)</f>
        <v>75</v>
      </c>
    </row>
    <row r="13" spans="1:3" ht="15">
      <c r="A13" s="78" t="s">
        <v>2194</v>
      </c>
      <c r="B13" s="84" t="s">
        <v>251</v>
      </c>
      <c r="C13" s="78">
        <f>VLOOKUP(GroupVertices[[#This Row],[Vertex]],Vertices[],MATCH("ID",Vertices[[#Headers],[Vertex]:[Vertex Content Word Count]],0),FALSE)</f>
        <v>71</v>
      </c>
    </row>
    <row r="14" spans="1:3" ht="15">
      <c r="A14" s="78" t="s">
        <v>2194</v>
      </c>
      <c r="B14" s="84" t="s">
        <v>249</v>
      </c>
      <c r="C14" s="78">
        <f>VLOOKUP(GroupVertices[[#This Row],[Vertex]],Vertices[],MATCH("ID",Vertices[[#Headers],[Vertex]:[Vertex Content Word Count]],0),FALSE)</f>
        <v>69</v>
      </c>
    </row>
    <row r="15" spans="1:3" ht="15">
      <c r="A15" s="78" t="s">
        <v>2194</v>
      </c>
      <c r="B15" s="84" t="s">
        <v>248</v>
      </c>
      <c r="C15" s="78">
        <f>VLOOKUP(GroupVertices[[#This Row],[Vertex]],Vertices[],MATCH("ID",Vertices[[#Headers],[Vertex]:[Vertex Content Word Count]],0),FALSE)</f>
        <v>67</v>
      </c>
    </row>
    <row r="16" spans="1:3" ht="15">
      <c r="A16" s="78" t="s">
        <v>2194</v>
      </c>
      <c r="B16" s="84" t="s">
        <v>302</v>
      </c>
      <c r="C16" s="78">
        <f>VLOOKUP(GroupVertices[[#This Row],[Vertex]],Vertices[],MATCH("ID",Vertices[[#Headers],[Vertex]:[Vertex Content Word Count]],0),FALSE)</f>
        <v>68</v>
      </c>
    </row>
    <row r="17" spans="1:3" ht="15">
      <c r="A17" s="78" t="s">
        <v>2194</v>
      </c>
      <c r="B17" s="84" t="s">
        <v>247</v>
      </c>
      <c r="C17" s="78">
        <f>VLOOKUP(GroupVertices[[#This Row],[Vertex]],Vertices[],MATCH("ID",Vertices[[#Headers],[Vertex]:[Vertex Content Word Count]],0),FALSE)</f>
        <v>55</v>
      </c>
    </row>
    <row r="18" spans="1:3" ht="15">
      <c r="A18" s="78" t="s">
        <v>2194</v>
      </c>
      <c r="B18" s="84" t="s">
        <v>301</v>
      </c>
      <c r="C18" s="78">
        <f>VLOOKUP(GroupVertices[[#This Row],[Vertex]],Vertices[],MATCH("ID",Vertices[[#Headers],[Vertex]:[Vertex Content Word Count]],0),FALSE)</f>
        <v>66</v>
      </c>
    </row>
    <row r="19" spans="1:3" ht="15">
      <c r="A19" s="78" t="s">
        <v>2194</v>
      </c>
      <c r="B19" s="84" t="s">
        <v>243</v>
      </c>
      <c r="C19" s="78">
        <f>VLOOKUP(GroupVertices[[#This Row],[Vertex]],Vertices[],MATCH("ID",Vertices[[#Headers],[Vertex]:[Vertex Content Word Count]],0),FALSE)</f>
        <v>62</v>
      </c>
    </row>
    <row r="20" spans="1:3" ht="15">
      <c r="A20" s="78" t="s">
        <v>2194</v>
      </c>
      <c r="B20" s="84" t="s">
        <v>242</v>
      </c>
      <c r="C20" s="78">
        <f>VLOOKUP(GroupVertices[[#This Row],[Vertex]],Vertices[],MATCH("ID",Vertices[[#Headers],[Vertex]:[Vertex Content Word Count]],0),FALSE)</f>
        <v>61</v>
      </c>
    </row>
    <row r="21" spans="1:3" ht="15">
      <c r="A21" s="78" t="s">
        <v>2194</v>
      </c>
      <c r="B21" s="84" t="s">
        <v>238</v>
      </c>
      <c r="C21" s="78">
        <f>VLOOKUP(GroupVertices[[#This Row],[Vertex]],Vertices[],MATCH("ID",Vertices[[#Headers],[Vertex]:[Vertex Content Word Count]],0),FALSE)</f>
        <v>54</v>
      </c>
    </row>
    <row r="22" spans="1:3" ht="15">
      <c r="A22" s="78" t="s">
        <v>2194</v>
      </c>
      <c r="B22" s="84" t="s">
        <v>228</v>
      </c>
      <c r="C22" s="78">
        <f>VLOOKUP(GroupVertices[[#This Row],[Vertex]],Vertices[],MATCH("ID",Vertices[[#Headers],[Vertex]:[Vertex Content Word Count]],0),FALSE)</f>
        <v>37</v>
      </c>
    </row>
    <row r="23" spans="1:3" ht="15">
      <c r="A23" s="78" t="s">
        <v>2194</v>
      </c>
      <c r="B23" s="84" t="s">
        <v>225</v>
      </c>
      <c r="C23" s="78">
        <f>VLOOKUP(GroupVertices[[#This Row],[Vertex]],Vertices[],MATCH("ID",Vertices[[#Headers],[Vertex]:[Vertex Content Word Count]],0),FALSE)</f>
        <v>25</v>
      </c>
    </row>
    <row r="24" spans="1:3" ht="15">
      <c r="A24" s="78" t="s">
        <v>2194</v>
      </c>
      <c r="B24" s="84" t="s">
        <v>224</v>
      </c>
      <c r="C24" s="78">
        <f>VLOOKUP(GroupVertices[[#This Row],[Vertex]],Vertices[],MATCH("ID",Vertices[[#Headers],[Vertex]:[Vertex Content Word Count]],0),FALSE)</f>
        <v>24</v>
      </c>
    </row>
    <row r="25" spans="1:3" ht="15">
      <c r="A25" s="78" t="s">
        <v>2194</v>
      </c>
      <c r="B25" s="84" t="s">
        <v>223</v>
      </c>
      <c r="C25" s="78">
        <f>VLOOKUP(GroupVertices[[#This Row],[Vertex]],Vertices[],MATCH("ID",Vertices[[#Headers],[Vertex]:[Vertex Content Word Count]],0),FALSE)</f>
        <v>18</v>
      </c>
    </row>
    <row r="26" spans="1:3" ht="15">
      <c r="A26" s="78" t="s">
        <v>2194</v>
      </c>
      <c r="B26" s="84" t="s">
        <v>222</v>
      </c>
      <c r="C26" s="78">
        <f>VLOOKUP(GroupVertices[[#This Row],[Vertex]],Vertices[],MATCH("ID",Vertices[[#Headers],[Vertex]:[Vertex Content Word Count]],0),FALSE)</f>
        <v>23</v>
      </c>
    </row>
    <row r="27" spans="1:3" ht="15">
      <c r="A27" s="78" t="s">
        <v>2194</v>
      </c>
      <c r="B27" s="84" t="s">
        <v>221</v>
      </c>
      <c r="C27" s="78">
        <f>VLOOKUP(GroupVertices[[#This Row],[Vertex]],Vertices[],MATCH("ID",Vertices[[#Headers],[Vertex]:[Vertex Content Word Count]],0),FALSE)</f>
        <v>22</v>
      </c>
    </row>
    <row r="28" spans="1:3" ht="15">
      <c r="A28" s="78" t="s">
        <v>2194</v>
      </c>
      <c r="B28" s="84" t="s">
        <v>220</v>
      </c>
      <c r="C28" s="78">
        <f>VLOOKUP(GroupVertices[[#This Row],[Vertex]],Vertices[],MATCH("ID",Vertices[[#Headers],[Vertex]:[Vertex Content Word Count]],0),FALSE)</f>
        <v>21</v>
      </c>
    </row>
    <row r="29" spans="1:3" ht="15">
      <c r="A29" s="78" t="s">
        <v>2194</v>
      </c>
      <c r="B29" s="84" t="s">
        <v>219</v>
      </c>
      <c r="C29" s="78">
        <f>VLOOKUP(GroupVertices[[#This Row],[Vertex]],Vertices[],MATCH("ID",Vertices[[#Headers],[Vertex]:[Vertex Content Word Count]],0),FALSE)</f>
        <v>20</v>
      </c>
    </row>
    <row r="30" spans="1:3" ht="15">
      <c r="A30" s="78" t="s">
        <v>2194</v>
      </c>
      <c r="B30" s="84" t="s">
        <v>218</v>
      </c>
      <c r="C30" s="78">
        <f>VLOOKUP(GroupVertices[[#This Row],[Vertex]],Vertices[],MATCH("ID",Vertices[[#Headers],[Vertex]:[Vertex Content Word Count]],0),FALSE)</f>
        <v>19</v>
      </c>
    </row>
    <row r="31" spans="1:3" ht="15">
      <c r="A31" s="78" t="s">
        <v>2194</v>
      </c>
      <c r="B31" s="84" t="s">
        <v>217</v>
      </c>
      <c r="C31" s="78">
        <f>VLOOKUP(GroupVertices[[#This Row],[Vertex]],Vertices[],MATCH("ID",Vertices[[#Headers],[Vertex]:[Vertex Content Word Count]],0),FALSE)</f>
        <v>17</v>
      </c>
    </row>
    <row r="32" spans="1:3" ht="15">
      <c r="A32" s="78" t="s">
        <v>2194</v>
      </c>
      <c r="B32" s="84" t="s">
        <v>216</v>
      </c>
      <c r="C32" s="78">
        <f>VLOOKUP(GroupVertices[[#This Row],[Vertex]],Vertices[],MATCH("ID",Vertices[[#Headers],[Vertex]:[Vertex Content Word Count]],0),FALSE)</f>
        <v>16</v>
      </c>
    </row>
    <row r="33" spans="1:3" ht="15">
      <c r="A33" s="78" t="s">
        <v>2194</v>
      </c>
      <c r="B33" s="84" t="s">
        <v>214</v>
      </c>
      <c r="C33" s="78">
        <f>VLOOKUP(GroupVertices[[#This Row],[Vertex]],Vertices[],MATCH("ID",Vertices[[#Headers],[Vertex]:[Vertex Content Word Count]],0),FALSE)</f>
        <v>8</v>
      </c>
    </row>
    <row r="34" spans="1:3" ht="15">
      <c r="A34" s="78" t="s">
        <v>2194</v>
      </c>
      <c r="B34" s="84" t="s">
        <v>213</v>
      </c>
      <c r="C34" s="78">
        <f>VLOOKUP(GroupVertices[[#This Row],[Vertex]],Vertices[],MATCH("ID",Vertices[[#Headers],[Vertex]:[Vertex Content Word Count]],0),FALSE)</f>
        <v>5</v>
      </c>
    </row>
    <row r="35" spans="1:3" ht="15">
      <c r="A35" s="78" t="s">
        <v>2194</v>
      </c>
      <c r="B35" s="84" t="s">
        <v>280</v>
      </c>
      <c r="C35" s="78">
        <f>VLOOKUP(GroupVertices[[#This Row],[Vertex]],Vertices[],MATCH("ID",Vertices[[#Headers],[Vertex]:[Vertex Content Word Count]],0),FALSE)</f>
        <v>6</v>
      </c>
    </row>
    <row r="36" spans="1:3" ht="15">
      <c r="A36" s="78" t="s">
        <v>2195</v>
      </c>
      <c r="B36" s="84" t="s">
        <v>277</v>
      </c>
      <c r="C36" s="78">
        <f>VLOOKUP(GroupVertices[[#This Row],[Vertex]],Vertices[],MATCH("ID",Vertices[[#Headers],[Vertex]:[Vertex Content Word Count]],0),FALSE)</f>
        <v>15</v>
      </c>
    </row>
    <row r="37" spans="1:3" ht="15">
      <c r="A37" s="78" t="s">
        <v>2195</v>
      </c>
      <c r="B37" s="84" t="s">
        <v>338</v>
      </c>
      <c r="C37" s="78">
        <f>VLOOKUP(GroupVertices[[#This Row],[Vertex]],Vertices[],MATCH("ID",Vertices[[#Headers],[Vertex]:[Vertex Content Word Count]],0),FALSE)</f>
        <v>129</v>
      </c>
    </row>
    <row r="38" spans="1:3" ht="15">
      <c r="A38" s="78" t="s">
        <v>2195</v>
      </c>
      <c r="B38" s="84" t="s">
        <v>337</v>
      </c>
      <c r="C38" s="78">
        <f>VLOOKUP(GroupVertices[[#This Row],[Vertex]],Vertices[],MATCH("ID",Vertices[[#Headers],[Vertex]:[Vertex Content Word Count]],0),FALSE)</f>
        <v>127</v>
      </c>
    </row>
    <row r="39" spans="1:3" ht="15">
      <c r="A39" s="78" t="s">
        <v>2195</v>
      </c>
      <c r="B39" s="84" t="s">
        <v>252</v>
      </c>
      <c r="C39" s="78">
        <f>VLOOKUP(GroupVertices[[#This Row],[Vertex]],Vertices[],MATCH("ID",Vertices[[#Headers],[Vertex]:[Vertex Content Word Count]],0),FALSE)</f>
        <v>14</v>
      </c>
    </row>
    <row r="40" spans="1:3" ht="15">
      <c r="A40" s="78" t="s">
        <v>2195</v>
      </c>
      <c r="B40" s="84" t="s">
        <v>275</v>
      </c>
      <c r="C40" s="78">
        <f>VLOOKUP(GroupVertices[[#This Row],[Vertex]],Vertices[],MATCH("ID",Vertices[[#Headers],[Vertex]:[Vertex Content Word Count]],0),FALSE)</f>
        <v>124</v>
      </c>
    </row>
    <row r="41" spans="1:3" ht="15">
      <c r="A41" s="78" t="s">
        <v>2195</v>
      </c>
      <c r="B41" s="84" t="s">
        <v>272</v>
      </c>
      <c r="C41" s="78">
        <f>VLOOKUP(GroupVertices[[#This Row],[Vertex]],Vertices[],MATCH("ID",Vertices[[#Headers],[Vertex]:[Vertex Content Word Count]],0),FALSE)</f>
        <v>118</v>
      </c>
    </row>
    <row r="42" spans="1:3" ht="15">
      <c r="A42" s="78" t="s">
        <v>2195</v>
      </c>
      <c r="B42" s="84" t="s">
        <v>336</v>
      </c>
      <c r="C42" s="78">
        <f>VLOOKUP(GroupVertices[[#This Row],[Vertex]],Vertices[],MATCH("ID",Vertices[[#Headers],[Vertex]:[Vertex Content Word Count]],0),FALSE)</f>
        <v>123</v>
      </c>
    </row>
    <row r="43" spans="1:3" ht="15">
      <c r="A43" s="78" t="s">
        <v>2195</v>
      </c>
      <c r="B43" s="84" t="s">
        <v>335</v>
      </c>
      <c r="C43" s="78">
        <f>VLOOKUP(GroupVertices[[#This Row],[Vertex]],Vertices[],MATCH("ID",Vertices[[#Headers],[Vertex]:[Vertex Content Word Count]],0),FALSE)</f>
        <v>122</v>
      </c>
    </row>
    <row r="44" spans="1:3" ht="15">
      <c r="A44" s="78" t="s">
        <v>2195</v>
      </c>
      <c r="B44" s="84" t="s">
        <v>334</v>
      </c>
      <c r="C44" s="78">
        <f>VLOOKUP(GroupVertices[[#This Row],[Vertex]],Vertices[],MATCH("ID",Vertices[[#Headers],[Vertex]:[Vertex Content Word Count]],0),FALSE)</f>
        <v>121</v>
      </c>
    </row>
    <row r="45" spans="1:3" ht="15">
      <c r="A45" s="78" t="s">
        <v>2195</v>
      </c>
      <c r="B45" s="84" t="s">
        <v>273</v>
      </c>
      <c r="C45" s="78">
        <f>VLOOKUP(GroupVertices[[#This Row],[Vertex]],Vertices[],MATCH("ID",Vertices[[#Headers],[Vertex]:[Vertex Content Word Count]],0),FALSE)</f>
        <v>120</v>
      </c>
    </row>
    <row r="46" spans="1:3" ht="15">
      <c r="A46" s="78" t="s">
        <v>2195</v>
      </c>
      <c r="B46" s="84" t="s">
        <v>333</v>
      </c>
      <c r="C46" s="78">
        <f>VLOOKUP(GroupVertices[[#This Row],[Vertex]],Vertices[],MATCH("ID",Vertices[[#Headers],[Vertex]:[Vertex Content Word Count]],0),FALSE)</f>
        <v>119</v>
      </c>
    </row>
    <row r="47" spans="1:3" ht="15">
      <c r="A47" s="78" t="s">
        <v>2195</v>
      </c>
      <c r="B47" s="84" t="s">
        <v>279</v>
      </c>
      <c r="C47" s="78">
        <f>VLOOKUP(GroupVertices[[#This Row],[Vertex]],Vertices[],MATCH("ID",Vertices[[#Headers],[Vertex]:[Vertex Content Word Count]],0),FALSE)</f>
        <v>4</v>
      </c>
    </row>
    <row r="48" spans="1:3" ht="15">
      <c r="A48" s="78" t="s">
        <v>2195</v>
      </c>
      <c r="B48" s="84" t="s">
        <v>269</v>
      </c>
      <c r="C48" s="78">
        <f>VLOOKUP(GroupVertices[[#This Row],[Vertex]],Vertices[],MATCH("ID",Vertices[[#Headers],[Vertex]:[Vertex Content Word Count]],0),FALSE)</f>
        <v>113</v>
      </c>
    </row>
    <row r="49" spans="1:3" ht="15">
      <c r="A49" s="78" t="s">
        <v>2195</v>
      </c>
      <c r="B49" s="84" t="s">
        <v>281</v>
      </c>
      <c r="C49" s="78">
        <f>VLOOKUP(GroupVertices[[#This Row],[Vertex]],Vertices[],MATCH("ID",Vertices[[#Headers],[Vertex]:[Vertex Content Word Count]],0),FALSE)</f>
        <v>10</v>
      </c>
    </row>
    <row r="50" spans="1:3" ht="15">
      <c r="A50" s="78" t="s">
        <v>2195</v>
      </c>
      <c r="B50" s="84" t="s">
        <v>253</v>
      </c>
      <c r="C50" s="78">
        <f>VLOOKUP(GroupVertices[[#This Row],[Vertex]],Vertices[],MATCH("ID",Vertices[[#Headers],[Vertex]:[Vertex Content Word Count]],0),FALSE)</f>
        <v>74</v>
      </c>
    </row>
    <row r="51" spans="1:3" ht="15">
      <c r="A51" s="78" t="s">
        <v>2195</v>
      </c>
      <c r="B51" s="84" t="s">
        <v>304</v>
      </c>
      <c r="C51" s="78">
        <f>VLOOKUP(GroupVertices[[#This Row],[Vertex]],Vertices[],MATCH("ID",Vertices[[#Headers],[Vertex]:[Vertex Content Word Count]],0),FALSE)</f>
        <v>73</v>
      </c>
    </row>
    <row r="52" spans="1:3" ht="15">
      <c r="A52" s="78" t="s">
        <v>2195</v>
      </c>
      <c r="B52" s="84" t="s">
        <v>303</v>
      </c>
      <c r="C52" s="78">
        <f>VLOOKUP(GroupVertices[[#This Row],[Vertex]],Vertices[],MATCH("ID",Vertices[[#Headers],[Vertex]:[Vertex Content Word Count]],0),FALSE)</f>
        <v>72</v>
      </c>
    </row>
    <row r="53" spans="1:3" ht="15">
      <c r="A53" s="78" t="s">
        <v>2195</v>
      </c>
      <c r="B53" s="84" t="s">
        <v>300</v>
      </c>
      <c r="C53" s="78">
        <f>VLOOKUP(GroupVertices[[#This Row],[Vertex]],Vertices[],MATCH("ID",Vertices[[#Headers],[Vertex]:[Vertex Content Word Count]],0),FALSE)</f>
        <v>64</v>
      </c>
    </row>
    <row r="54" spans="1:3" ht="15">
      <c r="A54" s="78" t="s">
        <v>2195</v>
      </c>
      <c r="B54" s="84" t="s">
        <v>244</v>
      </c>
      <c r="C54" s="78">
        <f>VLOOKUP(GroupVertices[[#This Row],[Vertex]],Vertices[],MATCH("ID",Vertices[[#Headers],[Vertex]:[Vertex Content Word Count]],0),FALSE)</f>
        <v>63</v>
      </c>
    </row>
    <row r="55" spans="1:3" ht="15">
      <c r="A55" s="78" t="s">
        <v>2195</v>
      </c>
      <c r="B55" s="84" t="s">
        <v>283</v>
      </c>
      <c r="C55" s="78">
        <f>VLOOKUP(GroupVertices[[#This Row],[Vertex]],Vertices[],MATCH("ID",Vertices[[#Headers],[Vertex]:[Vertex Content Word Count]],0),FALSE)</f>
        <v>12</v>
      </c>
    </row>
    <row r="56" spans="1:3" ht="15">
      <c r="A56" s="78" t="s">
        <v>2195</v>
      </c>
      <c r="B56" s="84" t="s">
        <v>282</v>
      </c>
      <c r="C56" s="78">
        <f>VLOOKUP(GroupVertices[[#This Row],[Vertex]],Vertices[],MATCH("ID",Vertices[[#Headers],[Vertex]:[Vertex Content Word Count]],0),FALSE)</f>
        <v>11</v>
      </c>
    </row>
    <row r="57" spans="1:3" ht="15">
      <c r="A57" s="78" t="s">
        <v>2195</v>
      </c>
      <c r="B57" s="84" t="s">
        <v>215</v>
      </c>
      <c r="C57" s="78">
        <f>VLOOKUP(GroupVertices[[#This Row],[Vertex]],Vertices[],MATCH("ID",Vertices[[#Headers],[Vertex]:[Vertex Content Word Count]],0),FALSE)</f>
        <v>9</v>
      </c>
    </row>
    <row r="58" spans="1:3" ht="15">
      <c r="A58" s="78" t="s">
        <v>2195</v>
      </c>
      <c r="B58" s="84" t="s">
        <v>212</v>
      </c>
      <c r="C58" s="78">
        <f>VLOOKUP(GroupVertices[[#This Row],[Vertex]],Vertices[],MATCH("ID",Vertices[[#Headers],[Vertex]:[Vertex Content Word Count]],0),FALSE)</f>
        <v>3</v>
      </c>
    </row>
    <row r="59" spans="1:3" ht="15">
      <c r="A59" s="78" t="s">
        <v>2196</v>
      </c>
      <c r="B59" s="84" t="s">
        <v>257</v>
      </c>
      <c r="C59" s="78">
        <f>VLOOKUP(GroupVertices[[#This Row],[Vertex]],Vertices[],MATCH("ID",Vertices[[#Headers],[Vertex]:[Vertex Content Word Count]],0),FALSE)</f>
        <v>13</v>
      </c>
    </row>
    <row r="60" spans="1:3" ht="15">
      <c r="A60" s="78" t="s">
        <v>2196</v>
      </c>
      <c r="B60" s="84" t="s">
        <v>259</v>
      </c>
      <c r="C60" s="78">
        <f>VLOOKUP(GroupVertices[[#This Row],[Vertex]],Vertices[],MATCH("ID",Vertices[[#Headers],[Vertex]:[Vertex Content Word Count]],0),FALSE)</f>
        <v>91</v>
      </c>
    </row>
    <row r="61" spans="1:3" ht="15">
      <c r="A61" s="78" t="s">
        <v>2196</v>
      </c>
      <c r="B61" s="84" t="s">
        <v>315</v>
      </c>
      <c r="C61" s="78">
        <f>VLOOKUP(GroupVertices[[#This Row],[Vertex]],Vertices[],MATCH("ID",Vertices[[#Headers],[Vertex]:[Vertex Content Word Count]],0),FALSE)</f>
        <v>90</v>
      </c>
    </row>
    <row r="62" spans="1:3" ht="15">
      <c r="A62" s="78" t="s">
        <v>2196</v>
      </c>
      <c r="B62" s="84" t="s">
        <v>314</v>
      </c>
      <c r="C62" s="78">
        <f>VLOOKUP(GroupVertices[[#This Row],[Vertex]],Vertices[],MATCH("ID",Vertices[[#Headers],[Vertex]:[Vertex Content Word Count]],0),FALSE)</f>
        <v>89</v>
      </c>
    </row>
    <row r="63" spans="1:3" ht="15">
      <c r="A63" s="78" t="s">
        <v>2196</v>
      </c>
      <c r="B63" s="84" t="s">
        <v>292</v>
      </c>
      <c r="C63" s="78">
        <f>VLOOKUP(GroupVertices[[#This Row],[Vertex]],Vertices[],MATCH("ID",Vertices[[#Headers],[Vertex]:[Vertex Content Word Count]],0),FALSE)</f>
        <v>36</v>
      </c>
    </row>
    <row r="64" spans="1:3" ht="15">
      <c r="A64" s="78" t="s">
        <v>2196</v>
      </c>
      <c r="B64" s="84" t="s">
        <v>291</v>
      </c>
      <c r="C64" s="78">
        <f>VLOOKUP(GroupVertices[[#This Row],[Vertex]],Vertices[],MATCH("ID",Vertices[[#Headers],[Vertex]:[Vertex Content Word Count]],0),FALSE)</f>
        <v>35</v>
      </c>
    </row>
    <row r="65" spans="1:3" ht="15">
      <c r="A65" s="78" t="s">
        <v>2196</v>
      </c>
      <c r="B65" s="84" t="s">
        <v>290</v>
      </c>
      <c r="C65" s="78">
        <f>VLOOKUP(GroupVertices[[#This Row],[Vertex]],Vertices[],MATCH("ID",Vertices[[#Headers],[Vertex]:[Vertex Content Word Count]],0),FALSE)</f>
        <v>34</v>
      </c>
    </row>
    <row r="66" spans="1:3" ht="15">
      <c r="A66" s="78" t="s">
        <v>2196</v>
      </c>
      <c r="B66" s="84" t="s">
        <v>258</v>
      </c>
      <c r="C66" s="78">
        <f>VLOOKUP(GroupVertices[[#This Row],[Vertex]],Vertices[],MATCH("ID",Vertices[[#Headers],[Vertex]:[Vertex Content Word Count]],0),FALSE)</f>
        <v>88</v>
      </c>
    </row>
    <row r="67" spans="1:3" ht="15">
      <c r="A67" s="78" t="s">
        <v>2196</v>
      </c>
      <c r="B67" s="84" t="s">
        <v>313</v>
      </c>
      <c r="C67" s="78">
        <f>VLOOKUP(GroupVertices[[#This Row],[Vertex]],Vertices[],MATCH("ID",Vertices[[#Headers],[Vertex]:[Vertex Content Word Count]],0),FALSE)</f>
        <v>87</v>
      </c>
    </row>
    <row r="68" spans="1:3" ht="15">
      <c r="A68" s="78" t="s">
        <v>2196</v>
      </c>
      <c r="B68" s="84" t="s">
        <v>312</v>
      </c>
      <c r="C68" s="78">
        <f>VLOOKUP(GroupVertices[[#This Row],[Vertex]],Vertices[],MATCH("ID",Vertices[[#Headers],[Vertex]:[Vertex Content Word Count]],0),FALSE)</f>
        <v>86</v>
      </c>
    </row>
    <row r="69" spans="1:3" ht="15">
      <c r="A69" s="78" t="s">
        <v>2196</v>
      </c>
      <c r="B69" s="84" t="s">
        <v>311</v>
      </c>
      <c r="C69" s="78">
        <f>VLOOKUP(GroupVertices[[#This Row],[Vertex]],Vertices[],MATCH("ID",Vertices[[#Headers],[Vertex]:[Vertex Content Word Count]],0),FALSE)</f>
        <v>85</v>
      </c>
    </row>
    <row r="70" spans="1:3" ht="15">
      <c r="A70" s="78" t="s">
        <v>2196</v>
      </c>
      <c r="B70" s="84" t="s">
        <v>310</v>
      </c>
      <c r="C70" s="78">
        <f>VLOOKUP(GroupVertices[[#This Row],[Vertex]],Vertices[],MATCH("ID",Vertices[[#Headers],[Vertex]:[Vertex Content Word Count]],0),FALSE)</f>
        <v>84</v>
      </c>
    </row>
    <row r="71" spans="1:3" ht="15">
      <c r="A71" s="78" t="s">
        <v>2196</v>
      </c>
      <c r="B71" s="84" t="s">
        <v>309</v>
      </c>
      <c r="C71" s="78">
        <f>VLOOKUP(GroupVertices[[#This Row],[Vertex]],Vertices[],MATCH("ID",Vertices[[#Headers],[Vertex]:[Vertex Content Word Count]],0),FALSE)</f>
        <v>83</v>
      </c>
    </row>
    <row r="72" spans="1:3" ht="15">
      <c r="A72" s="78" t="s">
        <v>2196</v>
      </c>
      <c r="B72" s="84" t="s">
        <v>308</v>
      </c>
      <c r="C72" s="78">
        <f>VLOOKUP(GroupVertices[[#This Row],[Vertex]],Vertices[],MATCH("ID",Vertices[[#Headers],[Vertex]:[Vertex Content Word Count]],0),FALSE)</f>
        <v>82</v>
      </c>
    </row>
    <row r="73" spans="1:3" ht="15">
      <c r="A73" s="78" t="s">
        <v>2196</v>
      </c>
      <c r="B73" s="84" t="s">
        <v>307</v>
      </c>
      <c r="C73" s="78">
        <f>VLOOKUP(GroupVertices[[#This Row],[Vertex]],Vertices[],MATCH("ID",Vertices[[#Headers],[Vertex]:[Vertex Content Word Count]],0),FALSE)</f>
        <v>81</v>
      </c>
    </row>
    <row r="74" spans="1:3" ht="15">
      <c r="A74" s="78" t="s">
        <v>2196</v>
      </c>
      <c r="B74" s="84" t="s">
        <v>306</v>
      </c>
      <c r="C74" s="78">
        <f>VLOOKUP(GroupVertices[[#This Row],[Vertex]],Vertices[],MATCH("ID",Vertices[[#Headers],[Vertex]:[Vertex Content Word Count]],0),FALSE)</f>
        <v>80</v>
      </c>
    </row>
    <row r="75" spans="1:3" ht="15">
      <c r="A75" s="78" t="s">
        <v>2196</v>
      </c>
      <c r="B75" s="84" t="s">
        <v>305</v>
      </c>
      <c r="C75" s="78">
        <f>VLOOKUP(GroupVertices[[#This Row],[Vertex]],Vertices[],MATCH("ID",Vertices[[#Headers],[Vertex]:[Vertex Content Word Count]],0),FALSE)</f>
        <v>79</v>
      </c>
    </row>
    <row r="76" spans="1:3" ht="15">
      <c r="A76" s="78" t="s">
        <v>2196</v>
      </c>
      <c r="B76" s="84" t="s">
        <v>227</v>
      </c>
      <c r="C76" s="78">
        <f>VLOOKUP(GroupVertices[[#This Row],[Vertex]],Vertices[],MATCH("ID",Vertices[[#Headers],[Vertex]:[Vertex Content Word Count]],0),FALSE)</f>
        <v>33</v>
      </c>
    </row>
    <row r="77" spans="1:3" ht="15">
      <c r="A77" s="78" t="s">
        <v>2197</v>
      </c>
      <c r="B77" s="84" t="s">
        <v>266</v>
      </c>
      <c r="C77" s="78">
        <f>VLOOKUP(GroupVertices[[#This Row],[Vertex]],Vertices[],MATCH("ID",Vertices[[#Headers],[Vertex]:[Vertex Content Word Count]],0),FALSE)</f>
        <v>52</v>
      </c>
    </row>
    <row r="78" spans="1:3" ht="15">
      <c r="A78" s="78" t="s">
        <v>2197</v>
      </c>
      <c r="B78" s="84" t="s">
        <v>329</v>
      </c>
      <c r="C78" s="78">
        <f>VLOOKUP(GroupVertices[[#This Row],[Vertex]],Vertices[],MATCH("ID",Vertices[[#Headers],[Vertex]:[Vertex Content Word Count]],0),FALSE)</f>
        <v>110</v>
      </c>
    </row>
    <row r="79" spans="1:3" ht="15">
      <c r="A79" s="78" t="s">
        <v>2197</v>
      </c>
      <c r="B79" s="84" t="s">
        <v>328</v>
      </c>
      <c r="C79" s="78">
        <f>VLOOKUP(GroupVertices[[#This Row],[Vertex]],Vertices[],MATCH("ID",Vertices[[#Headers],[Vertex]:[Vertex Content Word Count]],0),FALSE)</f>
        <v>109</v>
      </c>
    </row>
    <row r="80" spans="1:3" ht="15">
      <c r="A80" s="78" t="s">
        <v>2197</v>
      </c>
      <c r="B80" s="84" t="s">
        <v>327</v>
      </c>
      <c r="C80" s="78">
        <f>VLOOKUP(GroupVertices[[#This Row],[Vertex]],Vertices[],MATCH("ID",Vertices[[#Headers],[Vertex]:[Vertex Content Word Count]],0),FALSE)</f>
        <v>108</v>
      </c>
    </row>
    <row r="81" spans="1:3" ht="15">
      <c r="A81" s="78" t="s">
        <v>2197</v>
      </c>
      <c r="B81" s="84" t="s">
        <v>326</v>
      </c>
      <c r="C81" s="78">
        <f>VLOOKUP(GroupVertices[[#This Row],[Vertex]],Vertices[],MATCH("ID",Vertices[[#Headers],[Vertex]:[Vertex Content Word Count]],0),FALSE)</f>
        <v>107</v>
      </c>
    </row>
    <row r="82" spans="1:3" ht="15">
      <c r="A82" s="78" t="s">
        <v>2197</v>
      </c>
      <c r="B82" s="84" t="s">
        <v>325</v>
      </c>
      <c r="C82" s="78">
        <f>VLOOKUP(GroupVertices[[#This Row],[Vertex]],Vertices[],MATCH("ID",Vertices[[#Headers],[Vertex]:[Vertex Content Word Count]],0),FALSE)</f>
        <v>106</v>
      </c>
    </row>
    <row r="83" spans="1:3" ht="15">
      <c r="A83" s="78" t="s">
        <v>2197</v>
      </c>
      <c r="B83" s="84" t="s">
        <v>324</v>
      </c>
      <c r="C83" s="78">
        <f>VLOOKUP(GroupVertices[[#This Row],[Vertex]],Vertices[],MATCH("ID",Vertices[[#Headers],[Vertex]:[Vertex Content Word Count]],0),FALSE)</f>
        <v>105</v>
      </c>
    </row>
    <row r="84" spans="1:3" ht="15">
      <c r="A84" s="78" t="s">
        <v>2197</v>
      </c>
      <c r="B84" s="84" t="s">
        <v>323</v>
      </c>
      <c r="C84" s="78">
        <f>VLOOKUP(GroupVertices[[#This Row],[Vertex]],Vertices[],MATCH("ID",Vertices[[#Headers],[Vertex]:[Vertex Content Word Count]],0),FALSE)</f>
        <v>104</v>
      </c>
    </row>
    <row r="85" spans="1:3" ht="15">
      <c r="A85" s="78" t="s">
        <v>2197</v>
      </c>
      <c r="B85" s="84" t="s">
        <v>322</v>
      </c>
      <c r="C85" s="78">
        <f>VLOOKUP(GroupVertices[[#This Row],[Vertex]],Vertices[],MATCH("ID",Vertices[[#Headers],[Vertex]:[Vertex Content Word Count]],0),FALSE)</f>
        <v>103</v>
      </c>
    </row>
    <row r="86" spans="1:3" ht="15">
      <c r="A86" s="78" t="s">
        <v>2197</v>
      </c>
      <c r="B86" s="84" t="s">
        <v>321</v>
      </c>
      <c r="C86" s="78">
        <f>VLOOKUP(GroupVertices[[#This Row],[Vertex]],Vertices[],MATCH("ID",Vertices[[#Headers],[Vertex]:[Vertex Content Word Count]],0),FALSE)</f>
        <v>102</v>
      </c>
    </row>
    <row r="87" spans="1:3" ht="15">
      <c r="A87" s="78" t="s">
        <v>2197</v>
      </c>
      <c r="B87" s="84" t="s">
        <v>320</v>
      </c>
      <c r="C87" s="78">
        <f>VLOOKUP(GroupVertices[[#This Row],[Vertex]],Vertices[],MATCH("ID",Vertices[[#Headers],[Vertex]:[Vertex Content Word Count]],0),FALSE)</f>
        <v>101</v>
      </c>
    </row>
    <row r="88" spans="1:3" ht="15">
      <c r="A88" s="78" t="s">
        <v>2197</v>
      </c>
      <c r="B88" s="84" t="s">
        <v>319</v>
      </c>
      <c r="C88" s="78">
        <f>VLOOKUP(GroupVertices[[#This Row],[Vertex]],Vertices[],MATCH("ID",Vertices[[#Headers],[Vertex]:[Vertex Content Word Count]],0),FALSE)</f>
        <v>100</v>
      </c>
    </row>
    <row r="89" spans="1:3" ht="15">
      <c r="A89" s="78" t="s">
        <v>2197</v>
      </c>
      <c r="B89" s="84" t="s">
        <v>318</v>
      </c>
      <c r="C89" s="78">
        <f>VLOOKUP(GroupVertices[[#This Row],[Vertex]],Vertices[],MATCH("ID",Vertices[[#Headers],[Vertex]:[Vertex Content Word Count]],0),FALSE)</f>
        <v>99</v>
      </c>
    </row>
    <row r="90" spans="1:3" ht="15">
      <c r="A90" s="78" t="s">
        <v>2197</v>
      </c>
      <c r="B90" s="84" t="s">
        <v>236</v>
      </c>
      <c r="C90" s="78">
        <f>VLOOKUP(GroupVertices[[#This Row],[Vertex]],Vertices[],MATCH("ID",Vertices[[#Headers],[Vertex]:[Vertex Content Word Count]],0),FALSE)</f>
        <v>51</v>
      </c>
    </row>
    <row r="91" spans="1:3" ht="15">
      <c r="A91" s="78" t="s">
        <v>2198</v>
      </c>
      <c r="B91" s="84" t="s">
        <v>226</v>
      </c>
      <c r="C91" s="78">
        <f>VLOOKUP(GroupVertices[[#This Row],[Vertex]],Vertices[],MATCH("ID",Vertices[[#Headers],[Vertex]:[Vertex Content Word Count]],0),FALSE)</f>
        <v>26</v>
      </c>
    </row>
    <row r="92" spans="1:3" ht="15">
      <c r="A92" s="78" t="s">
        <v>2198</v>
      </c>
      <c r="B92" s="84" t="s">
        <v>231</v>
      </c>
      <c r="C92" s="78">
        <f>VLOOKUP(GroupVertices[[#This Row],[Vertex]],Vertices[],MATCH("ID",Vertices[[#Headers],[Vertex]:[Vertex Content Word Count]],0),FALSE)</f>
        <v>40</v>
      </c>
    </row>
    <row r="93" spans="1:3" ht="15">
      <c r="A93" s="78" t="s">
        <v>2198</v>
      </c>
      <c r="B93" s="84" t="s">
        <v>295</v>
      </c>
      <c r="C93" s="78">
        <f>VLOOKUP(GroupVertices[[#This Row],[Vertex]],Vertices[],MATCH("ID",Vertices[[#Headers],[Vertex]:[Vertex Content Word Count]],0),FALSE)</f>
        <v>43</v>
      </c>
    </row>
    <row r="94" spans="1:3" ht="15">
      <c r="A94" s="78" t="s">
        <v>2198</v>
      </c>
      <c r="B94" s="84" t="s">
        <v>294</v>
      </c>
      <c r="C94" s="78">
        <f>VLOOKUP(GroupVertices[[#This Row],[Vertex]],Vertices[],MATCH("ID",Vertices[[#Headers],[Vertex]:[Vertex Content Word Count]],0),FALSE)</f>
        <v>42</v>
      </c>
    </row>
    <row r="95" spans="1:3" ht="15">
      <c r="A95" s="78" t="s">
        <v>2198</v>
      </c>
      <c r="B95" s="84" t="s">
        <v>293</v>
      </c>
      <c r="C95" s="78">
        <f>VLOOKUP(GroupVertices[[#This Row],[Vertex]],Vertices[],MATCH("ID",Vertices[[#Headers],[Vertex]:[Vertex Content Word Count]],0),FALSE)</f>
        <v>41</v>
      </c>
    </row>
    <row r="96" spans="1:3" ht="15">
      <c r="A96" s="78" t="s">
        <v>2198</v>
      </c>
      <c r="B96" s="84" t="s">
        <v>289</v>
      </c>
      <c r="C96" s="78">
        <f>VLOOKUP(GroupVertices[[#This Row],[Vertex]],Vertices[],MATCH("ID",Vertices[[#Headers],[Vertex]:[Vertex Content Word Count]],0),FALSE)</f>
        <v>32</v>
      </c>
    </row>
    <row r="97" spans="1:3" ht="15">
      <c r="A97" s="78" t="s">
        <v>2198</v>
      </c>
      <c r="B97" s="84" t="s">
        <v>288</v>
      </c>
      <c r="C97" s="78">
        <f>VLOOKUP(GroupVertices[[#This Row],[Vertex]],Vertices[],MATCH("ID",Vertices[[#Headers],[Vertex]:[Vertex Content Word Count]],0),FALSE)</f>
        <v>31</v>
      </c>
    </row>
    <row r="98" spans="1:3" ht="15">
      <c r="A98" s="78" t="s">
        <v>2198</v>
      </c>
      <c r="B98" s="84" t="s">
        <v>287</v>
      </c>
      <c r="C98" s="78">
        <f>VLOOKUP(GroupVertices[[#This Row],[Vertex]],Vertices[],MATCH("ID",Vertices[[#Headers],[Vertex]:[Vertex Content Word Count]],0),FALSE)</f>
        <v>30</v>
      </c>
    </row>
    <row r="99" spans="1:3" ht="15">
      <c r="A99" s="78" t="s">
        <v>2198</v>
      </c>
      <c r="B99" s="84" t="s">
        <v>286</v>
      </c>
      <c r="C99" s="78">
        <f>VLOOKUP(GroupVertices[[#This Row],[Vertex]],Vertices[],MATCH("ID",Vertices[[#Headers],[Vertex]:[Vertex Content Word Count]],0),FALSE)</f>
        <v>29</v>
      </c>
    </row>
    <row r="100" spans="1:3" ht="15">
      <c r="A100" s="78" t="s">
        <v>2198</v>
      </c>
      <c r="B100" s="84" t="s">
        <v>285</v>
      </c>
      <c r="C100" s="78">
        <f>VLOOKUP(GroupVertices[[#This Row],[Vertex]],Vertices[],MATCH("ID",Vertices[[#Headers],[Vertex]:[Vertex Content Word Count]],0),FALSE)</f>
        <v>28</v>
      </c>
    </row>
    <row r="101" spans="1:3" ht="15">
      <c r="A101" s="78" t="s">
        <v>2198</v>
      </c>
      <c r="B101" s="84" t="s">
        <v>284</v>
      </c>
      <c r="C101" s="78">
        <f>VLOOKUP(GroupVertices[[#This Row],[Vertex]],Vertices[],MATCH("ID",Vertices[[#Headers],[Vertex]:[Vertex Content Word Count]],0),FALSE)</f>
        <v>27</v>
      </c>
    </row>
    <row r="102" spans="1:3" ht="15">
      <c r="A102" s="78" t="s">
        <v>2199</v>
      </c>
      <c r="B102" s="84" t="s">
        <v>267</v>
      </c>
      <c r="C102" s="78">
        <f>VLOOKUP(GroupVertices[[#This Row],[Vertex]],Vertices[],MATCH("ID",Vertices[[#Headers],[Vertex]:[Vertex Content Word Count]],0),FALSE)</f>
        <v>111</v>
      </c>
    </row>
    <row r="103" spans="1:3" ht="15">
      <c r="A103" s="78" t="s">
        <v>2199</v>
      </c>
      <c r="B103" s="84" t="s">
        <v>260</v>
      </c>
      <c r="C103" s="78">
        <f>VLOOKUP(GroupVertices[[#This Row],[Vertex]],Vertices[],MATCH("ID",Vertices[[#Headers],[Vertex]:[Vertex Content Word Count]],0),FALSE)</f>
        <v>92</v>
      </c>
    </row>
    <row r="104" spans="1:3" ht="15">
      <c r="A104" s="78" t="s">
        <v>2199</v>
      </c>
      <c r="B104" s="84" t="s">
        <v>317</v>
      </c>
      <c r="C104" s="78">
        <f>VLOOKUP(GroupVertices[[#This Row],[Vertex]],Vertices[],MATCH("ID",Vertices[[#Headers],[Vertex]:[Vertex Content Word Count]],0),FALSE)</f>
        <v>94</v>
      </c>
    </row>
    <row r="105" spans="1:3" ht="15">
      <c r="A105" s="78" t="s">
        <v>2199</v>
      </c>
      <c r="B105" s="84" t="s">
        <v>262</v>
      </c>
      <c r="C105" s="78">
        <f>VLOOKUP(GroupVertices[[#This Row],[Vertex]],Vertices[],MATCH("ID",Vertices[[#Headers],[Vertex]:[Vertex Content Word Count]],0),FALSE)</f>
        <v>95</v>
      </c>
    </row>
    <row r="106" spans="1:3" ht="15">
      <c r="A106" s="78" t="s">
        <v>2199</v>
      </c>
      <c r="B106" s="84" t="s">
        <v>261</v>
      </c>
      <c r="C106" s="78">
        <f>VLOOKUP(GroupVertices[[#This Row],[Vertex]],Vertices[],MATCH("ID",Vertices[[#Headers],[Vertex]:[Vertex Content Word Count]],0),FALSE)</f>
        <v>77</v>
      </c>
    </row>
    <row r="107" spans="1:3" ht="15">
      <c r="A107" s="78" t="s">
        <v>2199</v>
      </c>
      <c r="B107" s="84" t="s">
        <v>316</v>
      </c>
      <c r="C107" s="78">
        <f>VLOOKUP(GroupVertices[[#This Row],[Vertex]],Vertices[],MATCH("ID",Vertices[[#Headers],[Vertex]:[Vertex Content Word Count]],0),FALSE)</f>
        <v>93</v>
      </c>
    </row>
    <row r="108" spans="1:3" ht="15">
      <c r="A108" s="78" t="s">
        <v>2199</v>
      </c>
      <c r="B108" s="84" t="s">
        <v>255</v>
      </c>
      <c r="C108" s="78">
        <f>VLOOKUP(GroupVertices[[#This Row],[Vertex]],Vertices[],MATCH("ID",Vertices[[#Headers],[Vertex]:[Vertex Content Word Count]],0),FALSE)</f>
        <v>76</v>
      </c>
    </row>
    <row r="109" spans="1:3" ht="15">
      <c r="A109" s="78" t="s">
        <v>2200</v>
      </c>
      <c r="B109" s="84" t="s">
        <v>241</v>
      </c>
      <c r="C109" s="78">
        <f>VLOOKUP(GroupVertices[[#This Row],[Vertex]],Vertices[],MATCH("ID",Vertices[[#Headers],[Vertex]:[Vertex Content Word Count]],0),FALSE)</f>
        <v>60</v>
      </c>
    </row>
    <row r="110" spans="1:3" ht="15">
      <c r="A110" s="78" t="s">
        <v>2200</v>
      </c>
      <c r="B110" s="84" t="s">
        <v>240</v>
      </c>
      <c r="C110" s="78">
        <f>VLOOKUP(GroupVertices[[#This Row],[Vertex]],Vertices[],MATCH("ID",Vertices[[#Headers],[Vertex]:[Vertex Content Word Count]],0),FALSE)</f>
        <v>59</v>
      </c>
    </row>
    <row r="111" spans="1:3" ht="15">
      <c r="A111" s="78" t="s">
        <v>2200</v>
      </c>
      <c r="B111" s="84" t="s">
        <v>299</v>
      </c>
      <c r="C111" s="78">
        <f>VLOOKUP(GroupVertices[[#This Row],[Vertex]],Vertices[],MATCH("ID",Vertices[[#Headers],[Vertex]:[Vertex Content Word Count]],0),FALSE)</f>
        <v>58</v>
      </c>
    </row>
    <row r="112" spans="1:3" ht="15">
      <c r="A112" s="78" t="s">
        <v>2200</v>
      </c>
      <c r="B112" s="84" t="s">
        <v>298</v>
      </c>
      <c r="C112" s="78">
        <f>VLOOKUP(GroupVertices[[#This Row],[Vertex]],Vertices[],MATCH("ID",Vertices[[#Headers],[Vertex]:[Vertex Content Word Count]],0),FALSE)</f>
        <v>57</v>
      </c>
    </row>
    <row r="113" spans="1:3" ht="15">
      <c r="A113" s="78" t="s">
        <v>2200</v>
      </c>
      <c r="B113" s="84" t="s">
        <v>239</v>
      </c>
      <c r="C113" s="78">
        <f>VLOOKUP(GroupVertices[[#This Row],[Vertex]],Vertices[],MATCH("ID",Vertices[[#Headers],[Vertex]:[Vertex Content Word Count]],0),FALSE)</f>
        <v>56</v>
      </c>
    </row>
    <row r="114" spans="1:3" ht="15">
      <c r="A114" s="78" t="s">
        <v>2201</v>
      </c>
      <c r="B114" s="84" t="s">
        <v>246</v>
      </c>
      <c r="C114" s="78">
        <f>VLOOKUP(GroupVertices[[#This Row],[Vertex]],Vertices[],MATCH("ID",Vertices[[#Headers],[Vertex]:[Vertex Content Word Count]],0),FALSE)</f>
        <v>65</v>
      </c>
    </row>
    <row r="115" spans="1:3" ht="15">
      <c r="A115" s="78" t="s">
        <v>2201</v>
      </c>
      <c r="B115" s="84" t="s">
        <v>245</v>
      </c>
      <c r="C115" s="78">
        <f>VLOOKUP(GroupVertices[[#This Row],[Vertex]],Vertices[],MATCH("ID",Vertices[[#Headers],[Vertex]:[Vertex Content Word Count]],0),FALSE)</f>
        <v>49</v>
      </c>
    </row>
    <row r="116" spans="1:3" ht="15">
      <c r="A116" s="78" t="s">
        <v>2201</v>
      </c>
      <c r="B116" s="84" t="s">
        <v>235</v>
      </c>
      <c r="C116" s="78">
        <f>VLOOKUP(GroupVertices[[#This Row],[Vertex]],Vertices[],MATCH("ID",Vertices[[#Headers],[Vertex]:[Vertex Content Word Count]],0),FALSE)</f>
        <v>50</v>
      </c>
    </row>
    <row r="117" spans="1:3" ht="15">
      <c r="A117" s="78" t="s">
        <v>2201</v>
      </c>
      <c r="B117" s="84" t="s">
        <v>234</v>
      </c>
      <c r="C117" s="78">
        <f>VLOOKUP(GroupVertices[[#This Row],[Vertex]],Vertices[],MATCH("ID",Vertices[[#Headers],[Vertex]:[Vertex Content Word Count]],0),FALSE)</f>
        <v>48</v>
      </c>
    </row>
    <row r="118" spans="1:3" ht="15">
      <c r="A118" s="78" t="s">
        <v>2202</v>
      </c>
      <c r="B118" s="84" t="s">
        <v>233</v>
      </c>
      <c r="C118" s="78">
        <f>VLOOKUP(GroupVertices[[#This Row],[Vertex]],Vertices[],MATCH("ID",Vertices[[#Headers],[Vertex]:[Vertex Content Word Count]],0),FALSE)</f>
        <v>46</v>
      </c>
    </row>
    <row r="119" spans="1:3" ht="15">
      <c r="A119" s="78" t="s">
        <v>2202</v>
      </c>
      <c r="B119" s="84" t="s">
        <v>297</v>
      </c>
      <c r="C119" s="78">
        <f>VLOOKUP(GroupVertices[[#This Row],[Vertex]],Vertices[],MATCH("ID",Vertices[[#Headers],[Vertex]:[Vertex Content Word Count]],0),FALSE)</f>
        <v>47</v>
      </c>
    </row>
    <row r="120" spans="1:3" ht="15">
      <c r="A120" s="78" t="s">
        <v>2202</v>
      </c>
      <c r="B120" s="84" t="s">
        <v>232</v>
      </c>
      <c r="C120" s="78">
        <f>VLOOKUP(GroupVertices[[#This Row],[Vertex]],Vertices[],MATCH("ID",Vertices[[#Headers],[Vertex]:[Vertex Content Word Count]],0),FALSE)</f>
        <v>44</v>
      </c>
    </row>
    <row r="121" spans="1:3" ht="15">
      <c r="A121" s="78" t="s">
        <v>2202</v>
      </c>
      <c r="B121" s="84" t="s">
        <v>296</v>
      </c>
      <c r="C121" s="78">
        <f>VLOOKUP(GroupVertices[[#This Row],[Vertex]],Vertices[],MATCH("ID",Vertices[[#Headers],[Vertex]:[Vertex Content Word Count]],0),FALSE)</f>
        <v>45</v>
      </c>
    </row>
    <row r="122" spans="1:3" ht="15">
      <c r="A122" s="78" t="s">
        <v>2203</v>
      </c>
      <c r="B122" s="84" t="s">
        <v>229</v>
      </c>
      <c r="C122" s="78">
        <f>VLOOKUP(GroupVertices[[#This Row],[Vertex]],Vertices[],MATCH("ID",Vertices[[#Headers],[Vertex]:[Vertex Content Word Count]],0),FALSE)</f>
        <v>38</v>
      </c>
    </row>
    <row r="123" spans="1:3" ht="15">
      <c r="A123" s="78" t="s">
        <v>2203</v>
      </c>
      <c r="B123" s="84" t="s">
        <v>230</v>
      </c>
      <c r="C123" s="78">
        <f>VLOOKUP(GroupVertices[[#This Row],[Vertex]],Vertices[],MATCH("ID",Vertices[[#Headers],[Vertex]:[Vertex Content Word Count]],0),FALSE)</f>
        <v>39</v>
      </c>
    </row>
    <row r="124" spans="1:3" ht="15">
      <c r="A124" s="78" t="s">
        <v>2203</v>
      </c>
      <c r="B124" s="84" t="s">
        <v>237</v>
      </c>
      <c r="C124" s="78">
        <f>VLOOKUP(GroupVertices[[#This Row],[Vertex]],Vertices[],MATCH("ID",Vertices[[#Headers],[Vertex]:[Vertex Content Word Count]],0),FALSE)</f>
        <v>53</v>
      </c>
    </row>
    <row r="125" spans="1:3" ht="15">
      <c r="A125" s="78" t="s">
        <v>2203</v>
      </c>
      <c r="B125" s="84" t="s">
        <v>250</v>
      </c>
      <c r="C125" s="78">
        <f>VLOOKUP(GroupVertices[[#This Row],[Vertex]],Vertices[],MATCH("ID",Vertices[[#Headers],[Vertex]:[Vertex Content Word Count]],0),FALSE)</f>
        <v>70</v>
      </c>
    </row>
    <row r="126" spans="1:3" ht="15">
      <c r="A126" s="78" t="s">
        <v>2204</v>
      </c>
      <c r="B126" s="84" t="s">
        <v>265</v>
      </c>
      <c r="C126" s="78">
        <f>VLOOKUP(GroupVertices[[#This Row],[Vertex]],Vertices[],MATCH("ID",Vertices[[#Headers],[Vertex]:[Vertex Content Word Count]],0),FALSE)</f>
        <v>98</v>
      </c>
    </row>
    <row r="127" spans="1:3" ht="15">
      <c r="A127" s="78" t="s">
        <v>2204</v>
      </c>
      <c r="B127" s="84" t="s">
        <v>264</v>
      </c>
      <c r="C127" s="78">
        <f>VLOOKUP(GroupVertices[[#This Row],[Vertex]],Vertices[],MATCH("ID",Vertices[[#Headers],[Vertex]:[Vertex Content Word Count]],0),FALSE)</f>
        <v>97</v>
      </c>
    </row>
    <row r="128" spans="1:3" ht="15">
      <c r="A128" s="78" t="s">
        <v>2204</v>
      </c>
      <c r="B128" s="84" t="s">
        <v>263</v>
      </c>
      <c r="C128" s="78">
        <f>VLOOKUP(GroupVertices[[#This Row],[Vertex]],Vertices[],MATCH("ID",Vertices[[#Headers],[Vertex]:[Vertex Content Word Count]],0),FALSE)</f>
        <v>96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3083</v>
      </c>
      <c r="B2" s="34" t="s">
        <v>2155</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104</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27</v>
      </c>
      <c r="P2" s="37">
        <f>MIN(Vertices[PageRank])</f>
        <v>0.361951</v>
      </c>
      <c r="Q2" s="38">
        <f>COUNTIF(Vertices[PageRank],"&gt;= "&amp;P2)-COUNTIF(Vertices[PageRank],"&gt;="&amp;P3)</f>
        <v>63</v>
      </c>
      <c r="R2" s="37">
        <f>MIN(Vertices[Clustering Coefficient])</f>
        <v>0</v>
      </c>
      <c r="S2" s="43">
        <f>COUNTIF(Vertices[Clustering Coefficient],"&gt;= "&amp;R2)-COUNTIF(Vertices[Clustering Coefficient],"&gt;="&amp;R3)</f>
        <v>74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0.8181818181818182</v>
      </c>
      <c r="G3" s="40">
        <f>COUNTIF(Vertices[In-Degree],"&gt;= "&amp;F3)-COUNTIF(Vertices[In-Degree],"&gt;="&amp;F4)</f>
        <v>52</v>
      </c>
      <c r="H3" s="39">
        <f aca="true" t="shared" si="3" ref="H3:H26">H2+($H$57-$H$2)/BinDivisor</f>
        <v>0.2909090909090909</v>
      </c>
      <c r="I3" s="40">
        <f>COUNTIF(Vertices[Out-Degree],"&gt;= "&amp;H3)-COUNTIF(Vertices[Out-Degree],"&gt;="&amp;H4)</f>
        <v>0</v>
      </c>
      <c r="J3" s="39">
        <f aca="true" t="shared" si="4" ref="J3:J26">J2+($J$57-$J$2)/BinDivisor</f>
        <v>158.87257378181818</v>
      </c>
      <c r="K3" s="40">
        <f>COUNTIF(Vertices[Betweenness Centrality],"&gt;= "&amp;J3)-COUNTIF(Vertices[Betweenness Centrality],"&gt;="&amp;J4)</f>
        <v>10</v>
      </c>
      <c r="L3" s="39">
        <f aca="true" t="shared" si="5" ref="L3:L26">L2+($L$57-$L$2)/BinDivisor</f>
        <v>0.0060606</v>
      </c>
      <c r="M3" s="40">
        <f>COUNTIF(Vertices[Closeness Centrality],"&gt;= "&amp;L3)-COUNTIF(Vertices[Closeness Centrality],"&gt;="&amp;L4)</f>
        <v>0</v>
      </c>
      <c r="N3" s="39">
        <f aca="true" t="shared" si="6" ref="N3:N26">N2+($N$57-$N$2)/BinDivisor</f>
        <v>0.0014620909090909092</v>
      </c>
      <c r="O3" s="40">
        <f>COUNTIF(Vertices[Eigenvector Centrality],"&gt;= "&amp;N3)-COUNTIF(Vertices[Eigenvector Centrality],"&gt;="&amp;N4)</f>
        <v>22</v>
      </c>
      <c r="P3" s="39">
        <f aca="true" t="shared" si="7" ref="P3:P26">P2+($P$57-$P$2)/BinDivisor</f>
        <v>0.602477490909091</v>
      </c>
      <c r="Q3" s="40">
        <f>COUNTIF(Vertices[PageRank],"&gt;= "&amp;P3)-COUNTIF(Vertices[PageRank],"&gt;="&amp;P4)</f>
        <v>27</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127</v>
      </c>
      <c r="D4" s="32">
        <f t="shared" si="1"/>
        <v>0</v>
      </c>
      <c r="E4" s="3">
        <f>COUNTIF(Vertices[Degree],"&gt;= "&amp;D4)-COUNTIF(Vertices[Degree],"&gt;="&amp;D5)</f>
        <v>0</v>
      </c>
      <c r="F4" s="37">
        <f t="shared" si="2"/>
        <v>1.6363636363636365</v>
      </c>
      <c r="G4" s="38">
        <f>COUNTIF(Vertices[In-Degree],"&gt;= "&amp;F4)-COUNTIF(Vertices[In-Degree],"&gt;="&amp;F5)</f>
        <v>15</v>
      </c>
      <c r="H4" s="37">
        <f t="shared" si="3"/>
        <v>0.5818181818181818</v>
      </c>
      <c r="I4" s="38">
        <f>COUNTIF(Vertices[Out-Degree],"&gt;= "&amp;H4)-COUNTIF(Vertices[Out-Degree],"&gt;="&amp;H5)</f>
        <v>0</v>
      </c>
      <c r="J4" s="37">
        <f t="shared" si="4"/>
        <v>317.74514756363635</v>
      </c>
      <c r="K4" s="38">
        <f>COUNTIF(Vertices[Betweenness Centrality],"&gt;= "&amp;J4)-COUNTIF(Vertices[Betweenness Centrality],"&gt;="&amp;J5)</f>
        <v>5</v>
      </c>
      <c r="L4" s="37">
        <f t="shared" si="5"/>
        <v>0.0121212</v>
      </c>
      <c r="M4" s="38">
        <f>COUNTIF(Vertices[Closeness Centrality],"&gt;= "&amp;L4)-COUNTIF(Vertices[Closeness Centrality],"&gt;="&amp;L5)</f>
        <v>0</v>
      </c>
      <c r="N4" s="37">
        <f t="shared" si="6"/>
        <v>0.0029241818181818184</v>
      </c>
      <c r="O4" s="38">
        <f>COUNTIF(Vertices[Eigenvector Centrality],"&gt;= "&amp;N4)-COUNTIF(Vertices[Eigenvector Centrality],"&gt;="&amp;N5)</f>
        <v>14</v>
      </c>
      <c r="P4" s="37">
        <f t="shared" si="7"/>
        <v>0.8430039818181819</v>
      </c>
      <c r="Q4" s="38">
        <f>COUNTIF(Vertices[PageRank],"&gt;= "&amp;P4)-COUNTIF(Vertices[PageRank],"&gt;="&amp;P5)</f>
        <v>11</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2.4545454545454546</v>
      </c>
      <c r="G5" s="40">
        <f>COUNTIF(Vertices[In-Degree],"&gt;= "&amp;F5)-COUNTIF(Vertices[In-Degree],"&gt;="&amp;F6)</f>
        <v>10</v>
      </c>
      <c r="H5" s="39">
        <f t="shared" si="3"/>
        <v>0.8727272727272727</v>
      </c>
      <c r="I5" s="40">
        <f>COUNTIF(Vertices[Out-Degree],"&gt;= "&amp;H5)-COUNTIF(Vertices[Out-Degree],"&gt;="&amp;H6)</f>
        <v>31</v>
      </c>
      <c r="J5" s="39">
        <f t="shared" si="4"/>
        <v>476.6177213454545</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0.004386272727272727</v>
      </c>
      <c r="O5" s="40">
        <f>COUNTIF(Vertices[Eigenvector Centrality],"&gt;= "&amp;N5)-COUNTIF(Vertices[Eigenvector Centrality],"&gt;="&amp;N6)</f>
        <v>2</v>
      </c>
      <c r="P5" s="39">
        <f t="shared" si="7"/>
        <v>1.0835304727272728</v>
      </c>
      <c r="Q5" s="40">
        <f>COUNTIF(Vertices[PageRank],"&gt;= "&amp;P5)-COUNTIF(Vertices[PageRank],"&gt;="&amp;P6)</f>
        <v>9</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148</v>
      </c>
      <c r="D6" s="32">
        <f t="shared" si="1"/>
        <v>0</v>
      </c>
      <c r="E6" s="3">
        <f>COUNTIF(Vertices[Degree],"&gt;= "&amp;D6)-COUNTIF(Vertices[Degree],"&gt;="&amp;D7)</f>
        <v>0</v>
      </c>
      <c r="F6" s="37">
        <f t="shared" si="2"/>
        <v>3.272727272727273</v>
      </c>
      <c r="G6" s="38">
        <f>COUNTIF(Vertices[In-Degree],"&gt;= "&amp;F6)-COUNTIF(Vertices[In-Degree],"&gt;="&amp;F7)</f>
        <v>5</v>
      </c>
      <c r="H6" s="37">
        <f t="shared" si="3"/>
        <v>1.1636363636363636</v>
      </c>
      <c r="I6" s="38">
        <f>COUNTIF(Vertices[Out-Degree],"&gt;= "&amp;H6)-COUNTIF(Vertices[Out-Degree],"&gt;="&amp;H7)</f>
        <v>0</v>
      </c>
      <c r="J6" s="37">
        <f t="shared" si="4"/>
        <v>635.4902951272727</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0.005848363636363637</v>
      </c>
      <c r="O6" s="38">
        <f>COUNTIF(Vertices[Eigenvector Centrality],"&gt;= "&amp;N6)-COUNTIF(Vertices[Eigenvector Centrality],"&gt;="&amp;N7)</f>
        <v>11</v>
      </c>
      <c r="P6" s="37">
        <f t="shared" si="7"/>
        <v>1.3240569636363637</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486</v>
      </c>
      <c r="D7" s="32">
        <f t="shared" si="1"/>
        <v>0</v>
      </c>
      <c r="E7" s="3">
        <f>COUNTIF(Vertices[Degree],"&gt;= "&amp;D7)-COUNTIF(Vertices[Degree],"&gt;="&amp;D8)</f>
        <v>0</v>
      </c>
      <c r="F7" s="39">
        <f t="shared" si="2"/>
        <v>4.090909090909091</v>
      </c>
      <c r="G7" s="40">
        <f>COUNTIF(Vertices[In-Degree],"&gt;= "&amp;F7)-COUNTIF(Vertices[In-Degree],"&gt;="&amp;F8)</f>
        <v>0</v>
      </c>
      <c r="H7" s="39">
        <f t="shared" si="3"/>
        <v>1.4545454545454546</v>
      </c>
      <c r="I7" s="40">
        <f>COUNTIF(Vertices[Out-Degree],"&gt;= "&amp;H7)-COUNTIF(Vertices[Out-Degree],"&gt;="&amp;H8)</f>
        <v>0</v>
      </c>
      <c r="J7" s="39">
        <f t="shared" si="4"/>
        <v>794.3628689090908</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0.007310454545454546</v>
      </c>
      <c r="O7" s="40">
        <f>COUNTIF(Vertices[Eigenvector Centrality],"&gt;= "&amp;N7)-COUNTIF(Vertices[Eigenvector Centrality],"&gt;="&amp;N8)</f>
        <v>16</v>
      </c>
      <c r="P7" s="39">
        <f t="shared" si="7"/>
        <v>1.5645834545454547</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634</v>
      </c>
      <c r="D8" s="32">
        <f t="shared" si="1"/>
        <v>0</v>
      </c>
      <c r="E8" s="3">
        <f>COUNTIF(Vertices[Degree],"&gt;= "&amp;D8)-COUNTIF(Vertices[Degree],"&gt;="&amp;D9)</f>
        <v>0</v>
      </c>
      <c r="F8" s="37">
        <f t="shared" si="2"/>
        <v>4.909090909090909</v>
      </c>
      <c r="G8" s="38">
        <f>COUNTIF(Vertices[In-Degree],"&gt;= "&amp;F8)-COUNTIF(Vertices[In-Degree],"&gt;="&amp;F9)</f>
        <v>3</v>
      </c>
      <c r="H8" s="37">
        <f t="shared" si="3"/>
        <v>1.7454545454545456</v>
      </c>
      <c r="I8" s="38">
        <f>COUNTIF(Vertices[Out-Degree],"&gt;= "&amp;H8)-COUNTIF(Vertices[Out-Degree],"&gt;="&amp;H9)</f>
        <v>16</v>
      </c>
      <c r="J8" s="37">
        <f t="shared" si="4"/>
        <v>953.2354426909089</v>
      </c>
      <c r="K8" s="38">
        <f>COUNTIF(Vertices[Betweenness Centrality],"&gt;= "&amp;J8)-COUNTIF(Vertices[Betweenness Centrality],"&gt;="&amp;J9)</f>
        <v>0</v>
      </c>
      <c r="L8" s="37">
        <f t="shared" si="5"/>
        <v>0.0363636</v>
      </c>
      <c r="M8" s="38">
        <f>COUNTIF(Vertices[Closeness Centrality],"&gt;= "&amp;L8)-COUNTIF(Vertices[Closeness Centrality],"&gt;="&amp;L9)</f>
        <v>0</v>
      </c>
      <c r="N8" s="37">
        <f t="shared" si="6"/>
        <v>0.008772545454545455</v>
      </c>
      <c r="O8" s="38">
        <f>COUNTIF(Vertices[Eigenvector Centrality],"&gt;= "&amp;N8)-COUNTIF(Vertices[Eigenvector Centrality],"&gt;="&amp;N9)</f>
        <v>11</v>
      </c>
      <c r="P8" s="37">
        <f t="shared" si="7"/>
        <v>1.8051099454545456</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5.7272727272727275</v>
      </c>
      <c r="G9" s="40">
        <f>COUNTIF(Vertices[In-Degree],"&gt;= "&amp;F9)-COUNTIF(Vertices[In-Degree],"&gt;="&amp;F10)</f>
        <v>0</v>
      </c>
      <c r="H9" s="39">
        <f t="shared" si="3"/>
        <v>2.0363636363636366</v>
      </c>
      <c r="I9" s="40">
        <f>COUNTIF(Vertices[Out-Degree],"&gt;= "&amp;H9)-COUNTIF(Vertices[Out-Degree],"&gt;="&amp;H10)</f>
        <v>0</v>
      </c>
      <c r="J9" s="39">
        <f t="shared" si="4"/>
        <v>1112.108016472727</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0.010234636363636364</v>
      </c>
      <c r="O9" s="40">
        <f>COUNTIF(Vertices[Eigenvector Centrality],"&gt;= "&amp;N9)-COUNTIF(Vertices[Eigenvector Centrality],"&gt;="&amp;N10)</f>
        <v>1</v>
      </c>
      <c r="P9" s="39">
        <f t="shared" si="7"/>
        <v>2.0456364363636363</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3084</v>
      </c>
      <c r="B10" s="34">
        <v>3</v>
      </c>
      <c r="D10" s="32">
        <f t="shared" si="1"/>
        <v>0</v>
      </c>
      <c r="E10" s="3">
        <f>COUNTIF(Vertices[Degree],"&gt;= "&amp;D10)-COUNTIF(Vertices[Degree],"&gt;="&amp;D11)</f>
        <v>0</v>
      </c>
      <c r="F10" s="37">
        <f t="shared" si="2"/>
        <v>6.545454545454546</v>
      </c>
      <c r="G10" s="38">
        <f>COUNTIF(Vertices[In-Degree],"&gt;= "&amp;F10)-COUNTIF(Vertices[In-Degree],"&gt;="&amp;F11)</f>
        <v>1</v>
      </c>
      <c r="H10" s="37">
        <f t="shared" si="3"/>
        <v>2.3272727272727276</v>
      </c>
      <c r="I10" s="38">
        <f>COUNTIF(Vertices[Out-Degree],"&gt;= "&amp;H10)-COUNTIF(Vertices[Out-Degree],"&gt;="&amp;H11)</f>
        <v>0</v>
      </c>
      <c r="J10" s="37">
        <f t="shared" si="4"/>
        <v>1270.9805902545452</v>
      </c>
      <c r="K10" s="38">
        <f>COUNTIF(Vertices[Betweenness Centrality],"&gt;= "&amp;J10)-COUNTIF(Vertices[Betweenness Centrality],"&gt;="&amp;J11)</f>
        <v>2</v>
      </c>
      <c r="L10" s="37">
        <f t="shared" si="5"/>
        <v>0.0484848</v>
      </c>
      <c r="M10" s="38">
        <f>COUNTIF(Vertices[Closeness Centrality],"&gt;= "&amp;L10)-COUNTIF(Vertices[Closeness Centrality],"&gt;="&amp;L11)</f>
        <v>0</v>
      </c>
      <c r="N10" s="37">
        <f t="shared" si="6"/>
        <v>0.011696727272727274</v>
      </c>
      <c r="O10" s="38">
        <f>COUNTIF(Vertices[Eigenvector Centrality],"&gt;= "&amp;N10)-COUNTIF(Vertices[Eigenvector Centrality],"&gt;="&amp;N11)</f>
        <v>4</v>
      </c>
      <c r="P10" s="37">
        <f t="shared" si="7"/>
        <v>2.286162927272727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7.363636363636364</v>
      </c>
      <c r="G11" s="40">
        <f>COUNTIF(Vertices[In-Degree],"&gt;= "&amp;F11)-COUNTIF(Vertices[In-Degree],"&gt;="&amp;F12)</f>
        <v>1</v>
      </c>
      <c r="H11" s="39">
        <f t="shared" si="3"/>
        <v>2.6181818181818186</v>
      </c>
      <c r="I11" s="40">
        <f>COUNTIF(Vertices[Out-Degree],"&gt;= "&amp;H11)-COUNTIF(Vertices[Out-Degree],"&gt;="&amp;H12)</f>
        <v>0</v>
      </c>
      <c r="J11" s="39">
        <f t="shared" si="4"/>
        <v>1429.8531640363633</v>
      </c>
      <c r="K11" s="40">
        <f>COUNTIF(Vertices[Betweenness Centrality],"&gt;= "&amp;J11)-COUNTIF(Vertices[Betweenness Centrality],"&gt;="&amp;J12)</f>
        <v>1</v>
      </c>
      <c r="L11" s="39">
        <f t="shared" si="5"/>
        <v>0.0545454</v>
      </c>
      <c r="M11" s="40">
        <f>COUNTIF(Vertices[Closeness Centrality],"&gt;= "&amp;L11)-COUNTIF(Vertices[Closeness Centrality],"&gt;="&amp;L12)</f>
        <v>0</v>
      </c>
      <c r="N11" s="39">
        <f t="shared" si="6"/>
        <v>0.013158818181818183</v>
      </c>
      <c r="O11" s="40">
        <f>COUNTIF(Vertices[Eigenvector Centrality],"&gt;= "&amp;N11)-COUNTIF(Vertices[Eigenvector Centrality],"&gt;="&amp;N12)</f>
        <v>5</v>
      </c>
      <c r="P11" s="39">
        <f t="shared" si="7"/>
        <v>2.526689418181818</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339</v>
      </c>
      <c r="B12" s="34">
        <v>553</v>
      </c>
      <c r="D12" s="32">
        <f t="shared" si="1"/>
        <v>0</v>
      </c>
      <c r="E12" s="3">
        <f>COUNTIF(Vertices[Degree],"&gt;= "&amp;D12)-COUNTIF(Vertices[Degree],"&gt;="&amp;D13)</f>
        <v>0</v>
      </c>
      <c r="F12" s="37">
        <f t="shared" si="2"/>
        <v>8.181818181818182</v>
      </c>
      <c r="G12" s="38">
        <f>COUNTIF(Vertices[In-Degree],"&gt;= "&amp;F12)-COUNTIF(Vertices[In-Degree],"&gt;="&amp;F13)</f>
        <v>0</v>
      </c>
      <c r="H12" s="37">
        <f t="shared" si="3"/>
        <v>2.9090909090909096</v>
      </c>
      <c r="I12" s="38">
        <f>COUNTIF(Vertices[Out-Degree],"&gt;= "&amp;H12)-COUNTIF(Vertices[Out-Degree],"&gt;="&amp;H13)</f>
        <v>5</v>
      </c>
      <c r="J12" s="37">
        <f t="shared" si="4"/>
        <v>1588.7257378181814</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0.014620909090909092</v>
      </c>
      <c r="O12" s="38">
        <f>COUNTIF(Vertices[Eigenvector Centrality],"&gt;= "&amp;N12)-COUNTIF(Vertices[Eigenvector Centrality],"&gt;="&amp;N13)</f>
        <v>1</v>
      </c>
      <c r="P12" s="37">
        <f t="shared" si="7"/>
        <v>2.7672159090909085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340</v>
      </c>
      <c r="B13" s="34">
        <v>15</v>
      </c>
      <c r="D13" s="32">
        <f t="shared" si="1"/>
        <v>0</v>
      </c>
      <c r="E13" s="3">
        <f>COUNTIF(Vertices[Degree],"&gt;= "&amp;D13)-COUNTIF(Vertices[Degree],"&gt;="&amp;D14)</f>
        <v>0</v>
      </c>
      <c r="F13" s="39">
        <f t="shared" si="2"/>
        <v>9</v>
      </c>
      <c r="G13" s="40">
        <f>COUNTIF(Vertices[In-Degree],"&gt;= "&amp;F13)-COUNTIF(Vertices[In-Degree],"&gt;="&amp;F14)</f>
        <v>0</v>
      </c>
      <c r="H13" s="39">
        <f t="shared" si="3"/>
        <v>3.2000000000000006</v>
      </c>
      <c r="I13" s="40">
        <f>COUNTIF(Vertices[Out-Degree],"&gt;= "&amp;H13)-COUNTIF(Vertices[Out-Degree],"&gt;="&amp;H14)</f>
        <v>0</v>
      </c>
      <c r="J13" s="39">
        <f t="shared" si="4"/>
        <v>1747.5983115999995</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0.016083</v>
      </c>
      <c r="O13" s="40">
        <f>COUNTIF(Vertices[Eigenvector Centrality],"&gt;= "&amp;N13)-COUNTIF(Vertices[Eigenvector Centrality],"&gt;="&amp;N14)</f>
        <v>2</v>
      </c>
      <c r="P13" s="39">
        <f t="shared" si="7"/>
        <v>3.0077423999999993</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176</v>
      </c>
      <c r="B14" s="34">
        <v>66</v>
      </c>
      <c r="D14" s="32">
        <f t="shared" si="1"/>
        <v>0</v>
      </c>
      <c r="E14" s="3">
        <f>COUNTIF(Vertices[Degree],"&gt;= "&amp;D14)-COUNTIF(Vertices[Degree],"&gt;="&amp;D15)</f>
        <v>0</v>
      </c>
      <c r="F14" s="37">
        <f t="shared" si="2"/>
        <v>9.818181818181818</v>
      </c>
      <c r="G14" s="38">
        <f>COUNTIF(Vertices[In-Degree],"&gt;= "&amp;F14)-COUNTIF(Vertices[In-Degree],"&gt;="&amp;F15)</f>
        <v>0</v>
      </c>
      <c r="H14" s="37">
        <f t="shared" si="3"/>
        <v>3.4909090909090916</v>
      </c>
      <c r="I14" s="38">
        <f>COUNTIF(Vertices[Out-Degree],"&gt;= "&amp;H14)-COUNTIF(Vertices[Out-Degree],"&gt;="&amp;H15)</f>
        <v>0</v>
      </c>
      <c r="J14" s="37">
        <f t="shared" si="4"/>
        <v>1906.4708853818177</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0.01754509090909091</v>
      </c>
      <c r="O14" s="38">
        <f>COUNTIF(Vertices[Eigenvector Centrality],"&gt;= "&amp;N14)-COUNTIF(Vertices[Eigenvector Centrality],"&gt;="&amp;N15)</f>
        <v>1</v>
      </c>
      <c r="P14" s="37">
        <f t="shared" si="7"/>
        <v>3.24826889090909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10.636363636363637</v>
      </c>
      <c r="G15" s="40">
        <f>COUNTIF(Vertices[In-Degree],"&gt;= "&amp;F15)-COUNTIF(Vertices[In-Degree],"&gt;="&amp;F16)</f>
        <v>0</v>
      </c>
      <c r="H15" s="39">
        <f t="shared" si="3"/>
        <v>3.7818181818181826</v>
      </c>
      <c r="I15" s="40">
        <f>COUNTIF(Vertices[Out-Degree],"&gt;= "&amp;H15)-COUNTIF(Vertices[Out-Degree],"&gt;="&amp;H16)</f>
        <v>3</v>
      </c>
      <c r="J15" s="39">
        <f t="shared" si="4"/>
        <v>2065.343459163636</v>
      </c>
      <c r="K15" s="40">
        <f>COUNTIF(Vertices[Betweenness Centrality],"&gt;= "&amp;J15)-COUNTIF(Vertices[Betweenness Centrality],"&gt;="&amp;J16)</f>
        <v>1</v>
      </c>
      <c r="L15" s="39">
        <f t="shared" si="5"/>
        <v>0.0787878</v>
      </c>
      <c r="M15" s="40">
        <f>COUNTIF(Vertices[Closeness Centrality],"&gt;= "&amp;L15)-COUNTIF(Vertices[Closeness Centrality],"&gt;="&amp;L16)</f>
        <v>0</v>
      </c>
      <c r="N15" s="39">
        <f t="shared" si="6"/>
        <v>0.01900718181818182</v>
      </c>
      <c r="O15" s="40">
        <f>COUNTIF(Vertices[Eigenvector Centrality],"&gt;= "&amp;N15)-COUNTIF(Vertices[Eigenvector Centrality],"&gt;="&amp;N16)</f>
        <v>0</v>
      </c>
      <c r="P15" s="39">
        <f t="shared" si="7"/>
        <v>3.4887953818181807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66</v>
      </c>
      <c r="D16" s="32">
        <f t="shared" si="1"/>
        <v>0</v>
      </c>
      <c r="E16" s="3">
        <f>COUNTIF(Vertices[Degree],"&gt;= "&amp;D16)-COUNTIF(Vertices[Degree],"&gt;="&amp;D17)</f>
        <v>0</v>
      </c>
      <c r="F16" s="37">
        <f t="shared" si="2"/>
        <v>11.454545454545455</v>
      </c>
      <c r="G16" s="38">
        <f>COUNTIF(Vertices[In-Degree],"&gt;= "&amp;F16)-COUNTIF(Vertices[In-Degree],"&gt;="&amp;F17)</f>
        <v>0</v>
      </c>
      <c r="H16" s="37">
        <f t="shared" si="3"/>
        <v>4.072727272727273</v>
      </c>
      <c r="I16" s="38">
        <f>COUNTIF(Vertices[Out-Degree],"&gt;= "&amp;H16)-COUNTIF(Vertices[Out-Degree],"&gt;="&amp;H17)</f>
        <v>0</v>
      </c>
      <c r="J16" s="37">
        <f t="shared" si="4"/>
        <v>2224.216032945454</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0.02046927272727273</v>
      </c>
      <c r="O16" s="38">
        <f>COUNTIF(Vertices[Eigenvector Centrality],"&gt;= "&amp;N16)-COUNTIF(Vertices[Eigenvector Centrality],"&gt;="&amp;N17)</f>
        <v>0</v>
      </c>
      <c r="P16" s="37">
        <f t="shared" si="7"/>
        <v>3.7293218727272714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12.272727272727273</v>
      </c>
      <c r="G17" s="40">
        <f>COUNTIF(Vertices[In-Degree],"&gt;= "&amp;F17)-COUNTIF(Vertices[In-Degree],"&gt;="&amp;F18)</f>
        <v>0</v>
      </c>
      <c r="H17" s="39">
        <f t="shared" si="3"/>
        <v>4.363636363636364</v>
      </c>
      <c r="I17" s="40">
        <f>COUNTIF(Vertices[Out-Degree],"&gt;= "&amp;H17)-COUNTIF(Vertices[Out-Degree],"&gt;="&amp;H18)</f>
        <v>0</v>
      </c>
      <c r="J17" s="39">
        <f t="shared" si="4"/>
        <v>2383.0886067272722</v>
      </c>
      <c r="K17" s="40">
        <f>COUNTIF(Vertices[Betweenness Centrality],"&gt;= "&amp;J17)-COUNTIF(Vertices[Betweenness Centrality],"&gt;="&amp;J18)</f>
        <v>1</v>
      </c>
      <c r="L17" s="39">
        <f t="shared" si="5"/>
        <v>0.090909</v>
      </c>
      <c r="M17" s="40">
        <f>COUNTIF(Vertices[Closeness Centrality],"&gt;= "&amp;L17)-COUNTIF(Vertices[Closeness Centrality],"&gt;="&amp;L18)</f>
        <v>0</v>
      </c>
      <c r="N17" s="39">
        <f t="shared" si="6"/>
        <v>0.021931363636363638</v>
      </c>
      <c r="O17" s="40">
        <f>COUNTIF(Vertices[Eigenvector Centrality],"&gt;= "&amp;N17)-COUNTIF(Vertices[Eigenvector Centrality],"&gt;="&amp;N18)</f>
        <v>0</v>
      </c>
      <c r="P17" s="39">
        <f t="shared" si="7"/>
        <v>3.969848363636362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0.025906735751295335</v>
      </c>
      <c r="D18" s="32">
        <f t="shared" si="1"/>
        <v>0</v>
      </c>
      <c r="E18" s="3">
        <f>COUNTIF(Vertices[Degree],"&gt;= "&amp;D18)-COUNTIF(Vertices[Degree],"&gt;="&amp;D19)</f>
        <v>0</v>
      </c>
      <c r="F18" s="37">
        <f t="shared" si="2"/>
        <v>13.090909090909092</v>
      </c>
      <c r="G18" s="38">
        <f>COUNTIF(Vertices[In-Degree],"&gt;= "&amp;F18)-COUNTIF(Vertices[In-Degree],"&gt;="&amp;F19)</f>
        <v>0</v>
      </c>
      <c r="H18" s="37">
        <f t="shared" si="3"/>
        <v>4.654545454545455</v>
      </c>
      <c r="I18" s="38">
        <f>COUNTIF(Vertices[Out-Degree],"&gt;= "&amp;H18)-COUNTIF(Vertices[Out-Degree],"&gt;="&amp;H19)</f>
        <v>0</v>
      </c>
      <c r="J18" s="37">
        <f t="shared" si="4"/>
        <v>2541.9611805090904</v>
      </c>
      <c r="K18" s="38">
        <f>COUNTIF(Vertices[Betweenness Centrality],"&gt;= "&amp;J18)-COUNTIF(Vertices[Betweenness Centrality],"&gt;="&amp;J19)</f>
        <v>0</v>
      </c>
      <c r="L18" s="37">
        <f t="shared" si="5"/>
        <v>0.0969696</v>
      </c>
      <c r="M18" s="38">
        <f>COUNTIF(Vertices[Closeness Centrality],"&gt;= "&amp;L18)-COUNTIF(Vertices[Closeness Centrality],"&gt;="&amp;L19)</f>
        <v>0</v>
      </c>
      <c r="N18" s="37">
        <f t="shared" si="6"/>
        <v>0.023393454545454547</v>
      </c>
      <c r="O18" s="38">
        <f>COUNTIF(Vertices[Eigenvector Centrality],"&gt;= "&amp;N18)-COUNTIF(Vertices[Eigenvector Centrality],"&gt;="&amp;N19)</f>
        <v>2</v>
      </c>
      <c r="P18" s="37">
        <f t="shared" si="7"/>
        <v>4.210374854545453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0.050505050505050504</v>
      </c>
      <c r="D19" s="32">
        <f t="shared" si="1"/>
        <v>0</v>
      </c>
      <c r="E19" s="3">
        <f>COUNTIF(Vertices[Degree],"&gt;= "&amp;D19)-COUNTIF(Vertices[Degree],"&gt;="&amp;D20)</f>
        <v>0</v>
      </c>
      <c r="F19" s="39">
        <f t="shared" si="2"/>
        <v>13.90909090909091</v>
      </c>
      <c r="G19" s="40">
        <f>COUNTIF(Vertices[In-Degree],"&gt;= "&amp;F19)-COUNTIF(Vertices[In-Degree],"&gt;="&amp;F20)</f>
        <v>0</v>
      </c>
      <c r="H19" s="39">
        <f t="shared" si="3"/>
        <v>4.945454545454546</v>
      </c>
      <c r="I19" s="40">
        <f>COUNTIF(Vertices[Out-Degree],"&gt;= "&amp;H19)-COUNTIF(Vertices[Out-Degree],"&gt;="&amp;H20)</f>
        <v>1</v>
      </c>
      <c r="J19" s="39">
        <f t="shared" si="4"/>
        <v>2700.8337542909085</v>
      </c>
      <c r="K19" s="40">
        <f>COUNTIF(Vertices[Betweenness Centrality],"&gt;= "&amp;J19)-COUNTIF(Vertices[Betweenness Centrality],"&gt;="&amp;J20)</f>
        <v>1</v>
      </c>
      <c r="L19" s="39">
        <f t="shared" si="5"/>
        <v>0.1030302</v>
      </c>
      <c r="M19" s="40">
        <f>COUNTIF(Vertices[Closeness Centrality],"&gt;= "&amp;L19)-COUNTIF(Vertices[Closeness Centrality],"&gt;="&amp;L20)</f>
        <v>0</v>
      </c>
      <c r="N19" s="39">
        <f t="shared" si="6"/>
        <v>0.024855545454545457</v>
      </c>
      <c r="O19" s="40">
        <f>COUNTIF(Vertices[Eigenvector Centrality],"&gt;= "&amp;N19)-COUNTIF(Vertices[Eigenvector Centrality],"&gt;="&amp;N20)</f>
        <v>1</v>
      </c>
      <c r="P19" s="39">
        <f t="shared" si="7"/>
        <v>4.450901345454544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14.727272727272728</v>
      </c>
      <c r="G20" s="38">
        <f>COUNTIF(Vertices[In-Degree],"&gt;= "&amp;F20)-COUNTIF(Vertices[In-Degree],"&gt;="&amp;F21)</f>
        <v>0</v>
      </c>
      <c r="H20" s="37">
        <f t="shared" si="3"/>
        <v>5.236363636363637</v>
      </c>
      <c r="I20" s="38">
        <f>COUNTIF(Vertices[Out-Degree],"&gt;= "&amp;H20)-COUNTIF(Vertices[Out-Degree],"&gt;="&amp;H21)</f>
        <v>0</v>
      </c>
      <c r="J20" s="37">
        <f t="shared" si="4"/>
        <v>2859.7063280727266</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0.026317636363636366</v>
      </c>
      <c r="O20" s="38">
        <f>COUNTIF(Vertices[Eigenvector Centrality],"&gt;= "&amp;N20)-COUNTIF(Vertices[Eigenvector Centrality],"&gt;="&amp;N21)</f>
        <v>0</v>
      </c>
      <c r="P20" s="37">
        <f t="shared" si="7"/>
        <v>4.691427836363635</v>
      </c>
      <c r="Q20" s="38">
        <f>COUNTIF(Vertices[PageRank],"&gt;= "&amp;P20)-COUNTIF(Vertices[PageRank],"&gt;="&amp;P21)</f>
        <v>1</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15.545454545454547</v>
      </c>
      <c r="G21" s="40">
        <f>COUNTIF(Vertices[In-Degree],"&gt;= "&amp;F21)-COUNTIF(Vertices[In-Degree],"&gt;="&amp;F22)</f>
        <v>0</v>
      </c>
      <c r="H21" s="39">
        <f t="shared" si="3"/>
        <v>5.527272727272728</v>
      </c>
      <c r="I21" s="40">
        <f>COUNTIF(Vertices[Out-Degree],"&gt;= "&amp;H21)-COUNTIF(Vertices[Out-Degree],"&gt;="&amp;H22)</f>
        <v>0</v>
      </c>
      <c r="J21" s="39">
        <f t="shared" si="4"/>
        <v>3018.5789018545447</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0.027779727272727275</v>
      </c>
      <c r="O21" s="40">
        <f>COUNTIF(Vertices[Eigenvector Centrality],"&gt;= "&amp;N21)-COUNTIF(Vertices[Eigenvector Centrality],"&gt;="&amp;N22)</f>
        <v>2</v>
      </c>
      <c r="P21" s="39">
        <f t="shared" si="7"/>
        <v>4.931954327272726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16.363636363636363</v>
      </c>
      <c r="G22" s="38">
        <f>COUNTIF(Vertices[In-Degree],"&gt;= "&amp;F22)-COUNTIF(Vertices[In-Degree],"&gt;="&amp;F23)</f>
        <v>0</v>
      </c>
      <c r="H22" s="37">
        <f t="shared" si="3"/>
        <v>5.818181818181819</v>
      </c>
      <c r="I22" s="38">
        <f>COUNTIF(Vertices[Out-Degree],"&gt;= "&amp;H22)-COUNTIF(Vertices[Out-Degree],"&gt;="&amp;H23)</f>
        <v>0</v>
      </c>
      <c r="J22" s="37">
        <f t="shared" si="4"/>
        <v>3177.451475636363</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0.029241818181818185</v>
      </c>
      <c r="O22" s="38">
        <f>COUNTIF(Vertices[Eigenvector Centrality],"&gt;= "&amp;N22)-COUNTIF(Vertices[Eigenvector Centrality],"&gt;="&amp;N23)</f>
        <v>1</v>
      </c>
      <c r="P22" s="37">
        <f t="shared" si="7"/>
        <v>5.172480818181818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114</v>
      </c>
      <c r="D23" s="32">
        <f t="shared" si="1"/>
        <v>0</v>
      </c>
      <c r="E23" s="3">
        <f>COUNTIF(Vertices[Degree],"&gt;= "&amp;D23)-COUNTIF(Vertices[Degree],"&gt;="&amp;D24)</f>
        <v>0</v>
      </c>
      <c r="F23" s="39">
        <f t="shared" si="2"/>
        <v>17.18181818181818</v>
      </c>
      <c r="G23" s="40">
        <f>COUNTIF(Vertices[In-Degree],"&gt;= "&amp;F23)-COUNTIF(Vertices[In-Degree],"&gt;="&amp;F24)</f>
        <v>0</v>
      </c>
      <c r="H23" s="39">
        <f t="shared" si="3"/>
        <v>6.10909090909091</v>
      </c>
      <c r="I23" s="40">
        <f>COUNTIF(Vertices[Out-Degree],"&gt;= "&amp;H23)-COUNTIF(Vertices[Out-Degree],"&gt;="&amp;H24)</f>
        <v>0</v>
      </c>
      <c r="J23" s="39">
        <f t="shared" si="4"/>
        <v>3336.324049418181</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0.030703909090909094</v>
      </c>
      <c r="O23" s="40">
        <f>COUNTIF(Vertices[Eigenvector Centrality],"&gt;= "&amp;N23)-COUNTIF(Vertices[Eigenvector Centrality],"&gt;="&amp;N24)</f>
        <v>0</v>
      </c>
      <c r="P23" s="39">
        <f t="shared" si="7"/>
        <v>5.413007309090909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618</v>
      </c>
      <c r="D24" s="32">
        <f t="shared" si="1"/>
        <v>0</v>
      </c>
      <c r="E24" s="3">
        <f>COUNTIF(Vertices[Degree],"&gt;= "&amp;D24)-COUNTIF(Vertices[Degree],"&gt;="&amp;D25)</f>
        <v>0</v>
      </c>
      <c r="F24" s="37">
        <f t="shared" si="2"/>
        <v>17.999999999999996</v>
      </c>
      <c r="G24" s="38">
        <f>COUNTIF(Vertices[In-Degree],"&gt;= "&amp;F24)-COUNTIF(Vertices[In-Degree],"&gt;="&amp;F25)</f>
        <v>0</v>
      </c>
      <c r="H24" s="37">
        <f t="shared" si="3"/>
        <v>6.400000000000001</v>
      </c>
      <c r="I24" s="38">
        <f>COUNTIF(Vertices[Out-Degree],"&gt;= "&amp;H24)-COUNTIF(Vertices[Out-Degree],"&gt;="&amp;H25)</f>
        <v>0</v>
      </c>
      <c r="J24" s="37">
        <f t="shared" si="4"/>
        <v>3495.196623199999</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0.032166</v>
      </c>
      <c r="O24" s="38">
        <f>COUNTIF(Vertices[Eigenvector Centrality],"&gt;= "&amp;N24)-COUNTIF(Vertices[Eigenvector Centrality],"&gt;="&amp;N25)</f>
        <v>0</v>
      </c>
      <c r="P24" s="37">
        <f t="shared" si="7"/>
        <v>5.6535338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18.818181818181813</v>
      </c>
      <c r="G25" s="40">
        <f>COUNTIF(Vertices[In-Degree],"&gt;= "&amp;F25)-COUNTIF(Vertices[In-Degree],"&gt;="&amp;F26)</f>
        <v>0</v>
      </c>
      <c r="H25" s="39">
        <f t="shared" si="3"/>
        <v>6.690909090909092</v>
      </c>
      <c r="I25" s="40">
        <f>COUNTIF(Vertices[Out-Degree],"&gt;= "&amp;H25)-COUNTIF(Vertices[Out-Degree],"&gt;="&amp;H26)</f>
        <v>0</v>
      </c>
      <c r="J25" s="39">
        <f t="shared" si="4"/>
        <v>3654.069196981817</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0.033628090909090906</v>
      </c>
      <c r="O25" s="40">
        <f>COUNTIF(Vertices[Eigenvector Centrality],"&gt;= "&amp;N25)-COUNTIF(Vertices[Eigenvector Centrality],"&gt;="&amp;N26)</f>
        <v>0</v>
      </c>
      <c r="P25" s="39">
        <f t="shared" si="7"/>
        <v>5.894060290909091</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19.63636363636363</v>
      </c>
      <c r="G26" s="38">
        <f>COUNTIF(Vertices[In-Degree],"&gt;= "&amp;F26)-COUNTIF(Vertices[In-Degree],"&gt;="&amp;F28)</f>
        <v>0</v>
      </c>
      <c r="H26" s="37">
        <f t="shared" si="3"/>
        <v>6.981818181818183</v>
      </c>
      <c r="I26" s="38">
        <f>COUNTIF(Vertices[Out-Degree],"&gt;= "&amp;H26)-COUNTIF(Vertices[Out-Degree],"&gt;="&amp;H28)</f>
        <v>4</v>
      </c>
      <c r="J26" s="37">
        <f t="shared" si="4"/>
        <v>3812.9417707636353</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0.03509018181818181</v>
      </c>
      <c r="O26" s="38">
        <f>COUNTIF(Vertices[Eigenvector Centrality],"&gt;= "&amp;N26)-COUNTIF(Vertices[Eigenvector Centrality],"&gt;="&amp;N28)</f>
        <v>0</v>
      </c>
      <c r="P26" s="37">
        <f t="shared" si="7"/>
        <v>6.134586781818182</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2.953915</v>
      </c>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20.454545454545446</v>
      </c>
      <c r="G28" s="40">
        <f>COUNTIF(Vertices[In-Degree],"&gt;= "&amp;F28)-COUNTIF(Vertices[In-Degree],"&gt;="&amp;F40)</f>
        <v>0</v>
      </c>
      <c r="H28" s="39">
        <f>H26+($H$57-$H$2)/BinDivisor</f>
        <v>7.272727272727274</v>
      </c>
      <c r="I28" s="40">
        <f>COUNTIF(Vertices[Out-Degree],"&gt;= "&amp;H28)-COUNTIF(Vertices[Out-Degree],"&gt;="&amp;H40)</f>
        <v>0</v>
      </c>
      <c r="J28" s="39">
        <f>J26+($J$57-$J$2)/BinDivisor</f>
        <v>3971.8143445454534</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0.03655227272727272</v>
      </c>
      <c r="O28" s="40">
        <f>COUNTIF(Vertices[Eigenvector Centrality],"&gt;= "&amp;N28)-COUNTIF(Vertices[Eigenvector Centrality],"&gt;="&amp;N40)</f>
        <v>2</v>
      </c>
      <c r="P28" s="39">
        <f>P26+($P$57-$P$2)/BinDivisor</f>
        <v>6.3751132727272735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0.012373453318335208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3085</v>
      </c>
      <c r="B30" s="34">
        <v>0.236433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3086</v>
      </c>
      <c r="B32" s="34" t="s">
        <v>3087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-7</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-7</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21.272727272727263</v>
      </c>
      <c r="G40" s="38">
        <f>COUNTIF(Vertices[In-Degree],"&gt;= "&amp;F40)-COUNTIF(Vertices[In-Degree],"&gt;="&amp;F41)</f>
        <v>0</v>
      </c>
      <c r="H40" s="37">
        <f>H28+($H$57-$H$2)/BinDivisor</f>
        <v>7.563636363636365</v>
      </c>
      <c r="I40" s="38">
        <f>COUNTIF(Vertices[Out-Degree],"&gt;= "&amp;H40)-COUNTIF(Vertices[Out-Degree],"&gt;="&amp;H41)</f>
        <v>0</v>
      </c>
      <c r="J40" s="37">
        <f>J28+($J$57-$J$2)/BinDivisor</f>
        <v>4130.686918327272</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0.038014363636363624</v>
      </c>
      <c r="O40" s="38">
        <f>COUNTIF(Vertices[Eigenvector Centrality],"&gt;= "&amp;N40)-COUNTIF(Vertices[Eigenvector Centrality],"&gt;="&amp;N41)</f>
        <v>0</v>
      </c>
      <c r="P40" s="37">
        <f>P28+($P$57-$P$2)/BinDivisor</f>
        <v>6.615639763636365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22.09090909090908</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4289.559492109091</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0.03947645454545453</v>
      </c>
      <c r="O41" s="40">
        <f>COUNTIF(Vertices[Eigenvector Centrality],"&gt;= "&amp;N41)-COUNTIF(Vertices[Eigenvector Centrality],"&gt;="&amp;N42)</f>
        <v>0</v>
      </c>
      <c r="P41" s="39">
        <f aca="true" t="shared" si="16" ref="P41:P56">P40+($P$57-$P$2)/BinDivisor</f>
        <v>6.856166254545456</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22.909090909090896</v>
      </c>
      <c r="G42" s="38">
        <f>COUNTIF(Vertices[In-Degree],"&gt;= "&amp;F42)-COUNTIF(Vertices[In-Degree],"&gt;="&amp;F43)</f>
        <v>0</v>
      </c>
      <c r="H42" s="37">
        <f t="shared" si="12"/>
        <v>8.145454545454546</v>
      </c>
      <c r="I42" s="38">
        <f>COUNTIF(Vertices[Out-Degree],"&gt;= "&amp;H42)-COUNTIF(Vertices[Out-Degree],"&gt;="&amp;H43)</f>
        <v>0</v>
      </c>
      <c r="J42" s="37">
        <f t="shared" si="13"/>
        <v>4448.432065890909</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0.040938545454545436</v>
      </c>
      <c r="O42" s="38">
        <f>COUNTIF(Vertices[Eigenvector Centrality],"&gt;= "&amp;N42)-COUNTIF(Vertices[Eigenvector Centrality],"&gt;="&amp;N43)</f>
        <v>1</v>
      </c>
      <c r="P42" s="37">
        <f t="shared" si="16"/>
        <v>7.096692745454547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23.727272727272712</v>
      </c>
      <c r="G43" s="40">
        <f>COUNTIF(Vertices[In-Degree],"&gt;= "&amp;F43)-COUNTIF(Vertices[In-Degree],"&gt;="&amp;F44)</f>
        <v>0</v>
      </c>
      <c r="H43" s="39">
        <f t="shared" si="12"/>
        <v>8.436363636363637</v>
      </c>
      <c r="I43" s="40">
        <f>COUNTIF(Vertices[Out-Degree],"&gt;= "&amp;H43)-COUNTIF(Vertices[Out-Degree],"&gt;="&amp;H44)</f>
        <v>0</v>
      </c>
      <c r="J43" s="39">
        <f t="shared" si="13"/>
        <v>4607.304639672728</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0.04240063636363634</v>
      </c>
      <c r="O43" s="40">
        <f>COUNTIF(Vertices[Eigenvector Centrality],"&gt;= "&amp;N43)-COUNTIF(Vertices[Eigenvector Centrality],"&gt;="&amp;N44)</f>
        <v>0</v>
      </c>
      <c r="P43" s="39">
        <f t="shared" si="16"/>
        <v>7.337219236363638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24.54545454545453</v>
      </c>
      <c r="G44" s="38">
        <f>COUNTIF(Vertices[In-Degree],"&gt;= "&amp;F44)-COUNTIF(Vertices[In-Degree],"&gt;="&amp;F45)</f>
        <v>0</v>
      </c>
      <c r="H44" s="37">
        <f t="shared" si="12"/>
        <v>8.727272727272728</v>
      </c>
      <c r="I44" s="38">
        <f>COUNTIF(Vertices[Out-Degree],"&gt;= "&amp;H44)-COUNTIF(Vertices[Out-Degree],"&gt;="&amp;H45)</f>
        <v>2</v>
      </c>
      <c r="J44" s="37">
        <f t="shared" si="13"/>
        <v>4766.177213454546</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0.04386272727272725</v>
      </c>
      <c r="O44" s="38">
        <f>COUNTIF(Vertices[Eigenvector Centrality],"&gt;= "&amp;N44)-COUNTIF(Vertices[Eigenvector Centrality],"&gt;="&amp;N45)</f>
        <v>0</v>
      </c>
      <c r="P44" s="37">
        <f t="shared" si="16"/>
        <v>7.577745727272729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25.363636363636346</v>
      </c>
      <c r="G45" s="40">
        <f>COUNTIF(Vertices[In-Degree],"&gt;= "&amp;F45)-COUNTIF(Vertices[In-Degree],"&gt;="&amp;F46)</f>
        <v>0</v>
      </c>
      <c r="H45" s="39">
        <f t="shared" si="12"/>
        <v>9.01818181818182</v>
      </c>
      <c r="I45" s="40">
        <f>COUNTIF(Vertices[Out-Degree],"&gt;= "&amp;H45)-COUNTIF(Vertices[Out-Degree],"&gt;="&amp;H46)</f>
        <v>0</v>
      </c>
      <c r="J45" s="39">
        <f t="shared" si="13"/>
        <v>4925.049787236365</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0.045324818181818154</v>
      </c>
      <c r="O45" s="40">
        <f>COUNTIF(Vertices[Eigenvector Centrality],"&gt;= "&amp;N45)-COUNTIF(Vertices[Eigenvector Centrality],"&gt;="&amp;N46)</f>
        <v>0</v>
      </c>
      <c r="P45" s="39">
        <f t="shared" si="16"/>
        <v>7.8182722181818205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26.181818181818162</v>
      </c>
      <c r="G46" s="38">
        <f>COUNTIF(Vertices[In-Degree],"&gt;= "&amp;F46)-COUNTIF(Vertices[In-Degree],"&gt;="&amp;F47)</f>
        <v>0</v>
      </c>
      <c r="H46" s="37">
        <f t="shared" si="12"/>
        <v>9.30909090909091</v>
      </c>
      <c r="I46" s="38">
        <f>COUNTIF(Vertices[Out-Degree],"&gt;= "&amp;H46)-COUNTIF(Vertices[Out-Degree],"&gt;="&amp;H47)</f>
        <v>0</v>
      </c>
      <c r="J46" s="37">
        <f t="shared" si="13"/>
        <v>5083.922361018183</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0.04678690909090906</v>
      </c>
      <c r="O46" s="38">
        <f>COUNTIF(Vertices[Eigenvector Centrality],"&gt;= "&amp;N46)-COUNTIF(Vertices[Eigenvector Centrality],"&gt;="&amp;N47)</f>
        <v>0</v>
      </c>
      <c r="P46" s="37">
        <f t="shared" si="16"/>
        <v>8.058798709090912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26.99999999999998</v>
      </c>
      <c r="G47" s="40">
        <f>COUNTIF(Vertices[In-Degree],"&gt;= "&amp;F47)-COUNTIF(Vertices[In-Degree],"&gt;="&amp;F48)</f>
        <v>0</v>
      </c>
      <c r="H47" s="39">
        <f t="shared" si="12"/>
        <v>9.600000000000001</v>
      </c>
      <c r="I47" s="40">
        <f>COUNTIF(Vertices[Out-Degree],"&gt;= "&amp;H47)-COUNTIF(Vertices[Out-Degree],"&gt;="&amp;H48)</f>
        <v>0</v>
      </c>
      <c r="J47" s="39">
        <f t="shared" si="13"/>
        <v>5242.794934800002</v>
      </c>
      <c r="K47" s="40">
        <f>COUNTIF(Vertices[Betweenness Centrality],"&gt;= "&amp;J47)-COUNTIF(Vertices[Betweenness Centrality],"&gt;="&amp;J48)</f>
        <v>0</v>
      </c>
      <c r="L47" s="39">
        <f t="shared" si="14"/>
        <v>0.1999998</v>
      </c>
      <c r="M47" s="40">
        <f>COUNTIF(Vertices[Closeness Centrality],"&gt;= "&amp;L47)-COUNTIF(Vertices[Closeness Centrality],"&gt;="&amp;L48)</f>
        <v>7</v>
      </c>
      <c r="N47" s="39">
        <f t="shared" si="15"/>
        <v>0.048248999999999966</v>
      </c>
      <c r="O47" s="40">
        <f>COUNTIF(Vertices[Eigenvector Centrality],"&gt;= "&amp;N47)-COUNTIF(Vertices[Eigenvector Centrality],"&gt;="&amp;N48)</f>
        <v>0</v>
      </c>
      <c r="P47" s="39">
        <f t="shared" si="16"/>
        <v>8.299325200000002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27.818181818181795</v>
      </c>
      <c r="G48" s="38">
        <f>COUNTIF(Vertices[In-Degree],"&gt;= "&amp;F48)-COUNTIF(Vertices[In-Degree],"&gt;="&amp;F49)</f>
        <v>0</v>
      </c>
      <c r="H48" s="37">
        <f t="shared" si="12"/>
        <v>9.890909090909092</v>
      </c>
      <c r="I48" s="38">
        <f>COUNTIF(Vertices[Out-Degree],"&gt;= "&amp;H48)-COUNTIF(Vertices[Out-Degree],"&gt;="&amp;H49)</f>
        <v>1</v>
      </c>
      <c r="J48" s="37">
        <f t="shared" si="13"/>
        <v>5401.667508581821</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0.04971109090909087</v>
      </c>
      <c r="O48" s="38">
        <f>COUNTIF(Vertices[Eigenvector Centrality],"&gt;= "&amp;N48)-COUNTIF(Vertices[Eigenvector Centrality],"&gt;="&amp;N49)</f>
        <v>0</v>
      </c>
      <c r="P48" s="37">
        <f t="shared" si="16"/>
        <v>8.539851690909092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28.636363636363612</v>
      </c>
      <c r="G49" s="40">
        <f>COUNTIF(Vertices[In-Degree],"&gt;= "&amp;F49)-COUNTIF(Vertices[In-Degree],"&gt;="&amp;F50)</f>
        <v>0</v>
      </c>
      <c r="H49" s="39">
        <f t="shared" si="12"/>
        <v>10.181818181818183</v>
      </c>
      <c r="I49" s="40">
        <f>COUNTIF(Vertices[Out-Degree],"&gt;= "&amp;H49)-COUNTIF(Vertices[Out-Degree],"&gt;="&amp;H50)</f>
        <v>0</v>
      </c>
      <c r="J49" s="39">
        <f t="shared" si="13"/>
        <v>5560.540082363639</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0.05117318181818178</v>
      </c>
      <c r="O49" s="40">
        <f>COUNTIF(Vertices[Eigenvector Centrality],"&gt;= "&amp;N49)-COUNTIF(Vertices[Eigenvector Centrality],"&gt;="&amp;N50)</f>
        <v>0</v>
      </c>
      <c r="P49" s="39">
        <f t="shared" si="16"/>
        <v>8.780378181818183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29.45454545454543</v>
      </c>
      <c r="G50" s="38">
        <f>COUNTIF(Vertices[In-Degree],"&gt;= "&amp;F50)-COUNTIF(Vertices[In-Degree],"&gt;="&amp;F51)</f>
        <v>0</v>
      </c>
      <c r="H50" s="37">
        <f t="shared" si="12"/>
        <v>10.472727272727274</v>
      </c>
      <c r="I50" s="38">
        <f>COUNTIF(Vertices[Out-Degree],"&gt;= "&amp;H50)-COUNTIF(Vertices[Out-Degree],"&gt;="&amp;H51)</f>
        <v>0</v>
      </c>
      <c r="J50" s="37">
        <f t="shared" si="13"/>
        <v>5719.412656145458</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0.05263527272727268</v>
      </c>
      <c r="O50" s="38">
        <f>COUNTIF(Vertices[Eigenvector Centrality],"&gt;= "&amp;N50)-COUNTIF(Vertices[Eigenvector Centrality],"&gt;="&amp;N51)</f>
        <v>0</v>
      </c>
      <c r="P50" s="37">
        <f t="shared" si="16"/>
        <v>9.020904672727273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30.272727272727245</v>
      </c>
      <c r="G51" s="40">
        <f>COUNTIF(Vertices[In-Degree],"&gt;= "&amp;F51)-COUNTIF(Vertices[In-Degree],"&gt;="&amp;F52)</f>
        <v>0</v>
      </c>
      <c r="H51" s="39">
        <f t="shared" si="12"/>
        <v>10.763636363636365</v>
      </c>
      <c r="I51" s="40">
        <f>COUNTIF(Vertices[Out-Degree],"&gt;= "&amp;H51)-COUNTIF(Vertices[Out-Degree],"&gt;="&amp;H52)</f>
        <v>0</v>
      </c>
      <c r="J51" s="39">
        <f t="shared" si="13"/>
        <v>5878.285229927276</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0.05409736363636359</v>
      </c>
      <c r="O51" s="40">
        <f>COUNTIF(Vertices[Eigenvector Centrality],"&gt;= "&amp;N51)-COUNTIF(Vertices[Eigenvector Centrality],"&gt;="&amp;N52)</f>
        <v>0</v>
      </c>
      <c r="P51" s="39">
        <f t="shared" si="16"/>
        <v>9.261431163636363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31.09090909090906</v>
      </c>
      <c r="G52" s="38">
        <f>COUNTIF(Vertices[In-Degree],"&gt;= "&amp;F52)-COUNTIF(Vertices[In-Degree],"&gt;="&amp;F53)</f>
        <v>0</v>
      </c>
      <c r="H52" s="37">
        <f t="shared" si="12"/>
        <v>11.054545454545456</v>
      </c>
      <c r="I52" s="38">
        <f>COUNTIF(Vertices[Out-Degree],"&gt;= "&amp;H52)-COUNTIF(Vertices[Out-Degree],"&gt;="&amp;H53)</f>
        <v>0</v>
      </c>
      <c r="J52" s="37">
        <f t="shared" si="13"/>
        <v>6037.157803709095</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0.055559454545454495</v>
      </c>
      <c r="O52" s="38">
        <f>COUNTIF(Vertices[Eigenvector Centrality],"&gt;= "&amp;N52)-COUNTIF(Vertices[Eigenvector Centrality],"&gt;="&amp;N53)</f>
        <v>0</v>
      </c>
      <c r="P52" s="37">
        <f t="shared" si="16"/>
        <v>9.501957654545453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31.909090909090878</v>
      </c>
      <c r="G53" s="40">
        <f>COUNTIF(Vertices[In-Degree],"&gt;= "&amp;F53)-COUNTIF(Vertices[In-Degree],"&gt;="&amp;F54)</f>
        <v>0</v>
      </c>
      <c r="H53" s="39">
        <f t="shared" si="12"/>
        <v>11.345454545454547</v>
      </c>
      <c r="I53" s="40">
        <f>COUNTIF(Vertices[Out-Degree],"&gt;= "&amp;H53)-COUNTIF(Vertices[Out-Degree],"&gt;="&amp;H54)</f>
        <v>0</v>
      </c>
      <c r="J53" s="39">
        <f t="shared" si="13"/>
        <v>6196.030377490913</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0.0570215454545454</v>
      </c>
      <c r="O53" s="40">
        <f>COUNTIF(Vertices[Eigenvector Centrality],"&gt;= "&amp;N53)-COUNTIF(Vertices[Eigenvector Centrality],"&gt;="&amp;N54)</f>
        <v>0</v>
      </c>
      <c r="P53" s="39">
        <f t="shared" si="16"/>
        <v>9.742484145454544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32.7272727272727</v>
      </c>
      <c r="G54" s="38">
        <f>COUNTIF(Vertices[In-Degree],"&gt;= "&amp;F54)-COUNTIF(Vertices[In-Degree],"&gt;="&amp;F55)</f>
        <v>0</v>
      </c>
      <c r="H54" s="37">
        <f t="shared" si="12"/>
        <v>11.636363636363638</v>
      </c>
      <c r="I54" s="38">
        <f>COUNTIF(Vertices[Out-Degree],"&gt;= "&amp;H54)-COUNTIF(Vertices[Out-Degree],"&gt;="&amp;H55)</f>
        <v>0</v>
      </c>
      <c r="J54" s="37">
        <f t="shared" si="13"/>
        <v>6354.902951272732</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0.05848363636363631</v>
      </c>
      <c r="O54" s="38">
        <f>COUNTIF(Vertices[Eigenvector Centrality],"&gt;= "&amp;N54)-COUNTIF(Vertices[Eigenvector Centrality],"&gt;="&amp;N55)</f>
        <v>0</v>
      </c>
      <c r="P54" s="37">
        <f t="shared" si="16"/>
        <v>9.983010636363634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33.54545454545452</v>
      </c>
      <c r="G55" s="40">
        <f>COUNTIF(Vertices[In-Degree],"&gt;= "&amp;F55)-COUNTIF(Vertices[In-Degree],"&gt;="&amp;F56)</f>
        <v>0</v>
      </c>
      <c r="H55" s="39">
        <f t="shared" si="12"/>
        <v>11.92727272727273</v>
      </c>
      <c r="I55" s="40">
        <f>COUNTIF(Vertices[Out-Degree],"&gt;= "&amp;H55)-COUNTIF(Vertices[Out-Degree],"&gt;="&amp;H56)</f>
        <v>0</v>
      </c>
      <c r="J55" s="39">
        <f t="shared" si="13"/>
        <v>6513.775525054551</v>
      </c>
      <c r="K55" s="40">
        <f>COUNTIF(Vertices[Betweenness Centrality],"&gt;= "&amp;J55)-COUNTIF(Vertices[Betweenness Centrality],"&gt;="&amp;J56)</f>
        <v>0</v>
      </c>
      <c r="L55" s="39">
        <f t="shared" si="14"/>
        <v>0.2484846</v>
      </c>
      <c r="M55" s="40">
        <f>COUNTIF(Vertices[Closeness Centrality],"&gt;= "&amp;L55)-COUNTIF(Vertices[Closeness Centrality],"&gt;="&amp;L56)</f>
        <v>1</v>
      </c>
      <c r="N55" s="39">
        <f t="shared" si="15"/>
        <v>0.05994572727272721</v>
      </c>
      <c r="O55" s="40">
        <f>COUNTIF(Vertices[Eigenvector Centrality],"&gt;= "&amp;N55)-COUNTIF(Vertices[Eigenvector Centrality],"&gt;="&amp;N56)</f>
        <v>0</v>
      </c>
      <c r="P55" s="39">
        <f t="shared" si="16"/>
        <v>10.223537127272724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34.36363636363634</v>
      </c>
      <c r="G56" s="38">
        <f>COUNTIF(Vertices[In-Degree],"&gt;= "&amp;F56)-COUNTIF(Vertices[In-Degree],"&gt;="&amp;F57)</f>
        <v>0</v>
      </c>
      <c r="H56" s="37">
        <f t="shared" si="12"/>
        <v>12.21818181818182</v>
      </c>
      <c r="I56" s="38">
        <f>COUNTIF(Vertices[Out-Degree],"&gt;= "&amp;H56)-COUNTIF(Vertices[Out-Degree],"&gt;="&amp;H57)</f>
        <v>3</v>
      </c>
      <c r="J56" s="37">
        <f t="shared" si="13"/>
        <v>6672.648098836369</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0.06140781818181812</v>
      </c>
      <c r="O56" s="38">
        <f>COUNTIF(Vertices[Eigenvector Centrality],"&gt;= "&amp;N56)-COUNTIF(Vertices[Eigenvector Centrality],"&gt;="&amp;N57)</f>
        <v>0</v>
      </c>
      <c r="P56" s="37">
        <f t="shared" si="16"/>
        <v>10.464063618181815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45</v>
      </c>
      <c r="G57" s="42">
        <f>COUNTIF(Vertices[In-Degree],"&gt;= "&amp;F57)-COUNTIF(Vertices[In-Degree],"&gt;="&amp;F58)</f>
        <v>1</v>
      </c>
      <c r="H57" s="41">
        <f>MAX(Vertices[Out-Degree])</f>
        <v>16</v>
      </c>
      <c r="I57" s="42">
        <f>COUNTIF(Vertices[Out-Degree],"&gt;= "&amp;H57)-COUNTIF(Vertices[Out-Degree],"&gt;="&amp;H58)</f>
        <v>1</v>
      </c>
      <c r="J57" s="41">
        <f>MAX(Vertices[Betweenness Centrality])</f>
        <v>8737.991558</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0.080415</v>
      </c>
      <c r="O57" s="42">
        <f>COUNTIF(Vertices[Eigenvector Centrality],"&gt;= "&amp;N57)-COUNTIF(Vertices[Eigenvector Centrality],"&gt;="&amp;N58)</f>
        <v>1</v>
      </c>
      <c r="P57" s="41">
        <f>MAX(Vertices[PageRank])</f>
        <v>13.590908</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45</v>
      </c>
    </row>
    <row r="71" spans="1:2" ht="15">
      <c r="A71" s="33" t="s">
        <v>90</v>
      </c>
      <c r="B71" s="47">
        <f>_xlfn.IFERROR(AVERAGE(Vertices[In-Degree]),NoMetricMessage)</f>
        <v>1.6299212598425197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1.6299212598425197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8737.991558</v>
      </c>
    </row>
    <row r="99" spans="1:2" ht="15">
      <c r="A99" s="33" t="s">
        <v>102</v>
      </c>
      <c r="B99" s="47">
        <f>_xlfn.IFERROR(AVERAGE(Vertices[Betweenness Centrality]),NoMetricMessage)</f>
        <v>201.6377952913387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0.0183569133858268</v>
      </c>
    </row>
    <row r="114" spans="1:2" ht="15">
      <c r="A114" s="33" t="s">
        <v>109</v>
      </c>
      <c r="B114" s="47">
        <f>_xlfn.IFERROR(MEDIAN(Vertices[Closeness Centrality]),NoMetricMessage)</f>
        <v>0.002755</v>
      </c>
    </row>
    <row r="125" spans="1:2" ht="15">
      <c r="A125" s="33" t="s">
        <v>112</v>
      </c>
      <c r="B125" s="47">
        <f>IF(COUNT(Vertices[Eigenvector Centrality])&gt;0,N2,NoMetricMessage)</f>
        <v>0</v>
      </c>
    </row>
    <row r="126" spans="1:2" ht="15">
      <c r="A126" s="33" t="s">
        <v>113</v>
      </c>
      <c r="B126" s="47">
        <f>IF(COUNT(Vertices[Eigenvector Centrality])&gt;0,N57,NoMetricMessage)</f>
        <v>0.080415</v>
      </c>
    </row>
    <row r="127" spans="1:2" ht="15">
      <c r="A127" s="33" t="s">
        <v>114</v>
      </c>
      <c r="B127" s="47">
        <f>_xlfn.IFERROR(AVERAGE(Vertices[Eigenvector Centrality]),NoMetricMessage)</f>
        <v>0.007874062992125987</v>
      </c>
    </row>
    <row r="128" spans="1:2" ht="15">
      <c r="A128" s="33" t="s">
        <v>115</v>
      </c>
      <c r="B128" s="47">
        <f>_xlfn.IFERROR(MEDIAN(Vertices[Eigenvector Centrality]),NoMetricMessage)</f>
        <v>0.004439</v>
      </c>
    </row>
    <row r="139" spans="1:2" ht="15">
      <c r="A139" s="33" t="s">
        <v>140</v>
      </c>
      <c r="B139" s="47">
        <f>IF(COUNT(Vertices[PageRank])&gt;0,P2,NoMetricMessage)</f>
        <v>0.361951</v>
      </c>
    </row>
    <row r="140" spans="1:2" ht="15">
      <c r="A140" s="33" t="s">
        <v>141</v>
      </c>
      <c r="B140" s="47">
        <f>IF(COUNT(Vertices[PageRank])&gt;0,P57,NoMetricMessage)</f>
        <v>13.590908</v>
      </c>
    </row>
    <row r="141" spans="1:2" ht="15">
      <c r="A141" s="33" t="s">
        <v>142</v>
      </c>
      <c r="B141" s="47">
        <f>_xlfn.IFERROR(AVERAGE(Vertices[PageRank]),NoMetricMessage)</f>
        <v>0.9999957007874003</v>
      </c>
    </row>
    <row r="142" spans="1:2" ht="15">
      <c r="A142" s="33" t="s">
        <v>143</v>
      </c>
      <c r="B142" s="47">
        <f>_xlfn.IFERROR(MEDIAN(Vertices[PageRank]),NoMetricMessage)</f>
        <v>0.602623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0.16428162388029469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2157</v>
      </c>
      <c r="K7" s="13" t="s">
        <v>2158</v>
      </c>
    </row>
    <row r="8" spans="1:11" ht="409.5">
      <c r="A8"/>
      <c r="B8">
        <v>2</v>
      </c>
      <c r="C8">
        <v>2</v>
      </c>
      <c r="D8" t="s">
        <v>61</v>
      </c>
      <c r="E8" t="s">
        <v>61</v>
      </c>
      <c r="H8" t="s">
        <v>73</v>
      </c>
      <c r="J8" t="s">
        <v>2159</v>
      </c>
      <c r="K8" s="13" t="s">
        <v>2160</v>
      </c>
    </row>
    <row r="9" spans="1:11" ht="409.5">
      <c r="A9"/>
      <c r="B9">
        <v>3</v>
      </c>
      <c r="C9">
        <v>4</v>
      </c>
      <c r="D9" t="s">
        <v>62</v>
      </c>
      <c r="E9" t="s">
        <v>62</v>
      </c>
      <c r="H9" t="s">
        <v>74</v>
      </c>
      <c r="J9" t="s">
        <v>2161</v>
      </c>
      <c r="K9" s="13" t="s">
        <v>2162</v>
      </c>
    </row>
    <row r="10" spans="1:11" ht="409.5">
      <c r="A10"/>
      <c r="B10">
        <v>4</v>
      </c>
      <c r="D10" t="s">
        <v>63</v>
      </c>
      <c r="E10" t="s">
        <v>63</v>
      </c>
      <c r="H10" t="s">
        <v>75</v>
      </c>
      <c r="J10" t="s">
        <v>2163</v>
      </c>
      <c r="K10" s="13" t="s">
        <v>2164</v>
      </c>
    </row>
    <row r="11" spans="1:11" ht="15">
      <c r="A11"/>
      <c r="B11">
        <v>5</v>
      </c>
      <c r="D11" t="s">
        <v>46</v>
      </c>
      <c r="E11">
        <v>1</v>
      </c>
      <c r="H11" t="s">
        <v>76</v>
      </c>
      <c r="J11" t="s">
        <v>2165</v>
      </c>
      <c r="K11" t="s">
        <v>2166</v>
      </c>
    </row>
    <row r="12" spans="1:11" ht="15">
      <c r="A12"/>
      <c r="B12"/>
      <c r="D12" t="s">
        <v>64</v>
      </c>
      <c r="E12">
        <v>2</v>
      </c>
      <c r="H12">
        <v>0</v>
      </c>
      <c r="J12" t="s">
        <v>2167</v>
      </c>
      <c r="K12" t="s">
        <v>2168</v>
      </c>
    </row>
    <row r="13" spans="1:11" ht="15">
      <c r="A13"/>
      <c r="B13"/>
      <c r="D13">
        <v>1</v>
      </c>
      <c r="E13">
        <v>3</v>
      </c>
      <c r="H13">
        <v>1</v>
      </c>
      <c r="J13" t="s">
        <v>2169</v>
      </c>
      <c r="K13" t="s">
        <v>2170</v>
      </c>
    </row>
    <row r="14" spans="4:11" ht="15">
      <c r="D14">
        <v>2</v>
      </c>
      <c r="E14">
        <v>4</v>
      </c>
      <c r="H14">
        <v>2</v>
      </c>
      <c r="J14" t="s">
        <v>2171</v>
      </c>
      <c r="K14" t="s">
        <v>2172</v>
      </c>
    </row>
    <row r="15" spans="4:11" ht="15">
      <c r="D15">
        <v>3</v>
      </c>
      <c r="E15">
        <v>5</v>
      </c>
      <c r="H15">
        <v>3</v>
      </c>
      <c r="J15" t="s">
        <v>2173</v>
      </c>
      <c r="K15" t="s">
        <v>2174</v>
      </c>
    </row>
    <row r="16" spans="4:11" ht="15">
      <c r="D16">
        <v>4</v>
      </c>
      <c r="E16">
        <v>6</v>
      </c>
      <c r="H16">
        <v>4</v>
      </c>
      <c r="J16" t="s">
        <v>2175</v>
      </c>
      <c r="K16" t="s">
        <v>2176</v>
      </c>
    </row>
    <row r="17" spans="4:11" ht="15">
      <c r="D17">
        <v>5</v>
      </c>
      <c r="E17">
        <v>7</v>
      </c>
      <c r="H17">
        <v>5</v>
      </c>
      <c r="J17" t="s">
        <v>2177</v>
      </c>
      <c r="K17" t="s">
        <v>2178</v>
      </c>
    </row>
    <row r="18" spans="4:11" ht="15">
      <c r="D18">
        <v>6</v>
      </c>
      <c r="E18">
        <v>8</v>
      </c>
      <c r="H18">
        <v>6</v>
      </c>
      <c r="J18" t="s">
        <v>2179</v>
      </c>
      <c r="K18" t="s">
        <v>2180</v>
      </c>
    </row>
    <row r="19" spans="4:11" ht="15">
      <c r="D19">
        <v>7</v>
      </c>
      <c r="E19">
        <v>9</v>
      </c>
      <c r="H19">
        <v>7</v>
      </c>
      <c r="J19" t="s">
        <v>2181</v>
      </c>
      <c r="K19" t="s">
        <v>2182</v>
      </c>
    </row>
    <row r="20" spans="4:11" ht="15">
      <c r="D20">
        <v>8</v>
      </c>
      <c r="H20">
        <v>8</v>
      </c>
      <c r="J20" t="s">
        <v>2183</v>
      </c>
      <c r="K20" t="s">
        <v>2184</v>
      </c>
    </row>
    <row r="21" spans="4:11" ht="409.5">
      <c r="D21">
        <v>9</v>
      </c>
      <c r="H21">
        <v>9</v>
      </c>
      <c r="J21" t="s">
        <v>2185</v>
      </c>
      <c r="K21" s="13" t="s">
        <v>2186</v>
      </c>
    </row>
    <row r="22" spans="4:11" ht="409.5">
      <c r="D22">
        <v>10</v>
      </c>
      <c r="J22" t="s">
        <v>2187</v>
      </c>
      <c r="K22" s="13" t="s">
        <v>2188</v>
      </c>
    </row>
    <row r="23" spans="4:11" ht="409.5">
      <c r="D23">
        <v>11</v>
      </c>
      <c r="J23" t="s">
        <v>2189</v>
      </c>
      <c r="K23" s="13" t="s">
        <v>2190</v>
      </c>
    </row>
    <row r="24" spans="10:11" ht="409.5">
      <c r="J24" t="s">
        <v>2191</v>
      </c>
      <c r="K24" s="13" t="s">
        <v>3216</v>
      </c>
    </row>
    <row r="25" spans="10:11" ht="15">
      <c r="J25" t="s">
        <v>2192</v>
      </c>
      <c r="K25" t="b">
        <v>0</v>
      </c>
    </row>
    <row r="26" spans="10:11" ht="15">
      <c r="J26" t="s">
        <v>3214</v>
      </c>
      <c r="K26" t="s">
        <v>3215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2220</v>
      </c>
      <c r="B1" s="13" t="s">
        <v>2221</v>
      </c>
      <c r="C1" s="13" t="s">
        <v>2222</v>
      </c>
      <c r="D1" s="13" t="s">
        <v>2229</v>
      </c>
      <c r="E1" s="13" t="s">
        <v>2228</v>
      </c>
      <c r="F1" s="13" t="s">
        <v>2231</v>
      </c>
      <c r="G1" s="13" t="s">
        <v>2230</v>
      </c>
      <c r="H1" s="13" t="s">
        <v>2233</v>
      </c>
      <c r="I1" s="13" t="s">
        <v>2232</v>
      </c>
      <c r="J1" s="13" t="s">
        <v>2235</v>
      </c>
      <c r="K1" s="78" t="s">
        <v>2234</v>
      </c>
      <c r="L1" s="78" t="s">
        <v>2237</v>
      </c>
      <c r="M1" s="13" t="s">
        <v>2236</v>
      </c>
      <c r="N1" s="13" t="s">
        <v>2239</v>
      </c>
      <c r="O1" s="78" t="s">
        <v>2238</v>
      </c>
      <c r="P1" s="78" t="s">
        <v>2241</v>
      </c>
      <c r="Q1" s="78" t="s">
        <v>2240</v>
      </c>
      <c r="R1" s="78" t="s">
        <v>2243</v>
      </c>
      <c r="S1" s="13" t="s">
        <v>2242</v>
      </c>
      <c r="T1" s="13" t="s">
        <v>2245</v>
      </c>
      <c r="U1" s="13" t="s">
        <v>2244</v>
      </c>
      <c r="V1" s="13" t="s">
        <v>2246</v>
      </c>
    </row>
    <row r="2" spans="1:22" ht="15">
      <c r="A2" s="83" t="s">
        <v>535</v>
      </c>
      <c r="B2" s="78">
        <v>3</v>
      </c>
      <c r="C2" s="83" t="s">
        <v>2223</v>
      </c>
      <c r="D2" s="78">
        <v>2</v>
      </c>
      <c r="E2" s="83" t="s">
        <v>531</v>
      </c>
      <c r="F2" s="78">
        <v>3</v>
      </c>
      <c r="G2" s="83" t="s">
        <v>537</v>
      </c>
      <c r="H2" s="78">
        <v>1</v>
      </c>
      <c r="I2" s="83" t="s">
        <v>538</v>
      </c>
      <c r="J2" s="78">
        <v>1</v>
      </c>
      <c r="K2" s="78"/>
      <c r="L2" s="78"/>
      <c r="M2" s="83" t="s">
        <v>536</v>
      </c>
      <c r="N2" s="78">
        <v>1</v>
      </c>
      <c r="O2" s="78"/>
      <c r="P2" s="78"/>
      <c r="Q2" s="78"/>
      <c r="R2" s="78"/>
      <c r="S2" s="83" t="s">
        <v>526</v>
      </c>
      <c r="T2" s="78">
        <v>1</v>
      </c>
      <c r="U2" s="83" t="s">
        <v>527</v>
      </c>
      <c r="V2" s="78">
        <v>1</v>
      </c>
    </row>
    <row r="3" spans="1:22" ht="15">
      <c r="A3" s="83" t="s">
        <v>531</v>
      </c>
      <c r="B3" s="78">
        <v>3</v>
      </c>
      <c r="C3" s="83" t="s">
        <v>575</v>
      </c>
      <c r="D3" s="78">
        <v>2</v>
      </c>
      <c r="E3" s="83" t="s">
        <v>535</v>
      </c>
      <c r="F3" s="78">
        <v>3</v>
      </c>
      <c r="G3" s="78"/>
      <c r="H3" s="78"/>
      <c r="I3" s="78"/>
      <c r="J3" s="78"/>
      <c r="K3" s="78"/>
      <c r="L3" s="78"/>
      <c r="M3" s="78"/>
      <c r="N3" s="78"/>
      <c r="O3" s="78"/>
      <c r="P3" s="78"/>
      <c r="Q3" s="78"/>
      <c r="R3" s="78"/>
      <c r="S3" s="78"/>
      <c r="T3" s="78"/>
      <c r="U3" s="83" t="s">
        <v>534</v>
      </c>
      <c r="V3" s="78">
        <v>1</v>
      </c>
    </row>
    <row r="4" spans="1:22" ht="15">
      <c r="A4" s="83" t="s">
        <v>541</v>
      </c>
      <c r="B4" s="78">
        <v>2</v>
      </c>
      <c r="C4" s="83" t="s">
        <v>572</v>
      </c>
      <c r="D4" s="78">
        <v>1</v>
      </c>
      <c r="E4" s="83" t="s">
        <v>530</v>
      </c>
      <c r="F4" s="78">
        <v>2</v>
      </c>
      <c r="G4" s="78"/>
      <c r="H4" s="78"/>
      <c r="I4" s="78"/>
      <c r="J4" s="78"/>
      <c r="K4" s="78"/>
      <c r="L4" s="78"/>
      <c r="M4" s="78"/>
      <c r="N4" s="78"/>
      <c r="O4" s="78"/>
      <c r="P4" s="78"/>
      <c r="Q4" s="78"/>
      <c r="R4" s="78"/>
      <c r="S4" s="78"/>
      <c r="T4" s="78"/>
      <c r="U4" s="78"/>
      <c r="V4" s="78"/>
    </row>
    <row r="5" spans="1:22" ht="15">
      <c r="A5" s="83" t="s">
        <v>540</v>
      </c>
      <c r="B5" s="78">
        <v>2</v>
      </c>
      <c r="C5" s="83" t="s">
        <v>573</v>
      </c>
      <c r="D5" s="78">
        <v>1</v>
      </c>
      <c r="E5" s="83" t="s">
        <v>529</v>
      </c>
      <c r="F5" s="78">
        <v>2</v>
      </c>
      <c r="G5" s="78"/>
      <c r="H5" s="78"/>
      <c r="I5" s="78"/>
      <c r="J5" s="78"/>
      <c r="K5" s="78"/>
      <c r="L5" s="78"/>
      <c r="M5" s="78"/>
      <c r="N5" s="78"/>
      <c r="O5" s="78"/>
      <c r="P5" s="78"/>
      <c r="Q5" s="78"/>
      <c r="R5" s="78"/>
      <c r="S5" s="78"/>
      <c r="T5" s="78"/>
      <c r="U5" s="78"/>
      <c r="V5" s="78"/>
    </row>
    <row r="6" spans="1:22" ht="15">
      <c r="A6" s="83" t="s">
        <v>539</v>
      </c>
      <c r="B6" s="78">
        <v>2</v>
      </c>
      <c r="C6" s="83" t="s">
        <v>2224</v>
      </c>
      <c r="D6" s="78">
        <v>1</v>
      </c>
      <c r="E6" s="83" t="s">
        <v>524</v>
      </c>
      <c r="F6" s="78">
        <v>2</v>
      </c>
      <c r="G6" s="78"/>
      <c r="H6" s="78"/>
      <c r="I6" s="78"/>
      <c r="J6" s="78"/>
      <c r="K6" s="78"/>
      <c r="L6" s="78"/>
      <c r="M6" s="78"/>
      <c r="N6" s="78"/>
      <c r="O6" s="78"/>
      <c r="P6" s="78"/>
      <c r="Q6" s="78"/>
      <c r="R6" s="78"/>
      <c r="S6" s="78"/>
      <c r="T6" s="78"/>
      <c r="U6" s="78"/>
      <c r="V6" s="78"/>
    </row>
    <row r="7" spans="1:22" ht="15">
      <c r="A7" s="83" t="s">
        <v>524</v>
      </c>
      <c r="B7" s="78">
        <v>2</v>
      </c>
      <c r="C7" s="83" t="s">
        <v>2225</v>
      </c>
      <c r="D7" s="78">
        <v>1</v>
      </c>
      <c r="E7" s="83" t="s">
        <v>539</v>
      </c>
      <c r="F7" s="78">
        <v>2</v>
      </c>
      <c r="G7" s="78"/>
      <c r="H7" s="78"/>
      <c r="I7" s="78"/>
      <c r="J7" s="78"/>
      <c r="K7" s="78"/>
      <c r="L7" s="78"/>
      <c r="M7" s="78"/>
      <c r="N7" s="78"/>
      <c r="O7" s="78"/>
      <c r="P7" s="78"/>
      <c r="Q7" s="78"/>
      <c r="R7" s="78"/>
      <c r="S7" s="78"/>
      <c r="T7" s="78"/>
      <c r="U7" s="78"/>
      <c r="V7" s="78"/>
    </row>
    <row r="8" spans="1:22" ht="15">
      <c r="A8" s="83" t="s">
        <v>529</v>
      </c>
      <c r="B8" s="78">
        <v>2</v>
      </c>
      <c r="C8" s="83" t="s">
        <v>577</v>
      </c>
      <c r="D8" s="78">
        <v>1</v>
      </c>
      <c r="E8" s="83" t="s">
        <v>540</v>
      </c>
      <c r="F8" s="78">
        <v>2</v>
      </c>
      <c r="G8" s="78"/>
      <c r="H8" s="78"/>
      <c r="I8" s="78"/>
      <c r="J8" s="78"/>
      <c r="K8" s="78"/>
      <c r="L8" s="78"/>
      <c r="M8" s="78"/>
      <c r="N8" s="78"/>
      <c r="O8" s="78"/>
      <c r="P8" s="78"/>
      <c r="Q8" s="78"/>
      <c r="R8" s="78"/>
      <c r="S8" s="78"/>
      <c r="T8" s="78"/>
      <c r="U8" s="78"/>
      <c r="V8" s="78"/>
    </row>
    <row r="9" spans="1:22" ht="15">
      <c r="A9" s="83" t="s">
        <v>530</v>
      </c>
      <c r="B9" s="78">
        <v>2</v>
      </c>
      <c r="C9" s="83" t="s">
        <v>2226</v>
      </c>
      <c r="D9" s="78">
        <v>1</v>
      </c>
      <c r="E9" s="83" t="s">
        <v>541</v>
      </c>
      <c r="F9" s="78">
        <v>2</v>
      </c>
      <c r="G9" s="78"/>
      <c r="H9" s="78"/>
      <c r="I9" s="78"/>
      <c r="J9" s="78"/>
      <c r="K9" s="78"/>
      <c r="L9" s="78"/>
      <c r="M9" s="78"/>
      <c r="N9" s="78"/>
      <c r="O9" s="78"/>
      <c r="P9" s="78"/>
      <c r="Q9" s="78"/>
      <c r="R9" s="78"/>
      <c r="S9" s="78"/>
      <c r="T9" s="78"/>
      <c r="U9" s="78"/>
      <c r="V9" s="78"/>
    </row>
    <row r="10" spans="1:22" ht="15">
      <c r="A10" s="83" t="s">
        <v>545</v>
      </c>
      <c r="B10" s="78">
        <v>2</v>
      </c>
      <c r="C10" s="83" t="s">
        <v>2227</v>
      </c>
      <c r="D10" s="78">
        <v>1</v>
      </c>
      <c r="E10" s="83" t="s">
        <v>570</v>
      </c>
      <c r="F10" s="78">
        <v>1</v>
      </c>
      <c r="G10" s="78"/>
      <c r="H10" s="78"/>
      <c r="I10" s="78"/>
      <c r="J10" s="78"/>
      <c r="K10" s="78"/>
      <c r="L10" s="78"/>
      <c r="M10" s="78"/>
      <c r="N10" s="78"/>
      <c r="O10" s="78"/>
      <c r="P10" s="78"/>
      <c r="Q10" s="78"/>
      <c r="R10" s="78"/>
      <c r="S10" s="78"/>
      <c r="T10" s="78"/>
      <c r="U10" s="78"/>
      <c r="V10" s="78"/>
    </row>
    <row r="11" spans="1:22" ht="15">
      <c r="A11" s="83" t="s">
        <v>547</v>
      </c>
      <c r="B11" s="78">
        <v>2</v>
      </c>
      <c r="C11" s="83" t="s">
        <v>579</v>
      </c>
      <c r="D11" s="78">
        <v>1</v>
      </c>
      <c r="E11" s="83" t="s">
        <v>559</v>
      </c>
      <c r="F11" s="78">
        <v>1</v>
      </c>
      <c r="G11" s="78"/>
      <c r="H11" s="78"/>
      <c r="I11" s="78"/>
      <c r="J11" s="78"/>
      <c r="K11" s="78"/>
      <c r="L11" s="78"/>
      <c r="M11" s="78"/>
      <c r="N11" s="78"/>
      <c r="O11" s="78"/>
      <c r="P11" s="78"/>
      <c r="Q11" s="78"/>
      <c r="R11" s="78"/>
      <c r="S11" s="78"/>
      <c r="T11" s="78"/>
      <c r="U11" s="78"/>
      <c r="V11" s="78"/>
    </row>
    <row r="14" spans="1:22" ht="15" customHeight="1">
      <c r="A14" s="13" t="s">
        <v>2251</v>
      </c>
      <c r="B14" s="13" t="s">
        <v>2221</v>
      </c>
      <c r="C14" s="13" t="s">
        <v>2252</v>
      </c>
      <c r="D14" s="13" t="s">
        <v>2229</v>
      </c>
      <c r="E14" s="13" t="s">
        <v>2256</v>
      </c>
      <c r="F14" s="13" t="s">
        <v>2231</v>
      </c>
      <c r="G14" s="13" t="s">
        <v>2257</v>
      </c>
      <c r="H14" s="13" t="s">
        <v>2233</v>
      </c>
      <c r="I14" s="13" t="s">
        <v>2258</v>
      </c>
      <c r="J14" s="13" t="s">
        <v>2235</v>
      </c>
      <c r="K14" s="78" t="s">
        <v>2259</v>
      </c>
      <c r="L14" s="78" t="s">
        <v>2237</v>
      </c>
      <c r="M14" s="13" t="s">
        <v>2260</v>
      </c>
      <c r="N14" s="13" t="s">
        <v>2239</v>
      </c>
      <c r="O14" s="78" t="s">
        <v>2261</v>
      </c>
      <c r="P14" s="78" t="s">
        <v>2241</v>
      </c>
      <c r="Q14" s="78" t="s">
        <v>2262</v>
      </c>
      <c r="R14" s="78" t="s">
        <v>2243</v>
      </c>
      <c r="S14" s="13" t="s">
        <v>2263</v>
      </c>
      <c r="T14" s="13" t="s">
        <v>2245</v>
      </c>
      <c r="U14" s="13" t="s">
        <v>2264</v>
      </c>
      <c r="V14" s="13" t="s">
        <v>2246</v>
      </c>
    </row>
    <row r="15" spans="1:22" ht="15">
      <c r="A15" s="78" t="s">
        <v>586</v>
      </c>
      <c r="B15" s="78">
        <v>41</v>
      </c>
      <c r="C15" s="78" t="s">
        <v>588</v>
      </c>
      <c r="D15" s="78">
        <v>4</v>
      </c>
      <c r="E15" s="78" t="s">
        <v>586</v>
      </c>
      <c r="F15" s="78">
        <v>41</v>
      </c>
      <c r="G15" s="78" t="s">
        <v>593</v>
      </c>
      <c r="H15" s="78">
        <v>1</v>
      </c>
      <c r="I15" s="78" t="s">
        <v>594</v>
      </c>
      <c r="J15" s="78">
        <v>1</v>
      </c>
      <c r="K15" s="78"/>
      <c r="L15" s="78"/>
      <c r="M15" s="78" t="s">
        <v>592</v>
      </c>
      <c r="N15" s="78">
        <v>1</v>
      </c>
      <c r="O15" s="78"/>
      <c r="P15" s="78"/>
      <c r="Q15" s="78"/>
      <c r="R15" s="78"/>
      <c r="S15" s="78" t="s">
        <v>588</v>
      </c>
      <c r="T15" s="78">
        <v>1</v>
      </c>
      <c r="U15" s="78" t="s">
        <v>589</v>
      </c>
      <c r="V15" s="78">
        <v>1</v>
      </c>
    </row>
    <row r="16" spans="1:22" ht="15">
      <c r="A16" s="78" t="s">
        <v>590</v>
      </c>
      <c r="B16" s="78">
        <v>6</v>
      </c>
      <c r="C16" s="78" t="s">
        <v>590</v>
      </c>
      <c r="D16" s="78">
        <v>4</v>
      </c>
      <c r="E16" s="78" t="s">
        <v>597</v>
      </c>
      <c r="F16" s="78">
        <v>2</v>
      </c>
      <c r="G16" s="78"/>
      <c r="H16" s="78"/>
      <c r="I16" s="78"/>
      <c r="J16" s="78"/>
      <c r="K16" s="78"/>
      <c r="L16" s="78"/>
      <c r="M16" s="78"/>
      <c r="N16" s="78"/>
      <c r="O16" s="78"/>
      <c r="P16" s="78"/>
      <c r="Q16" s="78"/>
      <c r="R16" s="78"/>
      <c r="S16" s="78"/>
      <c r="T16" s="78"/>
      <c r="U16" s="78" t="s">
        <v>590</v>
      </c>
      <c r="V16" s="78">
        <v>1</v>
      </c>
    </row>
    <row r="17" spans="1:22" ht="15">
      <c r="A17" s="78" t="s">
        <v>588</v>
      </c>
      <c r="B17" s="78">
        <v>5</v>
      </c>
      <c r="C17" s="78" t="s">
        <v>601</v>
      </c>
      <c r="D17" s="78">
        <v>2</v>
      </c>
      <c r="E17" s="78" t="s">
        <v>595</v>
      </c>
      <c r="F17" s="78">
        <v>1</v>
      </c>
      <c r="G17" s="78"/>
      <c r="H17" s="78"/>
      <c r="I17" s="78"/>
      <c r="J17" s="78"/>
      <c r="K17" s="78"/>
      <c r="L17" s="78"/>
      <c r="M17" s="78"/>
      <c r="N17" s="78"/>
      <c r="O17" s="78"/>
      <c r="P17" s="78"/>
      <c r="Q17" s="78"/>
      <c r="R17" s="78"/>
      <c r="S17" s="78"/>
      <c r="T17" s="78"/>
      <c r="U17" s="78"/>
      <c r="V17" s="78"/>
    </row>
    <row r="18" spans="1:22" ht="15">
      <c r="A18" s="78" t="s">
        <v>597</v>
      </c>
      <c r="B18" s="78">
        <v>4</v>
      </c>
      <c r="C18" s="78" t="s">
        <v>597</v>
      </c>
      <c r="D18" s="78">
        <v>2</v>
      </c>
      <c r="E18" s="78" t="s">
        <v>590</v>
      </c>
      <c r="F18" s="78">
        <v>1</v>
      </c>
      <c r="G18" s="78"/>
      <c r="H18" s="78"/>
      <c r="I18" s="78"/>
      <c r="J18" s="78"/>
      <c r="K18" s="78"/>
      <c r="L18" s="78"/>
      <c r="M18" s="78"/>
      <c r="N18" s="78"/>
      <c r="O18" s="78"/>
      <c r="P18" s="78"/>
      <c r="Q18" s="78"/>
      <c r="R18" s="78"/>
      <c r="S18" s="78"/>
      <c r="T18" s="78"/>
      <c r="U18" s="78"/>
      <c r="V18" s="78"/>
    </row>
    <row r="19" spans="1:22" ht="15">
      <c r="A19" s="78" t="s">
        <v>595</v>
      </c>
      <c r="B19" s="78">
        <v>2</v>
      </c>
      <c r="C19" s="78" t="s">
        <v>598</v>
      </c>
      <c r="D19" s="78">
        <v>1</v>
      </c>
      <c r="E19" s="78"/>
      <c r="F19" s="78"/>
      <c r="G19" s="78"/>
      <c r="H19" s="78"/>
      <c r="I19" s="78"/>
      <c r="J19" s="78"/>
      <c r="K19" s="78"/>
      <c r="L19" s="78"/>
      <c r="M19" s="78"/>
      <c r="N19" s="78"/>
      <c r="O19" s="78"/>
      <c r="P19" s="78"/>
      <c r="Q19" s="78"/>
      <c r="R19" s="78"/>
      <c r="S19" s="78"/>
      <c r="T19" s="78"/>
      <c r="U19" s="78"/>
      <c r="V19" s="78"/>
    </row>
    <row r="20" spans="1:22" ht="15">
      <c r="A20" s="78" t="s">
        <v>601</v>
      </c>
      <c r="B20" s="78">
        <v>2</v>
      </c>
      <c r="C20" s="78" t="s">
        <v>599</v>
      </c>
      <c r="D20" s="78">
        <v>1</v>
      </c>
      <c r="E20" s="78"/>
      <c r="F20" s="78"/>
      <c r="G20" s="78"/>
      <c r="H20" s="78"/>
      <c r="I20" s="78"/>
      <c r="J20" s="78"/>
      <c r="K20" s="78"/>
      <c r="L20" s="78"/>
      <c r="M20" s="78"/>
      <c r="N20" s="78"/>
      <c r="O20" s="78"/>
      <c r="P20" s="78"/>
      <c r="Q20" s="78"/>
      <c r="R20" s="78"/>
      <c r="S20" s="78"/>
      <c r="T20" s="78"/>
      <c r="U20" s="78"/>
      <c r="V20" s="78"/>
    </row>
    <row r="21" spans="1:22" ht="15">
      <c r="A21" s="78" t="s">
        <v>596</v>
      </c>
      <c r="B21" s="78">
        <v>1</v>
      </c>
      <c r="C21" s="78" t="s">
        <v>2253</v>
      </c>
      <c r="D21" s="78">
        <v>1</v>
      </c>
      <c r="E21" s="78"/>
      <c r="F21" s="78"/>
      <c r="G21" s="78"/>
      <c r="H21" s="78"/>
      <c r="I21" s="78"/>
      <c r="J21" s="78"/>
      <c r="K21" s="78"/>
      <c r="L21" s="78"/>
      <c r="M21" s="78"/>
      <c r="N21" s="78"/>
      <c r="O21" s="78"/>
      <c r="P21" s="78"/>
      <c r="Q21" s="78"/>
      <c r="R21" s="78"/>
      <c r="S21" s="78"/>
      <c r="T21" s="78"/>
      <c r="U21" s="78"/>
      <c r="V21" s="78"/>
    </row>
    <row r="22" spans="1:22" ht="15">
      <c r="A22" s="78" t="s">
        <v>594</v>
      </c>
      <c r="B22" s="78">
        <v>1</v>
      </c>
      <c r="C22" s="78" t="s">
        <v>2254</v>
      </c>
      <c r="D22" s="78">
        <v>1</v>
      </c>
      <c r="E22" s="78"/>
      <c r="F22" s="78"/>
      <c r="G22" s="78"/>
      <c r="H22" s="78"/>
      <c r="I22" s="78"/>
      <c r="J22" s="78"/>
      <c r="K22" s="78"/>
      <c r="L22" s="78"/>
      <c r="M22" s="78"/>
      <c r="N22" s="78"/>
      <c r="O22" s="78"/>
      <c r="P22" s="78"/>
      <c r="Q22" s="78"/>
      <c r="R22" s="78"/>
      <c r="S22" s="78"/>
      <c r="T22" s="78"/>
      <c r="U22" s="78"/>
      <c r="V22" s="78"/>
    </row>
    <row r="23" spans="1:22" ht="15">
      <c r="A23" s="78" t="s">
        <v>593</v>
      </c>
      <c r="B23" s="78">
        <v>1</v>
      </c>
      <c r="C23" s="78" t="s">
        <v>603</v>
      </c>
      <c r="D23" s="78">
        <v>1</v>
      </c>
      <c r="E23" s="78"/>
      <c r="F23" s="78"/>
      <c r="G23" s="78"/>
      <c r="H23" s="78"/>
      <c r="I23" s="78"/>
      <c r="J23" s="78"/>
      <c r="K23" s="78"/>
      <c r="L23" s="78"/>
      <c r="M23" s="78"/>
      <c r="N23" s="78"/>
      <c r="O23" s="78"/>
      <c r="P23" s="78"/>
      <c r="Q23" s="78"/>
      <c r="R23" s="78"/>
      <c r="S23" s="78"/>
      <c r="T23" s="78"/>
      <c r="U23" s="78"/>
      <c r="V23" s="78"/>
    </row>
    <row r="24" spans="1:22" ht="15">
      <c r="A24" s="78" t="s">
        <v>592</v>
      </c>
      <c r="B24" s="78">
        <v>1</v>
      </c>
      <c r="C24" s="78" t="s">
        <v>2255</v>
      </c>
      <c r="D24" s="78">
        <v>1</v>
      </c>
      <c r="E24" s="78"/>
      <c r="F24" s="78"/>
      <c r="G24" s="78"/>
      <c r="H24" s="78"/>
      <c r="I24" s="78"/>
      <c r="J24" s="78"/>
      <c r="K24" s="78"/>
      <c r="L24" s="78"/>
      <c r="M24" s="78"/>
      <c r="N24" s="78"/>
      <c r="O24" s="78"/>
      <c r="P24" s="78"/>
      <c r="Q24" s="78"/>
      <c r="R24" s="78"/>
      <c r="S24" s="78"/>
      <c r="T24" s="78"/>
      <c r="U24" s="78"/>
      <c r="V24" s="78"/>
    </row>
    <row r="27" spans="1:22" ht="15" customHeight="1">
      <c r="A27" s="13" t="s">
        <v>2269</v>
      </c>
      <c r="B27" s="13" t="s">
        <v>2221</v>
      </c>
      <c r="C27" s="13" t="s">
        <v>2275</v>
      </c>
      <c r="D27" s="13" t="s">
        <v>2229</v>
      </c>
      <c r="E27" s="13" t="s">
        <v>2279</v>
      </c>
      <c r="F27" s="13" t="s">
        <v>2231</v>
      </c>
      <c r="G27" s="78" t="s">
        <v>2283</v>
      </c>
      <c r="H27" s="78" t="s">
        <v>2233</v>
      </c>
      <c r="I27" s="13" t="s">
        <v>2284</v>
      </c>
      <c r="J27" s="13" t="s">
        <v>2235</v>
      </c>
      <c r="K27" s="78" t="s">
        <v>2285</v>
      </c>
      <c r="L27" s="78" t="s">
        <v>2237</v>
      </c>
      <c r="M27" s="13" t="s">
        <v>2286</v>
      </c>
      <c r="N27" s="13" t="s">
        <v>2239</v>
      </c>
      <c r="O27" s="13" t="s">
        <v>2290</v>
      </c>
      <c r="P27" s="13" t="s">
        <v>2241</v>
      </c>
      <c r="Q27" s="13" t="s">
        <v>2292</v>
      </c>
      <c r="R27" s="13" t="s">
        <v>2243</v>
      </c>
      <c r="S27" s="13" t="s">
        <v>2294</v>
      </c>
      <c r="T27" s="13" t="s">
        <v>2245</v>
      </c>
      <c r="U27" s="13" t="s">
        <v>2295</v>
      </c>
      <c r="V27" s="13" t="s">
        <v>2246</v>
      </c>
    </row>
    <row r="28" spans="1:22" ht="15">
      <c r="A28" s="78" t="s">
        <v>622</v>
      </c>
      <c r="B28" s="78">
        <v>74</v>
      </c>
      <c r="C28" s="78" t="s">
        <v>622</v>
      </c>
      <c r="D28" s="78">
        <v>32</v>
      </c>
      <c r="E28" s="78" t="s">
        <v>622</v>
      </c>
      <c r="F28" s="78">
        <v>42</v>
      </c>
      <c r="G28" s="78"/>
      <c r="H28" s="78"/>
      <c r="I28" s="78" t="s">
        <v>619</v>
      </c>
      <c r="J28" s="78">
        <v>2</v>
      </c>
      <c r="K28" s="78"/>
      <c r="L28" s="78"/>
      <c r="M28" s="78" t="s">
        <v>271</v>
      </c>
      <c r="N28" s="78">
        <v>1</v>
      </c>
      <c r="O28" s="78" t="s">
        <v>2291</v>
      </c>
      <c r="P28" s="78">
        <v>3</v>
      </c>
      <c r="Q28" s="78" t="s">
        <v>2274</v>
      </c>
      <c r="R28" s="78">
        <v>4</v>
      </c>
      <c r="S28" s="78" t="s">
        <v>617</v>
      </c>
      <c r="T28" s="78">
        <v>1</v>
      </c>
      <c r="U28" s="78" t="s">
        <v>271</v>
      </c>
      <c r="V28" s="78">
        <v>2</v>
      </c>
    </row>
    <row r="29" spans="1:22" ht="15">
      <c r="A29" s="78" t="s">
        <v>271</v>
      </c>
      <c r="B29" s="78">
        <v>42</v>
      </c>
      <c r="C29" s="78" t="s">
        <v>635</v>
      </c>
      <c r="D29" s="78">
        <v>28</v>
      </c>
      <c r="E29" s="78" t="s">
        <v>271</v>
      </c>
      <c r="F29" s="78">
        <v>32</v>
      </c>
      <c r="G29" s="78"/>
      <c r="H29" s="78"/>
      <c r="I29" s="78" t="s">
        <v>631</v>
      </c>
      <c r="J29" s="78">
        <v>1</v>
      </c>
      <c r="K29" s="78"/>
      <c r="L29" s="78"/>
      <c r="M29" s="78" t="s">
        <v>2287</v>
      </c>
      <c r="N29" s="78">
        <v>1</v>
      </c>
      <c r="O29" s="78" t="s">
        <v>271</v>
      </c>
      <c r="P29" s="78">
        <v>3</v>
      </c>
      <c r="Q29" s="78" t="s">
        <v>2293</v>
      </c>
      <c r="R29" s="78">
        <v>4</v>
      </c>
      <c r="S29" s="78"/>
      <c r="T29" s="78"/>
      <c r="U29" s="78" t="s">
        <v>2296</v>
      </c>
      <c r="V29" s="78">
        <v>1</v>
      </c>
    </row>
    <row r="30" spans="1:22" ht="15">
      <c r="A30" s="78" t="s">
        <v>635</v>
      </c>
      <c r="B30" s="78">
        <v>40</v>
      </c>
      <c r="C30" s="78" t="s">
        <v>2270</v>
      </c>
      <c r="D30" s="78">
        <v>8</v>
      </c>
      <c r="E30" s="78" t="s">
        <v>2270</v>
      </c>
      <c r="F30" s="78">
        <v>31</v>
      </c>
      <c r="G30" s="78"/>
      <c r="H30" s="78"/>
      <c r="I30" s="78"/>
      <c r="J30" s="78"/>
      <c r="K30" s="78"/>
      <c r="L30" s="78"/>
      <c r="M30" s="78" t="s">
        <v>2288</v>
      </c>
      <c r="N30" s="78">
        <v>1</v>
      </c>
      <c r="O30" s="78"/>
      <c r="P30" s="78"/>
      <c r="Q30" s="78" t="s">
        <v>271</v>
      </c>
      <c r="R30" s="78">
        <v>4</v>
      </c>
      <c r="S30" s="78"/>
      <c r="T30" s="78"/>
      <c r="U30" s="78"/>
      <c r="V30" s="78"/>
    </row>
    <row r="31" spans="1:22" ht="15">
      <c r="A31" s="78" t="s">
        <v>2270</v>
      </c>
      <c r="B31" s="78">
        <v>39</v>
      </c>
      <c r="C31" s="78" t="s">
        <v>2273</v>
      </c>
      <c r="D31" s="78">
        <v>6</v>
      </c>
      <c r="E31" s="78" t="s">
        <v>2271</v>
      </c>
      <c r="F31" s="78">
        <v>31</v>
      </c>
      <c r="G31" s="78"/>
      <c r="H31" s="78"/>
      <c r="I31" s="78"/>
      <c r="J31" s="78"/>
      <c r="K31" s="78"/>
      <c r="L31" s="78"/>
      <c r="M31" s="78" t="s">
        <v>2289</v>
      </c>
      <c r="N31" s="78">
        <v>1</v>
      </c>
      <c r="O31" s="78"/>
      <c r="P31" s="78"/>
      <c r="Q31" s="78"/>
      <c r="R31" s="78"/>
      <c r="S31" s="78"/>
      <c r="T31" s="78"/>
      <c r="U31" s="78"/>
      <c r="V31" s="78"/>
    </row>
    <row r="32" spans="1:22" ht="15">
      <c r="A32" s="78" t="s">
        <v>2271</v>
      </c>
      <c r="B32" s="78">
        <v>33</v>
      </c>
      <c r="C32" s="78" t="s">
        <v>614</v>
      </c>
      <c r="D32" s="78">
        <v>6</v>
      </c>
      <c r="E32" s="78" t="s">
        <v>2272</v>
      </c>
      <c r="F32" s="78">
        <v>23</v>
      </c>
      <c r="G32" s="78"/>
      <c r="H32" s="78"/>
      <c r="I32" s="78"/>
      <c r="J32" s="78"/>
      <c r="K32" s="78"/>
      <c r="L32" s="78"/>
      <c r="M32" s="78"/>
      <c r="N32" s="78"/>
      <c r="O32" s="78"/>
      <c r="P32" s="78"/>
      <c r="Q32" s="78"/>
      <c r="R32" s="78"/>
      <c r="S32" s="78"/>
      <c r="T32" s="78"/>
      <c r="U32" s="78"/>
      <c r="V32" s="78"/>
    </row>
    <row r="33" spans="1:22" ht="15">
      <c r="A33" s="78" t="s">
        <v>2272</v>
      </c>
      <c r="B33" s="78">
        <v>23</v>
      </c>
      <c r="C33" s="78" t="s">
        <v>2276</v>
      </c>
      <c r="D33" s="78">
        <v>4</v>
      </c>
      <c r="E33" s="78" t="s">
        <v>635</v>
      </c>
      <c r="F33" s="78">
        <v>12</v>
      </c>
      <c r="G33" s="78"/>
      <c r="H33" s="78"/>
      <c r="I33" s="78"/>
      <c r="J33" s="78"/>
      <c r="K33" s="78"/>
      <c r="L33" s="78"/>
      <c r="M33" s="78"/>
      <c r="N33" s="78"/>
      <c r="O33" s="78"/>
      <c r="P33" s="78"/>
      <c r="Q33" s="78"/>
      <c r="R33" s="78"/>
      <c r="S33" s="78"/>
      <c r="T33" s="78"/>
      <c r="U33" s="78"/>
      <c r="V33" s="78"/>
    </row>
    <row r="34" spans="1:22" ht="15">
      <c r="A34" s="78" t="s">
        <v>2273</v>
      </c>
      <c r="B34" s="78">
        <v>7</v>
      </c>
      <c r="C34" s="78" t="s">
        <v>2277</v>
      </c>
      <c r="D34" s="78">
        <v>3</v>
      </c>
      <c r="E34" s="78" t="s">
        <v>2280</v>
      </c>
      <c r="F34" s="78">
        <v>1</v>
      </c>
      <c r="G34" s="78"/>
      <c r="H34" s="78"/>
      <c r="I34" s="78"/>
      <c r="J34" s="78"/>
      <c r="K34" s="78"/>
      <c r="L34" s="78"/>
      <c r="M34" s="78"/>
      <c r="N34" s="78"/>
      <c r="O34" s="78"/>
      <c r="P34" s="78"/>
      <c r="Q34" s="78"/>
      <c r="R34" s="78"/>
      <c r="S34" s="78"/>
      <c r="T34" s="78"/>
      <c r="U34" s="78"/>
      <c r="V34" s="78"/>
    </row>
    <row r="35" spans="1:22" ht="15">
      <c r="A35" s="78" t="s">
        <v>614</v>
      </c>
      <c r="B35" s="78">
        <v>6</v>
      </c>
      <c r="C35" s="78" t="s">
        <v>627</v>
      </c>
      <c r="D35" s="78">
        <v>3</v>
      </c>
      <c r="E35" s="78" t="s">
        <v>2281</v>
      </c>
      <c r="F35" s="78">
        <v>1</v>
      </c>
      <c r="G35" s="78"/>
      <c r="H35" s="78"/>
      <c r="I35" s="78"/>
      <c r="J35" s="78"/>
      <c r="K35" s="78"/>
      <c r="L35" s="78"/>
      <c r="M35" s="78"/>
      <c r="N35" s="78"/>
      <c r="O35" s="78"/>
      <c r="P35" s="78"/>
      <c r="Q35" s="78"/>
      <c r="R35" s="78"/>
      <c r="S35" s="78"/>
      <c r="T35" s="78"/>
      <c r="U35" s="78"/>
      <c r="V35" s="78"/>
    </row>
    <row r="36" spans="1:22" ht="15">
      <c r="A36" s="78" t="s">
        <v>627</v>
      </c>
      <c r="B36" s="78">
        <v>4</v>
      </c>
      <c r="C36" s="78" t="s">
        <v>657</v>
      </c>
      <c r="D36" s="78">
        <v>3</v>
      </c>
      <c r="E36" s="78" t="s">
        <v>2282</v>
      </c>
      <c r="F36" s="78">
        <v>1</v>
      </c>
      <c r="G36" s="78"/>
      <c r="H36" s="78"/>
      <c r="I36" s="78"/>
      <c r="J36" s="78"/>
      <c r="K36" s="78"/>
      <c r="L36" s="78"/>
      <c r="M36" s="78"/>
      <c r="N36" s="78"/>
      <c r="O36" s="78"/>
      <c r="P36" s="78"/>
      <c r="Q36" s="78"/>
      <c r="R36" s="78"/>
      <c r="S36" s="78"/>
      <c r="T36" s="78"/>
      <c r="U36" s="78"/>
      <c r="V36" s="78"/>
    </row>
    <row r="37" spans="1:22" ht="15">
      <c r="A37" s="78" t="s">
        <v>2274</v>
      </c>
      <c r="B37" s="78">
        <v>4</v>
      </c>
      <c r="C37" s="78" t="s">
        <v>2278</v>
      </c>
      <c r="D37" s="78">
        <v>3</v>
      </c>
      <c r="E37" s="78" t="s">
        <v>331</v>
      </c>
      <c r="F37" s="78">
        <v>1</v>
      </c>
      <c r="G37" s="78"/>
      <c r="H37" s="78"/>
      <c r="I37" s="78"/>
      <c r="J37" s="78"/>
      <c r="K37" s="78"/>
      <c r="L37" s="78"/>
      <c r="M37" s="78"/>
      <c r="N37" s="78"/>
      <c r="O37" s="78"/>
      <c r="P37" s="78"/>
      <c r="Q37" s="78"/>
      <c r="R37" s="78"/>
      <c r="S37" s="78"/>
      <c r="T37" s="78"/>
      <c r="U37" s="78"/>
      <c r="V37" s="78"/>
    </row>
    <row r="40" spans="1:22" ht="15" customHeight="1">
      <c r="A40" s="13" t="s">
        <v>2301</v>
      </c>
      <c r="B40" s="13" t="s">
        <v>2221</v>
      </c>
      <c r="C40" s="13" t="s">
        <v>2309</v>
      </c>
      <c r="D40" s="13" t="s">
        <v>2229</v>
      </c>
      <c r="E40" s="13" t="s">
        <v>2317</v>
      </c>
      <c r="F40" s="13" t="s">
        <v>2231</v>
      </c>
      <c r="G40" s="13" t="s">
        <v>2321</v>
      </c>
      <c r="H40" s="13" t="s">
        <v>2233</v>
      </c>
      <c r="I40" s="13" t="s">
        <v>2328</v>
      </c>
      <c r="J40" s="13" t="s">
        <v>2235</v>
      </c>
      <c r="K40" s="13" t="s">
        <v>2335</v>
      </c>
      <c r="L40" s="13" t="s">
        <v>2237</v>
      </c>
      <c r="M40" s="13" t="s">
        <v>2345</v>
      </c>
      <c r="N40" s="13" t="s">
        <v>2239</v>
      </c>
      <c r="O40" s="13" t="s">
        <v>2353</v>
      </c>
      <c r="P40" s="13" t="s">
        <v>2241</v>
      </c>
      <c r="Q40" s="13" t="s">
        <v>2361</v>
      </c>
      <c r="R40" s="13" t="s">
        <v>2243</v>
      </c>
      <c r="S40" s="13" t="s">
        <v>2370</v>
      </c>
      <c r="T40" s="13" t="s">
        <v>2245</v>
      </c>
      <c r="U40" s="13" t="s">
        <v>2378</v>
      </c>
      <c r="V40" s="13" t="s">
        <v>2246</v>
      </c>
    </row>
    <row r="41" spans="1:22" ht="15">
      <c r="A41" s="84" t="s">
        <v>2302</v>
      </c>
      <c r="B41" s="84">
        <v>246</v>
      </c>
      <c r="C41" s="84" t="s">
        <v>2307</v>
      </c>
      <c r="D41" s="84">
        <v>32</v>
      </c>
      <c r="E41" s="84" t="s">
        <v>271</v>
      </c>
      <c r="F41" s="84">
        <v>114</v>
      </c>
      <c r="G41" s="84" t="s">
        <v>271</v>
      </c>
      <c r="H41" s="84">
        <v>9</v>
      </c>
      <c r="I41" s="84" t="s">
        <v>271</v>
      </c>
      <c r="J41" s="84">
        <v>3</v>
      </c>
      <c r="K41" s="84" t="s">
        <v>2336</v>
      </c>
      <c r="L41" s="84">
        <v>3</v>
      </c>
      <c r="M41" s="84" t="s">
        <v>2346</v>
      </c>
      <c r="N41" s="84">
        <v>5</v>
      </c>
      <c r="O41" s="84" t="s">
        <v>2354</v>
      </c>
      <c r="P41" s="84">
        <v>3</v>
      </c>
      <c r="Q41" s="84" t="s">
        <v>2362</v>
      </c>
      <c r="R41" s="84">
        <v>4</v>
      </c>
      <c r="S41" s="84" t="s">
        <v>2371</v>
      </c>
      <c r="T41" s="84">
        <v>2</v>
      </c>
      <c r="U41" s="84" t="s">
        <v>2379</v>
      </c>
      <c r="V41" s="84">
        <v>2</v>
      </c>
    </row>
    <row r="42" spans="1:22" ht="15">
      <c r="A42" s="84" t="s">
        <v>2303</v>
      </c>
      <c r="B42" s="84">
        <v>30</v>
      </c>
      <c r="C42" s="84" t="s">
        <v>2308</v>
      </c>
      <c r="D42" s="84">
        <v>32</v>
      </c>
      <c r="E42" s="84" t="s">
        <v>277</v>
      </c>
      <c r="F42" s="84">
        <v>51</v>
      </c>
      <c r="G42" s="84" t="s">
        <v>315</v>
      </c>
      <c r="H42" s="84">
        <v>7</v>
      </c>
      <c r="I42" s="84" t="s">
        <v>2312</v>
      </c>
      <c r="J42" s="84">
        <v>2</v>
      </c>
      <c r="K42" s="84" t="s">
        <v>2337</v>
      </c>
      <c r="L42" s="84">
        <v>2</v>
      </c>
      <c r="M42" s="84" t="s">
        <v>2347</v>
      </c>
      <c r="N42" s="84">
        <v>5</v>
      </c>
      <c r="O42" s="84" t="s">
        <v>2355</v>
      </c>
      <c r="P42" s="84">
        <v>3</v>
      </c>
      <c r="Q42" s="84" t="s">
        <v>2363</v>
      </c>
      <c r="R42" s="84">
        <v>4</v>
      </c>
      <c r="S42" s="84" t="s">
        <v>2372</v>
      </c>
      <c r="T42" s="84">
        <v>2</v>
      </c>
      <c r="U42" s="84" t="s">
        <v>2319</v>
      </c>
      <c r="V42" s="84">
        <v>2</v>
      </c>
    </row>
    <row r="43" spans="1:22" ht="15">
      <c r="A43" s="84" t="s">
        <v>2304</v>
      </c>
      <c r="B43" s="84">
        <v>0</v>
      </c>
      <c r="C43" s="84" t="s">
        <v>271</v>
      </c>
      <c r="D43" s="84">
        <v>31</v>
      </c>
      <c r="E43" s="84" t="s">
        <v>252</v>
      </c>
      <c r="F43" s="84">
        <v>43</v>
      </c>
      <c r="G43" s="84" t="s">
        <v>314</v>
      </c>
      <c r="H43" s="84">
        <v>6</v>
      </c>
      <c r="I43" s="84" t="s">
        <v>266</v>
      </c>
      <c r="J43" s="84">
        <v>2</v>
      </c>
      <c r="K43" s="84" t="s">
        <v>2338</v>
      </c>
      <c r="L43" s="84">
        <v>2</v>
      </c>
      <c r="M43" s="84" t="s">
        <v>2348</v>
      </c>
      <c r="N43" s="84">
        <v>4</v>
      </c>
      <c r="O43" s="84" t="s">
        <v>2356</v>
      </c>
      <c r="P43" s="84">
        <v>3</v>
      </c>
      <c r="Q43" s="84" t="s">
        <v>2312</v>
      </c>
      <c r="R43" s="84">
        <v>4</v>
      </c>
      <c r="S43" s="84" t="s">
        <v>271</v>
      </c>
      <c r="T43" s="84">
        <v>2</v>
      </c>
      <c r="U43" s="84"/>
      <c r="V43" s="84"/>
    </row>
    <row r="44" spans="1:22" ht="15">
      <c r="A44" s="84" t="s">
        <v>2305</v>
      </c>
      <c r="B44" s="84">
        <v>4461</v>
      </c>
      <c r="C44" s="84" t="s">
        <v>2310</v>
      </c>
      <c r="D44" s="84">
        <v>28</v>
      </c>
      <c r="E44" s="84" t="s">
        <v>2318</v>
      </c>
      <c r="F44" s="84">
        <v>41</v>
      </c>
      <c r="G44" s="84" t="s">
        <v>2322</v>
      </c>
      <c r="H44" s="84">
        <v>6</v>
      </c>
      <c r="I44" s="84" t="s">
        <v>327</v>
      </c>
      <c r="J44" s="84">
        <v>2</v>
      </c>
      <c r="K44" s="84" t="s">
        <v>2339</v>
      </c>
      <c r="L44" s="84">
        <v>2</v>
      </c>
      <c r="M44" s="84" t="s">
        <v>2287</v>
      </c>
      <c r="N44" s="84">
        <v>4</v>
      </c>
      <c r="O44" s="84" t="s">
        <v>2357</v>
      </c>
      <c r="P44" s="84">
        <v>3</v>
      </c>
      <c r="Q44" s="84" t="s">
        <v>2311</v>
      </c>
      <c r="R44" s="84">
        <v>4</v>
      </c>
      <c r="S44" s="84" t="s">
        <v>2373</v>
      </c>
      <c r="T44" s="84">
        <v>2</v>
      </c>
      <c r="U44" s="84"/>
      <c r="V44" s="84"/>
    </row>
    <row r="45" spans="1:22" ht="15">
      <c r="A45" s="84" t="s">
        <v>2306</v>
      </c>
      <c r="B45" s="84">
        <v>4737</v>
      </c>
      <c r="C45" s="84" t="s">
        <v>2311</v>
      </c>
      <c r="D45" s="84">
        <v>24</v>
      </c>
      <c r="E45" s="84" t="s">
        <v>257</v>
      </c>
      <c r="F45" s="84">
        <v>41</v>
      </c>
      <c r="G45" s="84" t="s">
        <v>257</v>
      </c>
      <c r="H45" s="84">
        <v>6</v>
      </c>
      <c r="I45" s="84" t="s">
        <v>2329</v>
      </c>
      <c r="J45" s="84">
        <v>2</v>
      </c>
      <c r="K45" s="84" t="s">
        <v>2340</v>
      </c>
      <c r="L45" s="84">
        <v>2</v>
      </c>
      <c r="M45" s="84" t="s">
        <v>2312</v>
      </c>
      <c r="N45" s="84">
        <v>4</v>
      </c>
      <c r="O45" s="84" t="s">
        <v>2358</v>
      </c>
      <c r="P45" s="84">
        <v>3</v>
      </c>
      <c r="Q45" s="84" t="s">
        <v>2364</v>
      </c>
      <c r="R45" s="84">
        <v>4</v>
      </c>
      <c r="S45" s="84" t="s">
        <v>2308</v>
      </c>
      <c r="T45" s="84">
        <v>2</v>
      </c>
      <c r="U45" s="84"/>
      <c r="V45" s="84"/>
    </row>
    <row r="46" spans="1:22" ht="15">
      <c r="A46" s="84" t="s">
        <v>271</v>
      </c>
      <c r="B46" s="84">
        <v>163</v>
      </c>
      <c r="C46" s="84" t="s">
        <v>2312</v>
      </c>
      <c r="D46" s="84">
        <v>23</v>
      </c>
      <c r="E46" s="84" t="s">
        <v>2307</v>
      </c>
      <c r="F46" s="84">
        <v>41</v>
      </c>
      <c r="G46" s="84" t="s">
        <v>2323</v>
      </c>
      <c r="H46" s="84">
        <v>4</v>
      </c>
      <c r="I46" s="84" t="s">
        <v>2330</v>
      </c>
      <c r="J46" s="84">
        <v>2</v>
      </c>
      <c r="K46" s="84" t="s">
        <v>2341</v>
      </c>
      <c r="L46" s="84">
        <v>2</v>
      </c>
      <c r="M46" s="84" t="s">
        <v>2311</v>
      </c>
      <c r="N46" s="84">
        <v>4</v>
      </c>
      <c r="O46" s="84" t="s">
        <v>2352</v>
      </c>
      <c r="P46" s="84">
        <v>3</v>
      </c>
      <c r="Q46" s="84" t="s">
        <v>2365</v>
      </c>
      <c r="R46" s="84">
        <v>4</v>
      </c>
      <c r="S46" s="84" t="s">
        <v>2313</v>
      </c>
      <c r="T46" s="84">
        <v>2</v>
      </c>
      <c r="U46" s="84"/>
      <c r="V46" s="84"/>
    </row>
    <row r="47" spans="1:22" ht="15">
      <c r="A47" s="84" t="s">
        <v>2307</v>
      </c>
      <c r="B47" s="84">
        <v>73</v>
      </c>
      <c r="C47" s="84" t="s">
        <v>2313</v>
      </c>
      <c r="D47" s="84">
        <v>21</v>
      </c>
      <c r="E47" s="84" t="s">
        <v>281</v>
      </c>
      <c r="F47" s="84">
        <v>39</v>
      </c>
      <c r="G47" s="84" t="s">
        <v>2324</v>
      </c>
      <c r="H47" s="84">
        <v>3</v>
      </c>
      <c r="I47" s="84" t="s">
        <v>2331</v>
      </c>
      <c r="J47" s="84">
        <v>2</v>
      </c>
      <c r="K47" s="84" t="s">
        <v>2342</v>
      </c>
      <c r="L47" s="84">
        <v>2</v>
      </c>
      <c r="M47" s="84" t="s">
        <v>2349</v>
      </c>
      <c r="N47" s="84">
        <v>4</v>
      </c>
      <c r="O47" s="84" t="s">
        <v>2359</v>
      </c>
      <c r="P47" s="84">
        <v>3</v>
      </c>
      <c r="Q47" s="84" t="s">
        <v>2366</v>
      </c>
      <c r="R47" s="84">
        <v>4</v>
      </c>
      <c r="S47" s="84" t="s">
        <v>2374</v>
      </c>
      <c r="T47" s="84">
        <v>2</v>
      </c>
      <c r="U47" s="84"/>
      <c r="V47" s="84"/>
    </row>
    <row r="48" spans="1:22" ht="15">
      <c r="A48" s="84" t="s">
        <v>277</v>
      </c>
      <c r="B48" s="84">
        <v>51</v>
      </c>
      <c r="C48" s="84" t="s">
        <v>2314</v>
      </c>
      <c r="D48" s="84">
        <v>15</v>
      </c>
      <c r="E48" s="84" t="s">
        <v>300</v>
      </c>
      <c r="F48" s="84">
        <v>32</v>
      </c>
      <c r="G48" s="84" t="s">
        <v>2325</v>
      </c>
      <c r="H48" s="84">
        <v>3</v>
      </c>
      <c r="I48" s="84" t="s">
        <v>2332</v>
      </c>
      <c r="J48" s="84">
        <v>2</v>
      </c>
      <c r="K48" s="84" t="s">
        <v>2343</v>
      </c>
      <c r="L48" s="84">
        <v>2</v>
      </c>
      <c r="M48" s="84" t="s">
        <v>2350</v>
      </c>
      <c r="N48" s="84">
        <v>4</v>
      </c>
      <c r="O48" s="84" t="s">
        <v>2348</v>
      </c>
      <c r="P48" s="84">
        <v>3</v>
      </c>
      <c r="Q48" s="84" t="s">
        <v>2367</v>
      </c>
      <c r="R48" s="84">
        <v>4</v>
      </c>
      <c r="S48" s="84" t="s">
        <v>2375</v>
      </c>
      <c r="T48" s="84">
        <v>2</v>
      </c>
      <c r="U48" s="84"/>
      <c r="V48" s="84"/>
    </row>
    <row r="49" spans="1:22" ht="15">
      <c r="A49" s="84" t="s">
        <v>2308</v>
      </c>
      <c r="B49" s="84">
        <v>49</v>
      </c>
      <c r="C49" s="84" t="s">
        <v>2315</v>
      </c>
      <c r="D49" s="84">
        <v>13</v>
      </c>
      <c r="E49" s="84" t="s">
        <v>2319</v>
      </c>
      <c r="F49" s="84">
        <v>32</v>
      </c>
      <c r="G49" s="84" t="s">
        <v>2326</v>
      </c>
      <c r="H49" s="84">
        <v>3</v>
      </c>
      <c r="I49" s="84" t="s">
        <v>2333</v>
      </c>
      <c r="J49" s="84">
        <v>2</v>
      </c>
      <c r="K49" s="84" t="s">
        <v>295</v>
      </c>
      <c r="L49" s="84">
        <v>2</v>
      </c>
      <c r="M49" s="84" t="s">
        <v>2351</v>
      </c>
      <c r="N49" s="84">
        <v>4</v>
      </c>
      <c r="O49" s="84" t="s">
        <v>2319</v>
      </c>
      <c r="P49" s="84">
        <v>3</v>
      </c>
      <c r="Q49" s="84" t="s">
        <v>2368</v>
      </c>
      <c r="R49" s="84">
        <v>4</v>
      </c>
      <c r="S49" s="84" t="s">
        <v>2376</v>
      </c>
      <c r="T49" s="84">
        <v>2</v>
      </c>
      <c r="U49" s="84"/>
      <c r="V49" s="84"/>
    </row>
    <row r="50" spans="1:22" ht="15">
      <c r="A50" s="84" t="s">
        <v>257</v>
      </c>
      <c r="B50" s="84">
        <v>47</v>
      </c>
      <c r="C50" s="84" t="s">
        <v>2316</v>
      </c>
      <c r="D50" s="84">
        <v>12</v>
      </c>
      <c r="E50" s="84" t="s">
        <v>2320</v>
      </c>
      <c r="F50" s="84">
        <v>31</v>
      </c>
      <c r="G50" s="84" t="s">
        <v>2327</v>
      </c>
      <c r="H50" s="84">
        <v>3</v>
      </c>
      <c r="I50" s="84" t="s">
        <v>2334</v>
      </c>
      <c r="J50" s="84">
        <v>2</v>
      </c>
      <c r="K50" s="84" t="s">
        <v>2344</v>
      </c>
      <c r="L50" s="84">
        <v>2</v>
      </c>
      <c r="M50" s="84" t="s">
        <v>2352</v>
      </c>
      <c r="N50" s="84">
        <v>4</v>
      </c>
      <c r="O50" s="84" t="s">
        <v>2360</v>
      </c>
      <c r="P50" s="84">
        <v>3</v>
      </c>
      <c r="Q50" s="84" t="s">
        <v>2369</v>
      </c>
      <c r="R50" s="84">
        <v>4</v>
      </c>
      <c r="S50" s="84" t="s">
        <v>2377</v>
      </c>
      <c r="T50" s="84">
        <v>2</v>
      </c>
      <c r="U50" s="84"/>
      <c r="V50" s="84"/>
    </row>
    <row r="53" spans="1:22" ht="15" customHeight="1">
      <c r="A53" s="13" t="s">
        <v>2392</v>
      </c>
      <c r="B53" s="13" t="s">
        <v>2221</v>
      </c>
      <c r="C53" s="13" t="s">
        <v>2403</v>
      </c>
      <c r="D53" s="13" t="s">
        <v>2229</v>
      </c>
      <c r="E53" s="13" t="s">
        <v>2413</v>
      </c>
      <c r="F53" s="13" t="s">
        <v>2231</v>
      </c>
      <c r="G53" s="13" t="s">
        <v>2415</v>
      </c>
      <c r="H53" s="13" t="s">
        <v>2233</v>
      </c>
      <c r="I53" s="13" t="s">
        <v>2426</v>
      </c>
      <c r="J53" s="13" t="s">
        <v>2235</v>
      </c>
      <c r="K53" s="13" t="s">
        <v>2435</v>
      </c>
      <c r="L53" s="13" t="s">
        <v>2237</v>
      </c>
      <c r="M53" s="13" t="s">
        <v>2446</v>
      </c>
      <c r="N53" s="13" t="s">
        <v>2239</v>
      </c>
      <c r="O53" s="13" t="s">
        <v>2456</v>
      </c>
      <c r="P53" s="13" t="s">
        <v>2241</v>
      </c>
      <c r="Q53" s="13" t="s">
        <v>2467</v>
      </c>
      <c r="R53" s="13" t="s">
        <v>2243</v>
      </c>
      <c r="S53" s="13" t="s">
        <v>2477</v>
      </c>
      <c r="T53" s="13" t="s">
        <v>2245</v>
      </c>
      <c r="U53" s="78" t="s">
        <v>2486</v>
      </c>
      <c r="V53" s="78" t="s">
        <v>2246</v>
      </c>
    </row>
    <row r="54" spans="1:22" ht="15">
      <c r="A54" s="84" t="s">
        <v>2393</v>
      </c>
      <c r="B54" s="84">
        <v>41</v>
      </c>
      <c r="C54" s="84" t="s">
        <v>2404</v>
      </c>
      <c r="D54" s="84">
        <v>14</v>
      </c>
      <c r="E54" s="84" t="s">
        <v>2393</v>
      </c>
      <c r="F54" s="84">
        <v>41</v>
      </c>
      <c r="G54" s="84" t="s">
        <v>2416</v>
      </c>
      <c r="H54" s="84">
        <v>6</v>
      </c>
      <c r="I54" s="84" t="s">
        <v>2427</v>
      </c>
      <c r="J54" s="84">
        <v>2</v>
      </c>
      <c r="K54" s="84" t="s">
        <v>2436</v>
      </c>
      <c r="L54" s="84">
        <v>2</v>
      </c>
      <c r="M54" s="84" t="s">
        <v>2447</v>
      </c>
      <c r="N54" s="84">
        <v>4</v>
      </c>
      <c r="O54" s="84" t="s">
        <v>2457</v>
      </c>
      <c r="P54" s="84">
        <v>3</v>
      </c>
      <c r="Q54" s="84" t="s">
        <v>2468</v>
      </c>
      <c r="R54" s="84">
        <v>4</v>
      </c>
      <c r="S54" s="84" t="s">
        <v>2478</v>
      </c>
      <c r="T54" s="84">
        <v>2</v>
      </c>
      <c r="U54" s="84"/>
      <c r="V54" s="84"/>
    </row>
    <row r="55" spans="1:22" ht="15">
      <c r="A55" s="84" t="s">
        <v>2394</v>
      </c>
      <c r="B55" s="84">
        <v>41</v>
      </c>
      <c r="C55" s="84" t="s">
        <v>2397</v>
      </c>
      <c r="D55" s="84">
        <v>13</v>
      </c>
      <c r="E55" s="84" t="s">
        <v>2394</v>
      </c>
      <c r="F55" s="84">
        <v>41</v>
      </c>
      <c r="G55" s="84" t="s">
        <v>2417</v>
      </c>
      <c r="H55" s="84">
        <v>6</v>
      </c>
      <c r="I55" s="84" t="s">
        <v>2428</v>
      </c>
      <c r="J55" s="84">
        <v>2</v>
      </c>
      <c r="K55" s="84" t="s">
        <v>2437</v>
      </c>
      <c r="L55" s="84">
        <v>2</v>
      </c>
      <c r="M55" s="84" t="s">
        <v>2448</v>
      </c>
      <c r="N55" s="84">
        <v>4</v>
      </c>
      <c r="O55" s="84" t="s">
        <v>2458</v>
      </c>
      <c r="P55" s="84">
        <v>3</v>
      </c>
      <c r="Q55" s="84" t="s">
        <v>2469</v>
      </c>
      <c r="R55" s="84">
        <v>4</v>
      </c>
      <c r="S55" s="84" t="s">
        <v>2479</v>
      </c>
      <c r="T55" s="84">
        <v>2</v>
      </c>
      <c r="U55" s="84"/>
      <c r="V55" s="84"/>
    </row>
    <row r="56" spans="1:22" ht="15">
      <c r="A56" s="84" t="s">
        <v>2395</v>
      </c>
      <c r="B56" s="84">
        <v>31</v>
      </c>
      <c r="C56" s="84" t="s">
        <v>2405</v>
      </c>
      <c r="D56" s="84">
        <v>8</v>
      </c>
      <c r="E56" s="84" t="s">
        <v>2395</v>
      </c>
      <c r="F56" s="84">
        <v>31</v>
      </c>
      <c r="G56" s="84" t="s">
        <v>2418</v>
      </c>
      <c r="H56" s="84">
        <v>4</v>
      </c>
      <c r="I56" s="84" t="s">
        <v>2429</v>
      </c>
      <c r="J56" s="84">
        <v>2</v>
      </c>
      <c r="K56" s="84" t="s">
        <v>2438</v>
      </c>
      <c r="L56" s="84">
        <v>2</v>
      </c>
      <c r="M56" s="84" t="s">
        <v>2449</v>
      </c>
      <c r="N56" s="84">
        <v>4</v>
      </c>
      <c r="O56" s="84" t="s">
        <v>2459</v>
      </c>
      <c r="P56" s="84">
        <v>3</v>
      </c>
      <c r="Q56" s="84" t="s">
        <v>2397</v>
      </c>
      <c r="R56" s="84">
        <v>4</v>
      </c>
      <c r="S56" s="84" t="s">
        <v>2480</v>
      </c>
      <c r="T56" s="84">
        <v>2</v>
      </c>
      <c r="U56" s="84"/>
      <c r="V56" s="84"/>
    </row>
    <row r="57" spans="1:22" ht="15">
      <c r="A57" s="84" t="s">
        <v>2396</v>
      </c>
      <c r="B57" s="84">
        <v>31</v>
      </c>
      <c r="C57" s="84" t="s">
        <v>2406</v>
      </c>
      <c r="D57" s="84">
        <v>8</v>
      </c>
      <c r="E57" s="84" t="s">
        <v>2396</v>
      </c>
      <c r="F57" s="84">
        <v>31</v>
      </c>
      <c r="G57" s="84" t="s">
        <v>2419</v>
      </c>
      <c r="H57" s="84">
        <v>3</v>
      </c>
      <c r="I57" s="84" t="s">
        <v>2430</v>
      </c>
      <c r="J57" s="84">
        <v>2</v>
      </c>
      <c r="K57" s="84" t="s">
        <v>2439</v>
      </c>
      <c r="L57" s="84">
        <v>2</v>
      </c>
      <c r="M57" s="84" t="s">
        <v>2397</v>
      </c>
      <c r="N57" s="84">
        <v>4</v>
      </c>
      <c r="O57" s="84" t="s">
        <v>2460</v>
      </c>
      <c r="P57" s="84">
        <v>3</v>
      </c>
      <c r="Q57" s="84" t="s">
        <v>2470</v>
      </c>
      <c r="R57" s="84">
        <v>4</v>
      </c>
      <c r="S57" s="84" t="s">
        <v>2408</v>
      </c>
      <c r="T57" s="84">
        <v>2</v>
      </c>
      <c r="U57" s="84"/>
      <c r="V57" s="84"/>
    </row>
    <row r="58" spans="1:22" ht="15">
      <c r="A58" s="84" t="s">
        <v>2397</v>
      </c>
      <c r="B58" s="84">
        <v>30</v>
      </c>
      <c r="C58" s="84" t="s">
        <v>2407</v>
      </c>
      <c r="D58" s="84">
        <v>7</v>
      </c>
      <c r="E58" s="84" t="s">
        <v>2398</v>
      </c>
      <c r="F58" s="84">
        <v>28</v>
      </c>
      <c r="G58" s="84" t="s">
        <v>2420</v>
      </c>
      <c r="H58" s="84">
        <v>3</v>
      </c>
      <c r="I58" s="84" t="s">
        <v>2431</v>
      </c>
      <c r="J58" s="84">
        <v>2</v>
      </c>
      <c r="K58" s="84" t="s">
        <v>2440</v>
      </c>
      <c r="L58" s="84">
        <v>2</v>
      </c>
      <c r="M58" s="84" t="s">
        <v>2450</v>
      </c>
      <c r="N58" s="84">
        <v>4</v>
      </c>
      <c r="O58" s="84" t="s">
        <v>2461</v>
      </c>
      <c r="P58" s="84">
        <v>3</v>
      </c>
      <c r="Q58" s="84" t="s">
        <v>2471</v>
      </c>
      <c r="R58" s="84">
        <v>4</v>
      </c>
      <c r="S58" s="84" t="s">
        <v>2404</v>
      </c>
      <c r="T58" s="84">
        <v>2</v>
      </c>
      <c r="U58" s="84"/>
      <c r="V58" s="84"/>
    </row>
    <row r="59" spans="1:22" ht="15">
      <c r="A59" s="84" t="s">
        <v>2398</v>
      </c>
      <c r="B59" s="84">
        <v>28</v>
      </c>
      <c r="C59" s="84" t="s">
        <v>2408</v>
      </c>
      <c r="D59" s="84">
        <v>6</v>
      </c>
      <c r="E59" s="84" t="s">
        <v>2399</v>
      </c>
      <c r="F59" s="84">
        <v>27</v>
      </c>
      <c r="G59" s="84" t="s">
        <v>2421</v>
      </c>
      <c r="H59" s="84">
        <v>3</v>
      </c>
      <c r="I59" s="84" t="s">
        <v>2432</v>
      </c>
      <c r="J59" s="84">
        <v>2</v>
      </c>
      <c r="K59" s="84" t="s">
        <v>2441</v>
      </c>
      <c r="L59" s="84">
        <v>2</v>
      </c>
      <c r="M59" s="84" t="s">
        <v>2451</v>
      </c>
      <c r="N59" s="84">
        <v>4</v>
      </c>
      <c r="O59" s="84" t="s">
        <v>2462</v>
      </c>
      <c r="P59" s="84">
        <v>3</v>
      </c>
      <c r="Q59" s="84" t="s">
        <v>2472</v>
      </c>
      <c r="R59" s="84">
        <v>4</v>
      </c>
      <c r="S59" s="84" t="s">
        <v>2481</v>
      </c>
      <c r="T59" s="84">
        <v>2</v>
      </c>
      <c r="U59" s="84"/>
      <c r="V59" s="84"/>
    </row>
    <row r="60" spans="1:22" ht="15">
      <c r="A60" s="84" t="s">
        <v>2399</v>
      </c>
      <c r="B60" s="84">
        <v>27</v>
      </c>
      <c r="C60" s="84" t="s">
        <v>2409</v>
      </c>
      <c r="D60" s="84">
        <v>6</v>
      </c>
      <c r="E60" s="84" t="s">
        <v>2400</v>
      </c>
      <c r="F60" s="84">
        <v>24</v>
      </c>
      <c r="G60" s="84" t="s">
        <v>2422</v>
      </c>
      <c r="H60" s="84">
        <v>3</v>
      </c>
      <c r="I60" s="84" t="s">
        <v>2433</v>
      </c>
      <c r="J60" s="84">
        <v>2</v>
      </c>
      <c r="K60" s="84" t="s">
        <v>2442</v>
      </c>
      <c r="L60" s="84">
        <v>2</v>
      </c>
      <c r="M60" s="84" t="s">
        <v>2452</v>
      </c>
      <c r="N60" s="84">
        <v>4</v>
      </c>
      <c r="O60" s="84" t="s">
        <v>2463</v>
      </c>
      <c r="P60" s="84">
        <v>3</v>
      </c>
      <c r="Q60" s="84" t="s">
        <v>2473</v>
      </c>
      <c r="R60" s="84">
        <v>4</v>
      </c>
      <c r="S60" s="84" t="s">
        <v>2482</v>
      </c>
      <c r="T60" s="84">
        <v>2</v>
      </c>
      <c r="U60" s="84"/>
      <c r="V60" s="84"/>
    </row>
    <row r="61" spans="1:22" ht="15">
      <c r="A61" s="84" t="s">
        <v>2400</v>
      </c>
      <c r="B61" s="84">
        <v>24</v>
      </c>
      <c r="C61" s="84" t="s">
        <v>2410</v>
      </c>
      <c r="D61" s="84">
        <v>6</v>
      </c>
      <c r="E61" s="84" t="s">
        <v>2401</v>
      </c>
      <c r="F61" s="84">
        <v>21</v>
      </c>
      <c r="G61" s="84" t="s">
        <v>2423</v>
      </c>
      <c r="H61" s="84">
        <v>3</v>
      </c>
      <c r="I61" s="84" t="s">
        <v>2434</v>
      </c>
      <c r="J61" s="84">
        <v>2</v>
      </c>
      <c r="K61" s="84" t="s">
        <v>2443</v>
      </c>
      <c r="L61" s="84">
        <v>2</v>
      </c>
      <c r="M61" s="84" t="s">
        <v>2453</v>
      </c>
      <c r="N61" s="84">
        <v>4</v>
      </c>
      <c r="O61" s="84" t="s">
        <v>2464</v>
      </c>
      <c r="P61" s="84">
        <v>3</v>
      </c>
      <c r="Q61" s="84" t="s">
        <v>2474</v>
      </c>
      <c r="R61" s="84">
        <v>4</v>
      </c>
      <c r="S61" s="84" t="s">
        <v>2483</v>
      </c>
      <c r="T61" s="84">
        <v>2</v>
      </c>
      <c r="U61" s="84"/>
      <c r="V61" s="84"/>
    </row>
    <row r="62" spans="1:22" ht="15">
      <c r="A62" s="84" t="s">
        <v>2401</v>
      </c>
      <c r="B62" s="84">
        <v>21</v>
      </c>
      <c r="C62" s="84" t="s">
        <v>2411</v>
      </c>
      <c r="D62" s="84">
        <v>6</v>
      </c>
      <c r="E62" s="84" t="s">
        <v>2402</v>
      </c>
      <c r="F62" s="84">
        <v>21</v>
      </c>
      <c r="G62" s="84" t="s">
        <v>2424</v>
      </c>
      <c r="H62" s="84">
        <v>3</v>
      </c>
      <c r="I62" s="84"/>
      <c r="J62" s="84"/>
      <c r="K62" s="84" t="s">
        <v>2444</v>
      </c>
      <c r="L62" s="84">
        <v>2</v>
      </c>
      <c r="M62" s="84" t="s">
        <v>2454</v>
      </c>
      <c r="N62" s="84">
        <v>4</v>
      </c>
      <c r="O62" s="84" t="s">
        <v>2465</v>
      </c>
      <c r="P62" s="84">
        <v>3</v>
      </c>
      <c r="Q62" s="84" t="s">
        <v>2475</v>
      </c>
      <c r="R62" s="84">
        <v>4</v>
      </c>
      <c r="S62" s="84" t="s">
        <v>2484</v>
      </c>
      <c r="T62" s="84">
        <v>2</v>
      </c>
      <c r="U62" s="84"/>
      <c r="V62" s="84"/>
    </row>
    <row r="63" spans="1:22" ht="15">
      <c r="A63" s="84" t="s">
        <v>2402</v>
      </c>
      <c r="B63" s="84">
        <v>21</v>
      </c>
      <c r="C63" s="84" t="s">
        <v>2412</v>
      </c>
      <c r="D63" s="84">
        <v>6</v>
      </c>
      <c r="E63" s="84" t="s">
        <v>2414</v>
      </c>
      <c r="F63" s="84">
        <v>20</v>
      </c>
      <c r="G63" s="84" t="s">
        <v>2425</v>
      </c>
      <c r="H63" s="84">
        <v>3</v>
      </c>
      <c r="I63" s="84"/>
      <c r="J63" s="84"/>
      <c r="K63" s="84" t="s">
        <v>2445</v>
      </c>
      <c r="L63" s="84">
        <v>2</v>
      </c>
      <c r="M63" s="84" t="s">
        <v>2455</v>
      </c>
      <c r="N63" s="84">
        <v>4</v>
      </c>
      <c r="O63" s="84" t="s">
        <v>2466</v>
      </c>
      <c r="P63" s="84">
        <v>3</v>
      </c>
      <c r="Q63" s="84" t="s">
        <v>2476</v>
      </c>
      <c r="R63" s="84">
        <v>4</v>
      </c>
      <c r="S63" s="84" t="s">
        <v>2485</v>
      </c>
      <c r="T63" s="84">
        <v>2</v>
      </c>
      <c r="U63" s="84"/>
      <c r="V63" s="84"/>
    </row>
    <row r="66" spans="1:22" ht="15" customHeight="1">
      <c r="A66" s="13" t="s">
        <v>2498</v>
      </c>
      <c r="B66" s="13" t="s">
        <v>2221</v>
      </c>
      <c r="C66" s="13" t="s">
        <v>2500</v>
      </c>
      <c r="D66" s="13" t="s">
        <v>2229</v>
      </c>
      <c r="E66" s="13" t="s">
        <v>2501</v>
      </c>
      <c r="F66" s="13" t="s">
        <v>2231</v>
      </c>
      <c r="G66" s="13" t="s">
        <v>2504</v>
      </c>
      <c r="H66" s="13" t="s">
        <v>2233</v>
      </c>
      <c r="I66" s="78" t="s">
        <v>2506</v>
      </c>
      <c r="J66" s="78" t="s">
        <v>2235</v>
      </c>
      <c r="K66" s="78" t="s">
        <v>2508</v>
      </c>
      <c r="L66" s="78" t="s">
        <v>2237</v>
      </c>
      <c r="M66" s="78" t="s">
        <v>2510</v>
      </c>
      <c r="N66" s="78" t="s">
        <v>2239</v>
      </c>
      <c r="O66" s="78" t="s">
        <v>2512</v>
      </c>
      <c r="P66" s="78" t="s">
        <v>2241</v>
      </c>
      <c r="Q66" s="78" t="s">
        <v>2514</v>
      </c>
      <c r="R66" s="78" t="s">
        <v>2243</v>
      </c>
      <c r="S66" s="78" t="s">
        <v>2516</v>
      </c>
      <c r="T66" s="78" t="s">
        <v>2245</v>
      </c>
      <c r="U66" s="78" t="s">
        <v>2518</v>
      </c>
      <c r="V66" s="78" t="s">
        <v>2246</v>
      </c>
    </row>
    <row r="67" spans="1:22" ht="15">
      <c r="A67" s="78" t="s">
        <v>271</v>
      </c>
      <c r="B67" s="78">
        <v>10</v>
      </c>
      <c r="C67" s="78" t="s">
        <v>271</v>
      </c>
      <c r="D67" s="78">
        <v>3</v>
      </c>
      <c r="E67" s="78" t="s">
        <v>271</v>
      </c>
      <c r="F67" s="78">
        <v>7</v>
      </c>
      <c r="G67" s="78" t="s">
        <v>315</v>
      </c>
      <c r="H67" s="78">
        <v>2</v>
      </c>
      <c r="I67" s="78"/>
      <c r="J67" s="78"/>
      <c r="K67" s="78"/>
      <c r="L67" s="78"/>
      <c r="M67" s="78"/>
      <c r="N67" s="78"/>
      <c r="O67" s="78"/>
      <c r="P67" s="78"/>
      <c r="Q67" s="78"/>
      <c r="R67" s="78"/>
      <c r="S67" s="78"/>
      <c r="T67" s="78"/>
      <c r="U67" s="78"/>
      <c r="V67" s="78"/>
    </row>
    <row r="68" spans="1:22" ht="15">
      <c r="A68" s="78" t="s">
        <v>315</v>
      </c>
      <c r="B68" s="78">
        <v>2</v>
      </c>
      <c r="C68" s="78" t="s">
        <v>220</v>
      </c>
      <c r="D68" s="78">
        <v>1</v>
      </c>
      <c r="E68" s="78" t="s">
        <v>283</v>
      </c>
      <c r="F68" s="78">
        <v>1</v>
      </c>
      <c r="G68" s="78"/>
      <c r="H68" s="78"/>
      <c r="I68" s="78"/>
      <c r="J68" s="78"/>
      <c r="K68" s="78"/>
      <c r="L68" s="78"/>
      <c r="M68" s="78"/>
      <c r="N68" s="78"/>
      <c r="O68" s="78"/>
      <c r="P68" s="78"/>
      <c r="Q68" s="78"/>
      <c r="R68" s="78"/>
      <c r="S68" s="78"/>
      <c r="T68" s="78"/>
      <c r="U68" s="78"/>
      <c r="V68" s="78"/>
    </row>
    <row r="69" spans="1:22" ht="15">
      <c r="A69" s="78" t="s">
        <v>252</v>
      </c>
      <c r="B69" s="78">
        <v>1</v>
      </c>
      <c r="C69" s="78"/>
      <c r="D69" s="78"/>
      <c r="E69" s="78" t="s">
        <v>252</v>
      </c>
      <c r="F69" s="78">
        <v>1</v>
      </c>
      <c r="G69" s="78"/>
      <c r="H69" s="78"/>
      <c r="I69" s="78"/>
      <c r="J69" s="78"/>
      <c r="K69" s="78"/>
      <c r="L69" s="78"/>
      <c r="M69" s="78"/>
      <c r="N69" s="78"/>
      <c r="O69" s="78"/>
      <c r="P69" s="78"/>
      <c r="Q69" s="78"/>
      <c r="R69" s="78"/>
      <c r="S69" s="78"/>
      <c r="T69" s="78"/>
      <c r="U69" s="78"/>
      <c r="V69" s="78"/>
    </row>
    <row r="70" spans="1:22" ht="15">
      <c r="A70" s="78" t="s">
        <v>283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220</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2499</v>
      </c>
      <c r="B74" s="13" t="s">
        <v>2221</v>
      </c>
      <c r="C74" s="13" t="s">
        <v>2502</v>
      </c>
      <c r="D74" s="13" t="s">
        <v>2229</v>
      </c>
      <c r="E74" s="13" t="s">
        <v>2503</v>
      </c>
      <c r="F74" s="13" t="s">
        <v>2231</v>
      </c>
      <c r="G74" s="13" t="s">
        <v>2505</v>
      </c>
      <c r="H74" s="13" t="s">
        <v>2233</v>
      </c>
      <c r="I74" s="13" t="s">
        <v>2507</v>
      </c>
      <c r="J74" s="13" t="s">
        <v>2235</v>
      </c>
      <c r="K74" s="13" t="s">
        <v>2509</v>
      </c>
      <c r="L74" s="13" t="s">
        <v>2237</v>
      </c>
      <c r="M74" s="13" t="s">
        <v>2511</v>
      </c>
      <c r="N74" s="13" t="s">
        <v>2239</v>
      </c>
      <c r="O74" s="13" t="s">
        <v>2513</v>
      </c>
      <c r="P74" s="13" t="s">
        <v>2241</v>
      </c>
      <c r="Q74" s="13" t="s">
        <v>2515</v>
      </c>
      <c r="R74" s="13" t="s">
        <v>2243</v>
      </c>
      <c r="S74" s="13" t="s">
        <v>2517</v>
      </c>
      <c r="T74" s="13" t="s">
        <v>2245</v>
      </c>
      <c r="U74" s="13" t="s">
        <v>2519</v>
      </c>
      <c r="V74" s="13" t="s">
        <v>2246</v>
      </c>
    </row>
    <row r="75" spans="1:22" ht="15">
      <c r="A75" s="78" t="s">
        <v>271</v>
      </c>
      <c r="B75" s="78">
        <v>111</v>
      </c>
      <c r="C75" s="78" t="s">
        <v>271</v>
      </c>
      <c r="D75" s="78">
        <v>28</v>
      </c>
      <c r="E75" s="78" t="s">
        <v>271</v>
      </c>
      <c r="F75" s="78">
        <v>66</v>
      </c>
      <c r="G75" s="78" t="s">
        <v>271</v>
      </c>
      <c r="H75" s="78">
        <v>9</v>
      </c>
      <c r="I75" s="78" t="s">
        <v>271</v>
      </c>
      <c r="J75" s="78">
        <v>3</v>
      </c>
      <c r="K75" s="78" t="s">
        <v>295</v>
      </c>
      <c r="L75" s="78">
        <v>2</v>
      </c>
      <c r="M75" s="78" t="s">
        <v>260</v>
      </c>
      <c r="N75" s="78">
        <v>3</v>
      </c>
      <c r="O75" s="78" t="s">
        <v>299</v>
      </c>
      <c r="P75" s="78">
        <v>3</v>
      </c>
      <c r="Q75" s="78" t="s">
        <v>245</v>
      </c>
      <c r="R75" s="78">
        <v>3</v>
      </c>
      <c r="S75" s="78" t="s">
        <v>271</v>
      </c>
      <c r="T75" s="78">
        <v>2</v>
      </c>
      <c r="U75" s="78" t="s">
        <v>250</v>
      </c>
      <c r="V75" s="78">
        <v>1</v>
      </c>
    </row>
    <row r="76" spans="1:22" ht="15">
      <c r="A76" s="78" t="s">
        <v>257</v>
      </c>
      <c r="B76" s="78">
        <v>47</v>
      </c>
      <c r="C76" s="78" t="s">
        <v>223</v>
      </c>
      <c r="D76" s="78">
        <v>4</v>
      </c>
      <c r="E76" s="78" t="s">
        <v>252</v>
      </c>
      <c r="F76" s="78">
        <v>42</v>
      </c>
      <c r="G76" s="78" t="s">
        <v>314</v>
      </c>
      <c r="H76" s="78">
        <v>6</v>
      </c>
      <c r="I76" s="78" t="s">
        <v>266</v>
      </c>
      <c r="J76" s="78">
        <v>2</v>
      </c>
      <c r="K76" s="78" t="s">
        <v>294</v>
      </c>
      <c r="L76" s="78">
        <v>2</v>
      </c>
      <c r="M76" s="78" t="s">
        <v>317</v>
      </c>
      <c r="N76" s="78">
        <v>3</v>
      </c>
      <c r="O76" s="78" t="s">
        <v>298</v>
      </c>
      <c r="P76" s="78">
        <v>3</v>
      </c>
      <c r="Q76" s="78"/>
      <c r="R76" s="78"/>
      <c r="S76" s="78" t="s">
        <v>232</v>
      </c>
      <c r="T76" s="78">
        <v>1</v>
      </c>
      <c r="U76" s="78"/>
      <c r="V76" s="78"/>
    </row>
    <row r="77" spans="1:22" ht="15">
      <c r="A77" s="78" t="s">
        <v>252</v>
      </c>
      <c r="B77" s="78">
        <v>43</v>
      </c>
      <c r="C77" s="78" t="s">
        <v>247</v>
      </c>
      <c r="D77" s="78">
        <v>2</v>
      </c>
      <c r="E77" s="78" t="s">
        <v>257</v>
      </c>
      <c r="F77" s="78">
        <v>41</v>
      </c>
      <c r="G77" s="78" t="s">
        <v>257</v>
      </c>
      <c r="H77" s="78">
        <v>6</v>
      </c>
      <c r="I77" s="78" t="s">
        <v>327</v>
      </c>
      <c r="J77" s="78">
        <v>2</v>
      </c>
      <c r="K77" s="78" t="s">
        <v>289</v>
      </c>
      <c r="L77" s="78">
        <v>1</v>
      </c>
      <c r="M77" s="78" t="s">
        <v>261</v>
      </c>
      <c r="N77" s="78">
        <v>2</v>
      </c>
      <c r="O77" s="78" t="s">
        <v>240</v>
      </c>
      <c r="P77" s="78">
        <v>2</v>
      </c>
      <c r="Q77" s="78"/>
      <c r="R77" s="78"/>
      <c r="S77" s="78" t="s">
        <v>297</v>
      </c>
      <c r="T77" s="78">
        <v>1</v>
      </c>
      <c r="U77" s="78"/>
      <c r="V77" s="78"/>
    </row>
    <row r="78" spans="1:22" ht="15">
      <c r="A78" s="78" t="s">
        <v>277</v>
      </c>
      <c r="B78" s="78">
        <v>41</v>
      </c>
      <c r="C78" s="78" t="s">
        <v>225</v>
      </c>
      <c r="D78" s="78">
        <v>2</v>
      </c>
      <c r="E78" s="78" t="s">
        <v>277</v>
      </c>
      <c r="F78" s="78">
        <v>41</v>
      </c>
      <c r="G78" s="78" t="s">
        <v>315</v>
      </c>
      <c r="H78" s="78">
        <v>5</v>
      </c>
      <c r="I78" s="78" t="s">
        <v>329</v>
      </c>
      <c r="J78" s="78">
        <v>1</v>
      </c>
      <c r="K78" s="78" t="s">
        <v>288</v>
      </c>
      <c r="L78" s="78">
        <v>1</v>
      </c>
      <c r="M78" s="78" t="s">
        <v>271</v>
      </c>
      <c r="N78" s="78">
        <v>1</v>
      </c>
      <c r="O78" s="78"/>
      <c r="P78" s="78"/>
      <c r="Q78" s="78"/>
      <c r="R78" s="78"/>
      <c r="S78" s="78" t="s">
        <v>296</v>
      </c>
      <c r="T78" s="78">
        <v>1</v>
      </c>
      <c r="U78" s="78"/>
      <c r="V78" s="78"/>
    </row>
    <row r="79" spans="1:22" ht="15">
      <c r="A79" s="78" t="s">
        <v>281</v>
      </c>
      <c r="B79" s="78">
        <v>39</v>
      </c>
      <c r="C79" s="78" t="s">
        <v>332</v>
      </c>
      <c r="D79" s="78">
        <v>1</v>
      </c>
      <c r="E79" s="78" t="s">
        <v>281</v>
      </c>
      <c r="F79" s="78">
        <v>39</v>
      </c>
      <c r="G79" s="78" t="s">
        <v>259</v>
      </c>
      <c r="H79" s="78">
        <v>3</v>
      </c>
      <c r="I79" s="78" t="s">
        <v>328</v>
      </c>
      <c r="J79" s="78">
        <v>1</v>
      </c>
      <c r="K79" s="78" t="s">
        <v>287</v>
      </c>
      <c r="L79" s="78">
        <v>1</v>
      </c>
      <c r="M79" s="78" t="s">
        <v>316</v>
      </c>
      <c r="N79" s="78">
        <v>1</v>
      </c>
      <c r="O79" s="78"/>
      <c r="P79" s="78"/>
      <c r="Q79" s="78"/>
      <c r="R79" s="78"/>
      <c r="S79" s="78"/>
      <c r="T79" s="78"/>
      <c r="U79" s="78"/>
      <c r="V79" s="78"/>
    </row>
    <row r="80" spans="1:22" ht="15">
      <c r="A80" s="78" t="s">
        <v>300</v>
      </c>
      <c r="B80" s="78">
        <v>32</v>
      </c>
      <c r="C80" s="78" t="s">
        <v>330</v>
      </c>
      <c r="D80" s="78">
        <v>1</v>
      </c>
      <c r="E80" s="78" t="s">
        <v>300</v>
      </c>
      <c r="F80" s="78">
        <v>32</v>
      </c>
      <c r="G80" s="78" t="s">
        <v>312</v>
      </c>
      <c r="H80" s="78">
        <v>3</v>
      </c>
      <c r="I80" s="78" t="s">
        <v>326</v>
      </c>
      <c r="J80" s="78">
        <v>1</v>
      </c>
      <c r="K80" s="78" t="s">
        <v>286</v>
      </c>
      <c r="L80" s="78">
        <v>1</v>
      </c>
      <c r="M80" s="78"/>
      <c r="N80" s="78"/>
      <c r="O80" s="78"/>
      <c r="P80" s="78"/>
      <c r="Q80" s="78"/>
      <c r="R80" s="78"/>
      <c r="S80" s="78"/>
      <c r="T80" s="78"/>
      <c r="U80" s="78"/>
      <c r="V80" s="78"/>
    </row>
    <row r="81" spans="1:22" ht="15">
      <c r="A81" s="78" t="s">
        <v>226</v>
      </c>
      <c r="B81" s="78">
        <v>30</v>
      </c>
      <c r="C81" s="78" t="s">
        <v>331</v>
      </c>
      <c r="D81" s="78">
        <v>1</v>
      </c>
      <c r="E81" s="78" t="s">
        <v>226</v>
      </c>
      <c r="F81" s="78">
        <v>29</v>
      </c>
      <c r="G81" s="78" t="s">
        <v>310</v>
      </c>
      <c r="H81" s="78">
        <v>3</v>
      </c>
      <c r="I81" s="78" t="s">
        <v>325</v>
      </c>
      <c r="J81" s="78">
        <v>1</v>
      </c>
      <c r="K81" s="78" t="s">
        <v>231</v>
      </c>
      <c r="L81" s="78">
        <v>1</v>
      </c>
      <c r="M81" s="78"/>
      <c r="N81" s="78"/>
      <c r="O81" s="78"/>
      <c r="P81" s="78"/>
      <c r="Q81" s="78"/>
      <c r="R81" s="78"/>
      <c r="S81" s="78"/>
      <c r="T81" s="78"/>
      <c r="U81" s="78"/>
      <c r="V81" s="78"/>
    </row>
    <row r="82" spans="1:22" ht="15">
      <c r="A82" s="78" t="s">
        <v>266</v>
      </c>
      <c r="B82" s="78">
        <v>26</v>
      </c>
      <c r="C82" s="78" t="s">
        <v>252</v>
      </c>
      <c r="D82" s="78">
        <v>1</v>
      </c>
      <c r="E82" s="78" t="s">
        <v>266</v>
      </c>
      <c r="F82" s="78">
        <v>24</v>
      </c>
      <c r="G82" s="78" t="s">
        <v>308</v>
      </c>
      <c r="H82" s="78">
        <v>3</v>
      </c>
      <c r="I82" s="78" t="s">
        <v>324</v>
      </c>
      <c r="J82" s="78">
        <v>1</v>
      </c>
      <c r="K82" s="78" t="s">
        <v>271</v>
      </c>
      <c r="L82" s="78">
        <v>1</v>
      </c>
      <c r="M82" s="78"/>
      <c r="N82" s="78"/>
      <c r="O82" s="78"/>
      <c r="P82" s="78"/>
      <c r="Q82" s="78"/>
      <c r="R82" s="78"/>
      <c r="S82" s="78"/>
      <c r="T82" s="78"/>
      <c r="U82" s="78"/>
      <c r="V82" s="78"/>
    </row>
    <row r="83" spans="1:22" ht="15">
      <c r="A83" s="78" t="s">
        <v>338</v>
      </c>
      <c r="B83" s="78">
        <v>23</v>
      </c>
      <c r="C83" s="78" t="s">
        <v>302</v>
      </c>
      <c r="D83" s="78">
        <v>1</v>
      </c>
      <c r="E83" s="78" t="s">
        <v>338</v>
      </c>
      <c r="F83" s="78">
        <v>23</v>
      </c>
      <c r="G83" s="78" t="s">
        <v>292</v>
      </c>
      <c r="H83" s="78">
        <v>3</v>
      </c>
      <c r="I83" s="78" t="s">
        <v>323</v>
      </c>
      <c r="J83" s="78">
        <v>1</v>
      </c>
      <c r="K83" s="78" t="s">
        <v>285</v>
      </c>
      <c r="L83" s="78">
        <v>1</v>
      </c>
      <c r="M83" s="78"/>
      <c r="N83" s="78"/>
      <c r="O83" s="78"/>
      <c r="P83" s="78"/>
      <c r="Q83" s="78"/>
      <c r="R83" s="78"/>
      <c r="S83" s="78"/>
      <c r="T83" s="78"/>
      <c r="U83" s="78"/>
      <c r="V83" s="78"/>
    </row>
    <row r="84" spans="1:22" ht="15">
      <c r="A84" s="78" t="s">
        <v>283</v>
      </c>
      <c r="B84" s="78">
        <v>22</v>
      </c>
      <c r="C84" s="78" t="s">
        <v>301</v>
      </c>
      <c r="D84" s="78">
        <v>1</v>
      </c>
      <c r="E84" s="78" t="s">
        <v>283</v>
      </c>
      <c r="F84" s="78">
        <v>22</v>
      </c>
      <c r="G84" s="78" t="s">
        <v>291</v>
      </c>
      <c r="H84" s="78">
        <v>3</v>
      </c>
      <c r="I84" s="78" t="s">
        <v>322</v>
      </c>
      <c r="J84" s="78">
        <v>1</v>
      </c>
      <c r="K84" s="78" t="s">
        <v>284</v>
      </c>
      <c r="L84" s="78">
        <v>1</v>
      </c>
      <c r="M84" s="78"/>
      <c r="N84" s="78"/>
      <c r="O84" s="78"/>
      <c r="P84" s="78"/>
      <c r="Q84" s="78"/>
      <c r="R84" s="78"/>
      <c r="S84" s="78"/>
      <c r="T84" s="78"/>
      <c r="U84" s="78"/>
      <c r="V84" s="78"/>
    </row>
    <row r="87" spans="1:22" ht="15" customHeight="1">
      <c r="A87" s="13" t="s">
        <v>2533</v>
      </c>
      <c r="B87" s="13" t="s">
        <v>2221</v>
      </c>
      <c r="C87" s="13" t="s">
        <v>2534</v>
      </c>
      <c r="D87" s="13" t="s">
        <v>2229</v>
      </c>
      <c r="E87" s="13" t="s">
        <v>2535</v>
      </c>
      <c r="F87" s="13" t="s">
        <v>2231</v>
      </c>
      <c r="G87" s="13" t="s">
        <v>2536</v>
      </c>
      <c r="H87" s="13" t="s">
        <v>2233</v>
      </c>
      <c r="I87" s="13" t="s">
        <v>2537</v>
      </c>
      <c r="J87" s="13" t="s">
        <v>2235</v>
      </c>
      <c r="K87" s="13" t="s">
        <v>2538</v>
      </c>
      <c r="L87" s="13" t="s">
        <v>2237</v>
      </c>
      <c r="M87" s="13" t="s">
        <v>2539</v>
      </c>
      <c r="N87" s="13" t="s">
        <v>2239</v>
      </c>
      <c r="O87" s="13" t="s">
        <v>2540</v>
      </c>
      <c r="P87" s="13" t="s">
        <v>2241</v>
      </c>
      <c r="Q87" s="13" t="s">
        <v>2541</v>
      </c>
      <c r="R87" s="13" t="s">
        <v>2243</v>
      </c>
      <c r="S87" s="13" t="s">
        <v>2542</v>
      </c>
      <c r="T87" s="13" t="s">
        <v>2245</v>
      </c>
      <c r="U87" s="13" t="s">
        <v>2543</v>
      </c>
      <c r="V87" s="13" t="s">
        <v>2246</v>
      </c>
    </row>
    <row r="88" spans="1:22" ht="15">
      <c r="A88" s="114" t="s">
        <v>299</v>
      </c>
      <c r="B88" s="78">
        <v>434024</v>
      </c>
      <c r="C88" s="114" t="s">
        <v>243</v>
      </c>
      <c r="D88" s="78">
        <v>432456</v>
      </c>
      <c r="E88" s="114" t="s">
        <v>215</v>
      </c>
      <c r="F88" s="78">
        <v>152404</v>
      </c>
      <c r="G88" s="114" t="s">
        <v>290</v>
      </c>
      <c r="H88" s="78">
        <v>26852</v>
      </c>
      <c r="I88" s="114" t="s">
        <v>326</v>
      </c>
      <c r="J88" s="78">
        <v>39592</v>
      </c>
      <c r="K88" s="114" t="s">
        <v>289</v>
      </c>
      <c r="L88" s="78">
        <v>32573</v>
      </c>
      <c r="M88" s="114" t="s">
        <v>255</v>
      </c>
      <c r="N88" s="78">
        <v>29048</v>
      </c>
      <c r="O88" s="114" t="s">
        <v>299</v>
      </c>
      <c r="P88" s="78">
        <v>434024</v>
      </c>
      <c r="Q88" s="114" t="s">
        <v>234</v>
      </c>
      <c r="R88" s="78">
        <v>16101</v>
      </c>
      <c r="S88" s="114" t="s">
        <v>232</v>
      </c>
      <c r="T88" s="78">
        <v>9648</v>
      </c>
      <c r="U88" s="114" t="s">
        <v>229</v>
      </c>
      <c r="V88" s="78">
        <v>10490</v>
      </c>
    </row>
    <row r="89" spans="1:22" ht="15">
      <c r="A89" s="114" t="s">
        <v>243</v>
      </c>
      <c r="B89" s="78">
        <v>432456</v>
      </c>
      <c r="C89" s="114" t="s">
        <v>225</v>
      </c>
      <c r="D89" s="78">
        <v>46761</v>
      </c>
      <c r="E89" s="114" t="s">
        <v>244</v>
      </c>
      <c r="F89" s="78">
        <v>53017</v>
      </c>
      <c r="G89" s="114" t="s">
        <v>291</v>
      </c>
      <c r="H89" s="78">
        <v>25527</v>
      </c>
      <c r="I89" s="114" t="s">
        <v>329</v>
      </c>
      <c r="J89" s="78">
        <v>18209</v>
      </c>
      <c r="K89" s="114" t="s">
        <v>295</v>
      </c>
      <c r="L89" s="78">
        <v>8250</v>
      </c>
      <c r="M89" s="114" t="s">
        <v>267</v>
      </c>
      <c r="N89" s="78">
        <v>12064</v>
      </c>
      <c r="O89" s="114" t="s">
        <v>241</v>
      </c>
      <c r="P89" s="78">
        <v>107122</v>
      </c>
      <c r="Q89" s="114" t="s">
        <v>246</v>
      </c>
      <c r="R89" s="78">
        <v>180</v>
      </c>
      <c r="S89" s="114" t="s">
        <v>233</v>
      </c>
      <c r="T89" s="78">
        <v>355</v>
      </c>
      <c r="U89" s="114" t="s">
        <v>237</v>
      </c>
      <c r="V89" s="78">
        <v>1833</v>
      </c>
    </row>
    <row r="90" spans="1:22" ht="15">
      <c r="A90" s="114" t="s">
        <v>215</v>
      </c>
      <c r="B90" s="78">
        <v>152404</v>
      </c>
      <c r="C90" s="114" t="s">
        <v>217</v>
      </c>
      <c r="D90" s="78">
        <v>39018</v>
      </c>
      <c r="E90" s="114" t="s">
        <v>269</v>
      </c>
      <c r="F90" s="78">
        <v>10297</v>
      </c>
      <c r="G90" s="114" t="s">
        <v>310</v>
      </c>
      <c r="H90" s="78">
        <v>13562</v>
      </c>
      <c r="I90" s="114" t="s">
        <v>320</v>
      </c>
      <c r="J90" s="78">
        <v>15519</v>
      </c>
      <c r="K90" s="114" t="s">
        <v>284</v>
      </c>
      <c r="L90" s="78">
        <v>4207</v>
      </c>
      <c r="M90" s="114" t="s">
        <v>260</v>
      </c>
      <c r="N90" s="78">
        <v>3334</v>
      </c>
      <c r="O90" s="114" t="s">
        <v>298</v>
      </c>
      <c r="P90" s="78">
        <v>22781</v>
      </c>
      <c r="Q90" s="114" t="s">
        <v>245</v>
      </c>
      <c r="R90" s="78">
        <v>150</v>
      </c>
      <c r="S90" s="114" t="s">
        <v>296</v>
      </c>
      <c r="T90" s="78">
        <v>343</v>
      </c>
      <c r="U90" s="114" t="s">
        <v>230</v>
      </c>
      <c r="V90" s="78">
        <v>1450</v>
      </c>
    </row>
    <row r="91" spans="1:22" ht="15">
      <c r="A91" s="114" t="s">
        <v>241</v>
      </c>
      <c r="B91" s="78">
        <v>107122</v>
      </c>
      <c r="C91" s="114" t="s">
        <v>219</v>
      </c>
      <c r="D91" s="78">
        <v>30997</v>
      </c>
      <c r="E91" s="114" t="s">
        <v>337</v>
      </c>
      <c r="F91" s="78">
        <v>8372</v>
      </c>
      <c r="G91" s="114" t="s">
        <v>259</v>
      </c>
      <c r="H91" s="78">
        <v>6648</v>
      </c>
      <c r="I91" s="114" t="s">
        <v>324</v>
      </c>
      <c r="J91" s="78">
        <v>14786</v>
      </c>
      <c r="K91" s="114" t="s">
        <v>294</v>
      </c>
      <c r="L91" s="78">
        <v>2654</v>
      </c>
      <c r="M91" s="114" t="s">
        <v>317</v>
      </c>
      <c r="N91" s="78">
        <v>3162</v>
      </c>
      <c r="O91" s="114" t="s">
        <v>239</v>
      </c>
      <c r="P91" s="78">
        <v>7965</v>
      </c>
      <c r="Q91" s="114" t="s">
        <v>235</v>
      </c>
      <c r="R91" s="78">
        <v>1</v>
      </c>
      <c r="S91" s="114" t="s">
        <v>297</v>
      </c>
      <c r="T91" s="78">
        <v>3</v>
      </c>
      <c r="U91" s="114" t="s">
        <v>250</v>
      </c>
      <c r="V91" s="78">
        <v>35</v>
      </c>
    </row>
    <row r="92" spans="1:22" ht="15">
      <c r="A92" s="114" t="s">
        <v>244</v>
      </c>
      <c r="B92" s="78">
        <v>53017</v>
      </c>
      <c r="C92" s="114" t="s">
        <v>216</v>
      </c>
      <c r="D92" s="78">
        <v>27562</v>
      </c>
      <c r="E92" s="114" t="s">
        <v>338</v>
      </c>
      <c r="F92" s="78">
        <v>7104</v>
      </c>
      <c r="G92" s="114" t="s">
        <v>305</v>
      </c>
      <c r="H92" s="78">
        <v>4040</v>
      </c>
      <c r="I92" s="114" t="s">
        <v>319</v>
      </c>
      <c r="J92" s="78">
        <v>14741</v>
      </c>
      <c r="K92" s="114" t="s">
        <v>226</v>
      </c>
      <c r="L92" s="78">
        <v>2353</v>
      </c>
      <c r="M92" s="114" t="s">
        <v>316</v>
      </c>
      <c r="N92" s="78">
        <v>2171</v>
      </c>
      <c r="O92" s="114" t="s">
        <v>240</v>
      </c>
      <c r="P92" s="78">
        <v>1425</v>
      </c>
      <c r="Q92" s="114"/>
      <c r="R92" s="78"/>
      <c r="S92" s="114"/>
      <c r="T92" s="78"/>
      <c r="U92" s="114"/>
      <c r="V92" s="78"/>
    </row>
    <row r="93" spans="1:22" ht="15">
      <c r="A93" s="114" t="s">
        <v>225</v>
      </c>
      <c r="B93" s="78">
        <v>46761</v>
      </c>
      <c r="C93" s="114" t="s">
        <v>221</v>
      </c>
      <c r="D93" s="78">
        <v>20584</v>
      </c>
      <c r="E93" s="114" t="s">
        <v>282</v>
      </c>
      <c r="F93" s="78">
        <v>5163</v>
      </c>
      <c r="G93" s="114" t="s">
        <v>313</v>
      </c>
      <c r="H93" s="78">
        <v>3917</v>
      </c>
      <c r="I93" s="114" t="s">
        <v>321</v>
      </c>
      <c r="J93" s="78">
        <v>10969</v>
      </c>
      <c r="K93" s="114" t="s">
        <v>288</v>
      </c>
      <c r="L93" s="78">
        <v>2182</v>
      </c>
      <c r="M93" s="114" t="s">
        <v>261</v>
      </c>
      <c r="N93" s="78">
        <v>2046</v>
      </c>
      <c r="O93" s="114"/>
      <c r="P93" s="78"/>
      <c r="Q93" s="114"/>
      <c r="R93" s="78"/>
      <c r="S93" s="114"/>
      <c r="T93" s="78"/>
      <c r="U93" s="114"/>
      <c r="V93" s="78"/>
    </row>
    <row r="94" spans="1:22" ht="15">
      <c r="A94" s="114" t="s">
        <v>326</v>
      </c>
      <c r="B94" s="78">
        <v>39592</v>
      </c>
      <c r="C94" s="114" t="s">
        <v>228</v>
      </c>
      <c r="D94" s="78">
        <v>17326</v>
      </c>
      <c r="E94" s="114" t="s">
        <v>212</v>
      </c>
      <c r="F94" s="78">
        <v>5113</v>
      </c>
      <c r="G94" s="114" t="s">
        <v>257</v>
      </c>
      <c r="H94" s="78">
        <v>3141</v>
      </c>
      <c r="I94" s="114" t="s">
        <v>327</v>
      </c>
      <c r="J94" s="78">
        <v>7555</v>
      </c>
      <c r="K94" s="114" t="s">
        <v>285</v>
      </c>
      <c r="L94" s="78">
        <v>1134</v>
      </c>
      <c r="M94" s="114" t="s">
        <v>262</v>
      </c>
      <c r="N94" s="78">
        <v>218</v>
      </c>
      <c r="O94" s="114"/>
      <c r="P94" s="78"/>
      <c r="Q94" s="114"/>
      <c r="R94" s="78"/>
      <c r="S94" s="114"/>
      <c r="T94" s="78"/>
      <c r="U94" s="114"/>
      <c r="V94" s="78"/>
    </row>
    <row r="95" spans="1:22" ht="15">
      <c r="A95" s="114" t="s">
        <v>217</v>
      </c>
      <c r="B95" s="78">
        <v>39018</v>
      </c>
      <c r="C95" s="114" t="s">
        <v>301</v>
      </c>
      <c r="D95" s="78">
        <v>10132</v>
      </c>
      <c r="E95" s="114" t="s">
        <v>281</v>
      </c>
      <c r="F95" s="78">
        <v>4809</v>
      </c>
      <c r="G95" s="114" t="s">
        <v>308</v>
      </c>
      <c r="H95" s="78">
        <v>2851</v>
      </c>
      <c r="I95" s="114" t="s">
        <v>322</v>
      </c>
      <c r="J95" s="78">
        <v>7094</v>
      </c>
      <c r="K95" s="114" t="s">
        <v>231</v>
      </c>
      <c r="L95" s="78">
        <v>981</v>
      </c>
      <c r="M95" s="114"/>
      <c r="N95" s="78"/>
      <c r="O95" s="114"/>
      <c r="P95" s="78"/>
      <c r="Q95" s="114"/>
      <c r="R95" s="78"/>
      <c r="S95" s="114"/>
      <c r="T95" s="78"/>
      <c r="U95" s="114"/>
      <c r="V95" s="78"/>
    </row>
    <row r="96" spans="1:22" ht="15">
      <c r="A96" s="114" t="s">
        <v>289</v>
      </c>
      <c r="B96" s="78">
        <v>32573</v>
      </c>
      <c r="C96" s="114" t="s">
        <v>268</v>
      </c>
      <c r="D96" s="78">
        <v>9124</v>
      </c>
      <c r="E96" s="114" t="s">
        <v>253</v>
      </c>
      <c r="F96" s="78">
        <v>4099</v>
      </c>
      <c r="G96" s="114" t="s">
        <v>307</v>
      </c>
      <c r="H96" s="78">
        <v>2424</v>
      </c>
      <c r="I96" s="114" t="s">
        <v>266</v>
      </c>
      <c r="J96" s="78">
        <v>3856</v>
      </c>
      <c r="K96" s="114" t="s">
        <v>287</v>
      </c>
      <c r="L96" s="78">
        <v>490</v>
      </c>
      <c r="M96" s="114"/>
      <c r="N96" s="78"/>
      <c r="O96" s="114"/>
      <c r="P96" s="78"/>
      <c r="Q96" s="114"/>
      <c r="R96" s="78"/>
      <c r="S96" s="114"/>
      <c r="T96" s="78"/>
      <c r="U96" s="114"/>
      <c r="V96" s="78"/>
    </row>
    <row r="97" spans="1:22" ht="15">
      <c r="A97" s="114" t="s">
        <v>219</v>
      </c>
      <c r="B97" s="78">
        <v>30997</v>
      </c>
      <c r="C97" s="114" t="s">
        <v>249</v>
      </c>
      <c r="D97" s="78">
        <v>8912</v>
      </c>
      <c r="E97" s="114" t="s">
        <v>275</v>
      </c>
      <c r="F97" s="78">
        <v>1847</v>
      </c>
      <c r="G97" s="114" t="s">
        <v>227</v>
      </c>
      <c r="H97" s="78">
        <v>1258</v>
      </c>
      <c r="I97" s="114" t="s">
        <v>323</v>
      </c>
      <c r="J97" s="78">
        <v>2856</v>
      </c>
      <c r="K97" s="114" t="s">
        <v>293</v>
      </c>
      <c r="L97" s="78">
        <v>200</v>
      </c>
      <c r="M97" s="114"/>
      <c r="N97" s="78"/>
      <c r="O97" s="114"/>
      <c r="P97" s="78"/>
      <c r="Q97" s="114"/>
      <c r="R97" s="78"/>
      <c r="S97" s="114"/>
      <c r="T97" s="78"/>
      <c r="U97" s="114"/>
      <c r="V97" s="78"/>
    </row>
  </sheetData>
  <hyperlinks>
    <hyperlink ref="A2" r:id="rId1" display="https://nodexlgraphgallery.org/Pages/Graph.aspx?graphID=204694"/>
    <hyperlink ref="A3" r:id="rId2" display="https://nodexlgraphgallery.org/Pages/Graph.aspx?graphID=202613"/>
    <hyperlink ref="A4" r:id="rId3" display="https://nodexlgraphgallery.org/Pages/Graph.aspx?graphID=205019"/>
    <hyperlink ref="A5" r:id="rId4" display="https://nodexlgraphgallery.org/Pages/Graph.aspx?graphID=204913"/>
    <hyperlink ref="A6" r:id="rId5" display="https://nodexlgraphgallery.org/Pages/Graph.aspx?graphID=204791"/>
    <hyperlink ref="A7" r:id="rId6" display="https://nodexlgraphgallery.org/Pages/Graph.aspx?graphID=199769"/>
    <hyperlink ref="A8" r:id="rId7" display="https://nodexlgraphgallery.org/Pages/Graph.aspx?graphID=198760"/>
    <hyperlink ref="A9" r:id="rId8" display="https://nodexlgraphgallery.org/Pages/Graph.aspx?graphID=201252"/>
    <hyperlink ref="A10" r:id="rId9" display="https://twitter.com/exchangeclub/status/1150401312045096960"/>
    <hyperlink ref="A11" r:id="rId10" display="https://myemail.constantcontact.com/subject.html?soid=1102534231567&amp;aid=CFAAycNLB38"/>
    <hyperlink ref="C2" r:id="rId11" display="https://www.nationalexchangeclub.org/wp-content/uploads/2019/03/National-Exchange-Club-Tour-Registration-Form.pdf"/>
    <hyperlink ref="C3" r:id="rId12" display="https://www.marriott.com/event-reservations/reservation-link.mi?id=1548174634531&amp;key=GRP&amp;app=resvlink"/>
    <hyperlink ref="C4" r:id="rId13" display="https://www.infoplease.com/when-and-how-display-us-flag"/>
    <hyperlink ref="C5" r:id="rId14" display="https://www.denverpost.com/2019/06/06/d-day-anniversary-photos/?fbclid=IwAR2DurBWkmxKzpJOgEl75VYTWYBXv3a6izSynvqTTAsrUdBwz_txMMzFRxU"/>
    <hyperlink ref="C6" r:id="rId15" display="https://vimeo.com/294437590/458a8cd907"/>
    <hyperlink ref="C7" r:id="rId16" display="https://www.history.org/media/videoPlayer/index.cfm?sort=aboutcw"/>
    <hyperlink ref="C8" r:id="rId17" display="https://smile.amazon.com/ch/34-6571404"/>
    <hyperlink ref="C9" r:id="rId18" display="https://www.youtube.com/watch?v=iYgzKiMfhK0"/>
    <hyperlink ref="C10" r:id="rId19" display="https://www.nationalexchangeclub.org/wp-content/uploads/2019/03/National-Exchange-Club-Tour-Registration-Form.pdf?fbclid=IwAR2hXw6GOX9R5AXbivruW4Tzio8_HFnCcWRAD4mAz8gARt8rgzf_jPjFv9Y"/>
    <hyperlink ref="C11" r:id="rId20" display="https://www.mydigitalpublication.com/publication/?i=593351&amp;p=&amp;pn="/>
    <hyperlink ref="E2" r:id="rId21" display="https://nodexlgraphgallery.org/Pages/Graph.aspx?graphID=202613"/>
    <hyperlink ref="E3" r:id="rId22" display="https://nodexlgraphgallery.org/Pages/Graph.aspx?graphID=204694"/>
    <hyperlink ref="E4" r:id="rId23" display="https://nodexlgraphgallery.org/Pages/Graph.aspx?graphID=201252"/>
    <hyperlink ref="E5" r:id="rId24" display="https://nodexlgraphgallery.org/Pages/Graph.aspx?graphID=198760"/>
    <hyperlink ref="E6" r:id="rId25" display="https://nodexlgraphgallery.org/Pages/Graph.aspx?graphID=199769"/>
    <hyperlink ref="E7" r:id="rId26" display="https://nodexlgraphgallery.org/Pages/Graph.aspx?graphID=204791"/>
    <hyperlink ref="E8" r:id="rId27" display="https://nodexlgraphgallery.org/Pages/Graph.aspx?graphID=204913"/>
    <hyperlink ref="E9" r:id="rId28" display="https://nodexlgraphgallery.org/Pages/Graph.aspx?graphID=205019"/>
    <hyperlink ref="E10" r:id="rId29" display="https://nodexlgraphgallery.org/Pages/Graph.aspx?graphID=205968"/>
    <hyperlink ref="E11" r:id="rId30" display="https://nodexlgraphgallery.org/Pages/Graph.aspx?graphID=201449"/>
    <hyperlink ref="G2" r:id="rId31" display="https://issuu.com/dublincityschools/docs/irish_magazine_summer_2019"/>
    <hyperlink ref="I2" r:id="rId32" display="http://tomb.romeexchangeclub.com/"/>
    <hyperlink ref="M2" r:id="rId33" display="https://www.goshennews.com/news/fair-faces-exchange-club-member-enjoys-raising-money-at-the/article_6527868d-26a0-5483-a400-6f4fc4d370d6.html"/>
    <hyperlink ref="S2" r:id="rId34" display="http://www.nationalexchangeclub.org/convention/"/>
    <hyperlink ref="U2" r:id="rId35" display="https://www.laureloutlook.com/content/exchange-healing-field?utm_content=bufferf91e9&amp;utm_medium=social&amp;utm_source=twitter.com&amp;utm_campaign=buffer"/>
    <hyperlink ref="U3" r:id="rId36" display="https://twitter.com/exchangeclub/status/1152603324476211202"/>
  </hyperlinks>
  <printOptions/>
  <pageMargins left="0.7" right="0.7" top="0.75" bottom="0.75" header="0.3" footer="0.3"/>
  <pageSetup orientation="portrait" paperSize="9"/>
  <tableParts>
    <tablePart r:id="rId42"/>
    <tablePart r:id="rId37"/>
    <tablePart r:id="rId38"/>
    <tablePart r:id="rId44"/>
    <tablePart r:id="rId39"/>
    <tablePart r:id="rId43"/>
    <tablePart r:id="rId41"/>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2709</v>
      </c>
      <c r="B1" s="13" t="s">
        <v>3054</v>
      </c>
      <c r="C1" s="13" t="s">
        <v>3055</v>
      </c>
      <c r="D1" s="13" t="s">
        <v>144</v>
      </c>
      <c r="E1" s="13" t="s">
        <v>3057</v>
      </c>
      <c r="F1" s="13" t="s">
        <v>3058</v>
      </c>
      <c r="G1" s="13" t="s">
        <v>3059</v>
      </c>
    </row>
    <row r="2" spans="1:7" ht="15">
      <c r="A2" s="78" t="s">
        <v>2302</v>
      </c>
      <c r="B2" s="78">
        <v>246</v>
      </c>
      <c r="C2" s="117">
        <v>0.051931602279924</v>
      </c>
      <c r="D2" s="78" t="s">
        <v>3056</v>
      </c>
      <c r="E2" s="78"/>
      <c r="F2" s="78"/>
      <c r="G2" s="78"/>
    </row>
    <row r="3" spans="1:7" ht="15">
      <c r="A3" s="78" t="s">
        <v>2303</v>
      </c>
      <c r="B3" s="78">
        <v>30</v>
      </c>
      <c r="C3" s="117">
        <v>0.006333122229259025</v>
      </c>
      <c r="D3" s="78" t="s">
        <v>3056</v>
      </c>
      <c r="E3" s="78"/>
      <c r="F3" s="78"/>
      <c r="G3" s="78"/>
    </row>
    <row r="4" spans="1:7" ht="15">
      <c r="A4" s="78" t="s">
        <v>2304</v>
      </c>
      <c r="B4" s="78">
        <v>0</v>
      </c>
      <c r="C4" s="117">
        <v>0</v>
      </c>
      <c r="D4" s="78" t="s">
        <v>3056</v>
      </c>
      <c r="E4" s="78"/>
      <c r="F4" s="78"/>
      <c r="G4" s="78"/>
    </row>
    <row r="5" spans="1:7" ht="15">
      <c r="A5" s="78" t="s">
        <v>2305</v>
      </c>
      <c r="B5" s="78">
        <v>4461</v>
      </c>
      <c r="C5" s="117">
        <v>0.9417352754908169</v>
      </c>
      <c r="D5" s="78" t="s">
        <v>3056</v>
      </c>
      <c r="E5" s="78"/>
      <c r="F5" s="78"/>
      <c r="G5" s="78"/>
    </row>
    <row r="6" spans="1:7" ht="15">
      <c r="A6" s="78" t="s">
        <v>2306</v>
      </c>
      <c r="B6" s="78">
        <v>4737</v>
      </c>
      <c r="C6" s="117">
        <v>1</v>
      </c>
      <c r="D6" s="78" t="s">
        <v>3056</v>
      </c>
      <c r="E6" s="78"/>
      <c r="F6" s="78"/>
      <c r="G6" s="78"/>
    </row>
    <row r="7" spans="1:7" ht="15">
      <c r="A7" s="84" t="s">
        <v>271</v>
      </c>
      <c r="B7" s="84">
        <v>163</v>
      </c>
      <c r="C7" s="118">
        <v>0.011589778660619781</v>
      </c>
      <c r="D7" s="84" t="s">
        <v>3056</v>
      </c>
      <c r="E7" s="84" t="b">
        <v>0</v>
      </c>
      <c r="F7" s="84" t="b">
        <v>0</v>
      </c>
      <c r="G7" s="84" t="b">
        <v>0</v>
      </c>
    </row>
    <row r="8" spans="1:7" ht="15">
      <c r="A8" s="84" t="s">
        <v>2307</v>
      </c>
      <c r="B8" s="84">
        <v>73</v>
      </c>
      <c r="C8" s="118">
        <v>0.010142369251007805</v>
      </c>
      <c r="D8" s="84" t="s">
        <v>3056</v>
      </c>
      <c r="E8" s="84" t="b">
        <v>0</v>
      </c>
      <c r="F8" s="84" t="b">
        <v>0</v>
      </c>
      <c r="G8" s="84" t="b">
        <v>0</v>
      </c>
    </row>
    <row r="9" spans="1:7" ht="15">
      <c r="A9" s="84" t="s">
        <v>277</v>
      </c>
      <c r="B9" s="84">
        <v>51</v>
      </c>
      <c r="C9" s="118">
        <v>0.01097186249968286</v>
      </c>
      <c r="D9" s="84" t="s">
        <v>3056</v>
      </c>
      <c r="E9" s="84" t="b">
        <v>0</v>
      </c>
      <c r="F9" s="84" t="b">
        <v>0</v>
      </c>
      <c r="G9" s="84" t="b">
        <v>0</v>
      </c>
    </row>
    <row r="10" spans="1:7" ht="15">
      <c r="A10" s="84" t="s">
        <v>2308</v>
      </c>
      <c r="B10" s="84">
        <v>49</v>
      </c>
      <c r="C10" s="118">
        <v>0.010084545885528729</v>
      </c>
      <c r="D10" s="84" t="s">
        <v>3056</v>
      </c>
      <c r="E10" s="84" t="b">
        <v>0</v>
      </c>
      <c r="F10" s="84" t="b">
        <v>0</v>
      </c>
      <c r="G10" s="84" t="b">
        <v>0</v>
      </c>
    </row>
    <row r="11" spans="1:7" ht="15">
      <c r="A11" s="84" t="s">
        <v>257</v>
      </c>
      <c r="B11" s="84">
        <v>47</v>
      </c>
      <c r="C11" s="118">
        <v>0.009263465974525795</v>
      </c>
      <c r="D11" s="84" t="s">
        <v>3056</v>
      </c>
      <c r="E11" s="84" t="b">
        <v>0</v>
      </c>
      <c r="F11" s="84" t="b">
        <v>0</v>
      </c>
      <c r="G11" s="84" t="b">
        <v>0</v>
      </c>
    </row>
    <row r="12" spans="1:7" ht="15">
      <c r="A12" s="84" t="s">
        <v>252</v>
      </c>
      <c r="B12" s="84">
        <v>44</v>
      </c>
      <c r="C12" s="118">
        <v>0.009055510591087022</v>
      </c>
      <c r="D12" s="84" t="s">
        <v>3056</v>
      </c>
      <c r="E12" s="84" t="b">
        <v>0</v>
      </c>
      <c r="F12" s="84" t="b">
        <v>0</v>
      </c>
      <c r="G12" s="84" t="b">
        <v>0</v>
      </c>
    </row>
    <row r="13" spans="1:7" ht="15">
      <c r="A13" s="84" t="s">
        <v>2312</v>
      </c>
      <c r="B13" s="84">
        <v>44</v>
      </c>
      <c r="C13" s="118">
        <v>0.009609427302450131</v>
      </c>
      <c r="D13" s="84" t="s">
        <v>3056</v>
      </c>
      <c r="E13" s="84" t="b">
        <v>0</v>
      </c>
      <c r="F13" s="84" t="b">
        <v>0</v>
      </c>
      <c r="G13" s="84" t="b">
        <v>0</v>
      </c>
    </row>
    <row r="14" spans="1:7" ht="15">
      <c r="A14" s="84" t="s">
        <v>2311</v>
      </c>
      <c r="B14" s="84">
        <v>44</v>
      </c>
      <c r="C14" s="118">
        <v>0.009907529908073823</v>
      </c>
      <c r="D14" s="84" t="s">
        <v>3056</v>
      </c>
      <c r="E14" s="84" t="b">
        <v>0</v>
      </c>
      <c r="F14" s="84" t="b">
        <v>0</v>
      </c>
      <c r="G14" s="84" t="b">
        <v>0</v>
      </c>
    </row>
    <row r="15" spans="1:7" ht="15">
      <c r="A15" s="84" t="s">
        <v>2319</v>
      </c>
      <c r="B15" s="84">
        <v>42</v>
      </c>
      <c r="C15" s="118">
        <v>0.008901968923343202</v>
      </c>
      <c r="D15" s="84" t="s">
        <v>3056</v>
      </c>
      <c r="E15" s="84" t="b">
        <v>0</v>
      </c>
      <c r="F15" s="84" t="b">
        <v>0</v>
      </c>
      <c r="G15" s="84" t="b">
        <v>0</v>
      </c>
    </row>
    <row r="16" spans="1:7" ht="15">
      <c r="A16" s="84" t="s">
        <v>2318</v>
      </c>
      <c r="B16" s="84">
        <v>41</v>
      </c>
      <c r="C16" s="118">
        <v>0.008820516911509752</v>
      </c>
      <c r="D16" s="84" t="s">
        <v>3056</v>
      </c>
      <c r="E16" s="84" t="b">
        <v>0</v>
      </c>
      <c r="F16" s="84" t="b">
        <v>0</v>
      </c>
      <c r="G16" s="84" t="b">
        <v>0</v>
      </c>
    </row>
    <row r="17" spans="1:7" ht="15">
      <c r="A17" s="84" t="s">
        <v>2310</v>
      </c>
      <c r="B17" s="84">
        <v>40</v>
      </c>
      <c r="C17" s="118">
        <v>0.008735843002227392</v>
      </c>
      <c r="D17" s="84" t="s">
        <v>3056</v>
      </c>
      <c r="E17" s="84" t="b">
        <v>0</v>
      </c>
      <c r="F17" s="84" t="b">
        <v>0</v>
      </c>
      <c r="G17" s="84" t="b">
        <v>0</v>
      </c>
    </row>
    <row r="18" spans="1:7" ht="15">
      <c r="A18" s="84" t="s">
        <v>281</v>
      </c>
      <c r="B18" s="84">
        <v>39</v>
      </c>
      <c r="C18" s="118">
        <v>0.008647866631477383</v>
      </c>
      <c r="D18" s="84" t="s">
        <v>3056</v>
      </c>
      <c r="E18" s="84" t="b">
        <v>0</v>
      </c>
      <c r="F18" s="84" t="b">
        <v>0</v>
      </c>
      <c r="G18" s="84" t="b">
        <v>0</v>
      </c>
    </row>
    <row r="19" spans="1:7" ht="15">
      <c r="A19" s="84" t="s">
        <v>2710</v>
      </c>
      <c r="B19" s="84">
        <v>39</v>
      </c>
      <c r="C19" s="118">
        <v>0.008647866631477383</v>
      </c>
      <c r="D19" s="84" t="s">
        <v>3056</v>
      </c>
      <c r="E19" s="84" t="b">
        <v>0</v>
      </c>
      <c r="F19" s="84" t="b">
        <v>0</v>
      </c>
      <c r="G19" s="84" t="b">
        <v>0</v>
      </c>
    </row>
    <row r="20" spans="1:7" ht="15">
      <c r="A20" s="84" t="s">
        <v>2711</v>
      </c>
      <c r="B20" s="84">
        <v>33</v>
      </c>
      <c r="C20" s="118">
        <v>0.008045580117303677</v>
      </c>
      <c r="D20" s="84" t="s">
        <v>3056</v>
      </c>
      <c r="E20" s="84" t="b">
        <v>0</v>
      </c>
      <c r="F20" s="84" t="b">
        <v>0</v>
      </c>
      <c r="G20" s="84" t="b">
        <v>0</v>
      </c>
    </row>
    <row r="21" spans="1:7" ht="15">
      <c r="A21" s="84" t="s">
        <v>2712</v>
      </c>
      <c r="B21" s="84">
        <v>33</v>
      </c>
      <c r="C21" s="118">
        <v>0.008045580117303677</v>
      </c>
      <c r="D21" s="84" t="s">
        <v>3056</v>
      </c>
      <c r="E21" s="84" t="b">
        <v>0</v>
      </c>
      <c r="F21" s="84" t="b">
        <v>0</v>
      </c>
      <c r="G21" s="84" t="b">
        <v>0</v>
      </c>
    </row>
    <row r="22" spans="1:7" ht="15">
      <c r="A22" s="84" t="s">
        <v>300</v>
      </c>
      <c r="B22" s="84">
        <v>32</v>
      </c>
      <c r="C22" s="118">
        <v>0.007931837545412634</v>
      </c>
      <c r="D22" s="84" t="s">
        <v>3056</v>
      </c>
      <c r="E22" s="84" t="b">
        <v>0</v>
      </c>
      <c r="F22" s="84" t="b">
        <v>0</v>
      </c>
      <c r="G22" s="84" t="b">
        <v>0</v>
      </c>
    </row>
    <row r="23" spans="1:7" ht="15">
      <c r="A23" s="84" t="s">
        <v>2320</v>
      </c>
      <c r="B23" s="84">
        <v>31</v>
      </c>
      <c r="C23" s="118">
        <v>0.007813966654677684</v>
      </c>
      <c r="D23" s="84" t="s">
        <v>3056</v>
      </c>
      <c r="E23" s="84" t="b">
        <v>1</v>
      </c>
      <c r="F23" s="84" t="b">
        <v>0</v>
      </c>
      <c r="G23" s="84" t="b">
        <v>0</v>
      </c>
    </row>
    <row r="24" spans="1:7" ht="15">
      <c r="A24" s="84" t="s">
        <v>226</v>
      </c>
      <c r="B24" s="84">
        <v>30</v>
      </c>
      <c r="C24" s="118">
        <v>0.007691834228023646</v>
      </c>
      <c r="D24" s="84" t="s">
        <v>3056</v>
      </c>
      <c r="E24" s="84" t="b">
        <v>0</v>
      </c>
      <c r="F24" s="84" t="b">
        <v>0</v>
      </c>
      <c r="G24" s="84" t="b">
        <v>0</v>
      </c>
    </row>
    <row r="25" spans="1:7" ht="15">
      <c r="A25" s="84" t="s">
        <v>2313</v>
      </c>
      <c r="B25" s="84">
        <v>27</v>
      </c>
      <c r="C25" s="118">
        <v>0.0077184447076597005</v>
      </c>
      <c r="D25" s="84" t="s">
        <v>3056</v>
      </c>
      <c r="E25" s="84" t="b">
        <v>0</v>
      </c>
      <c r="F25" s="84" t="b">
        <v>0</v>
      </c>
      <c r="G25" s="84" t="b">
        <v>0</v>
      </c>
    </row>
    <row r="26" spans="1:7" ht="15">
      <c r="A26" s="84" t="s">
        <v>266</v>
      </c>
      <c r="B26" s="84">
        <v>26</v>
      </c>
      <c r="C26" s="118">
        <v>0.007157693549770723</v>
      </c>
      <c r="D26" s="84" t="s">
        <v>3056</v>
      </c>
      <c r="E26" s="84" t="b">
        <v>0</v>
      </c>
      <c r="F26" s="84" t="b">
        <v>0</v>
      </c>
      <c r="G26" s="84" t="b">
        <v>0</v>
      </c>
    </row>
    <row r="27" spans="1:7" ht="15">
      <c r="A27" s="84" t="s">
        <v>338</v>
      </c>
      <c r="B27" s="84">
        <v>23</v>
      </c>
      <c r="C27" s="118">
        <v>0.006704265313914114</v>
      </c>
      <c r="D27" s="84" t="s">
        <v>3056</v>
      </c>
      <c r="E27" s="84" t="b">
        <v>0</v>
      </c>
      <c r="F27" s="84" t="b">
        <v>0</v>
      </c>
      <c r="G27" s="84" t="b">
        <v>0</v>
      </c>
    </row>
    <row r="28" spans="1:7" ht="15">
      <c r="A28" s="84" t="s">
        <v>2713</v>
      </c>
      <c r="B28" s="84">
        <v>23</v>
      </c>
      <c r="C28" s="118">
        <v>0.006704265313914114</v>
      </c>
      <c r="D28" s="84" t="s">
        <v>3056</v>
      </c>
      <c r="E28" s="84" t="b">
        <v>0</v>
      </c>
      <c r="F28" s="84" t="b">
        <v>0</v>
      </c>
      <c r="G28" s="84" t="b">
        <v>0</v>
      </c>
    </row>
    <row r="29" spans="1:7" ht="15">
      <c r="A29" s="84" t="s">
        <v>283</v>
      </c>
      <c r="B29" s="84">
        <v>23</v>
      </c>
      <c r="C29" s="118">
        <v>0.006704265313914114</v>
      </c>
      <c r="D29" s="84" t="s">
        <v>3056</v>
      </c>
      <c r="E29" s="84" t="b">
        <v>0</v>
      </c>
      <c r="F29" s="84" t="b">
        <v>0</v>
      </c>
      <c r="G29" s="84" t="b">
        <v>0</v>
      </c>
    </row>
    <row r="30" spans="1:7" ht="15">
      <c r="A30" s="84" t="s">
        <v>2314</v>
      </c>
      <c r="B30" s="84">
        <v>23</v>
      </c>
      <c r="C30" s="118">
        <v>0.007284681191800237</v>
      </c>
      <c r="D30" s="84" t="s">
        <v>3056</v>
      </c>
      <c r="E30" s="84" t="b">
        <v>0</v>
      </c>
      <c r="F30" s="84" t="b">
        <v>0</v>
      </c>
      <c r="G30" s="84" t="b">
        <v>0</v>
      </c>
    </row>
    <row r="31" spans="1:7" ht="15">
      <c r="A31" s="84" t="s">
        <v>282</v>
      </c>
      <c r="B31" s="84">
        <v>19</v>
      </c>
      <c r="C31" s="118">
        <v>0.0060177801149654125</v>
      </c>
      <c r="D31" s="84" t="s">
        <v>3056</v>
      </c>
      <c r="E31" s="84" t="b">
        <v>0</v>
      </c>
      <c r="F31" s="84" t="b">
        <v>0</v>
      </c>
      <c r="G31" s="84" t="b">
        <v>0</v>
      </c>
    </row>
    <row r="32" spans="1:7" ht="15">
      <c r="A32" s="84" t="s">
        <v>2352</v>
      </c>
      <c r="B32" s="84">
        <v>18</v>
      </c>
      <c r="C32" s="118">
        <v>0.005829600990918329</v>
      </c>
      <c r="D32" s="84" t="s">
        <v>3056</v>
      </c>
      <c r="E32" s="84" t="b">
        <v>1</v>
      </c>
      <c r="F32" s="84" t="b">
        <v>0</v>
      </c>
      <c r="G32" s="84" t="b">
        <v>0</v>
      </c>
    </row>
    <row r="33" spans="1:7" ht="15">
      <c r="A33" s="84" t="s">
        <v>2364</v>
      </c>
      <c r="B33" s="84">
        <v>17</v>
      </c>
      <c r="C33" s="118">
        <v>0.00563408004880087</v>
      </c>
      <c r="D33" s="84" t="s">
        <v>3056</v>
      </c>
      <c r="E33" s="84" t="b">
        <v>0</v>
      </c>
      <c r="F33" s="84" t="b">
        <v>0</v>
      </c>
      <c r="G33" s="84" t="b">
        <v>0</v>
      </c>
    </row>
    <row r="34" spans="1:7" ht="15">
      <c r="A34" s="84" t="s">
        <v>2338</v>
      </c>
      <c r="B34" s="84">
        <v>17</v>
      </c>
      <c r="C34" s="118">
        <v>0.00563408004880087</v>
      </c>
      <c r="D34" s="84" t="s">
        <v>3056</v>
      </c>
      <c r="E34" s="84" t="b">
        <v>0</v>
      </c>
      <c r="F34" s="84" t="b">
        <v>0</v>
      </c>
      <c r="G34" s="84" t="b">
        <v>0</v>
      </c>
    </row>
    <row r="35" spans="1:7" ht="15">
      <c r="A35" s="84" t="s">
        <v>2316</v>
      </c>
      <c r="B35" s="84">
        <v>16</v>
      </c>
      <c r="C35" s="118">
        <v>0.005567177747228092</v>
      </c>
      <c r="D35" s="84" t="s">
        <v>3056</v>
      </c>
      <c r="E35" s="84" t="b">
        <v>0</v>
      </c>
      <c r="F35" s="84" t="b">
        <v>0</v>
      </c>
      <c r="G35" s="84" t="b">
        <v>0</v>
      </c>
    </row>
    <row r="36" spans="1:7" ht="15">
      <c r="A36" s="84" t="s">
        <v>2714</v>
      </c>
      <c r="B36" s="84">
        <v>15</v>
      </c>
      <c r="C36" s="118">
        <v>0.005219229138026336</v>
      </c>
      <c r="D36" s="84" t="s">
        <v>3056</v>
      </c>
      <c r="E36" s="84" t="b">
        <v>0</v>
      </c>
      <c r="F36" s="84" t="b">
        <v>0</v>
      </c>
      <c r="G36" s="84" t="b">
        <v>0</v>
      </c>
    </row>
    <row r="37" spans="1:7" ht="15">
      <c r="A37" s="84" t="s">
        <v>337</v>
      </c>
      <c r="B37" s="84">
        <v>14</v>
      </c>
      <c r="C37" s="118">
        <v>0.004998861163643377</v>
      </c>
      <c r="D37" s="84" t="s">
        <v>3056</v>
      </c>
      <c r="E37" s="84" t="b">
        <v>0</v>
      </c>
      <c r="F37" s="84" t="b">
        <v>0</v>
      </c>
      <c r="G37" s="84" t="b">
        <v>0</v>
      </c>
    </row>
    <row r="38" spans="1:7" ht="15">
      <c r="A38" s="84" t="s">
        <v>2715</v>
      </c>
      <c r="B38" s="84">
        <v>14</v>
      </c>
      <c r="C38" s="118">
        <v>0.004998861163643377</v>
      </c>
      <c r="D38" s="84" t="s">
        <v>3056</v>
      </c>
      <c r="E38" s="84" t="b">
        <v>0</v>
      </c>
      <c r="F38" s="84" t="b">
        <v>0</v>
      </c>
      <c r="G38" s="84" t="b">
        <v>0</v>
      </c>
    </row>
    <row r="39" spans="1:7" ht="15">
      <c r="A39" s="84" t="s">
        <v>2322</v>
      </c>
      <c r="B39" s="84">
        <v>14</v>
      </c>
      <c r="C39" s="118">
        <v>0.005135900569725986</v>
      </c>
      <c r="D39" s="84" t="s">
        <v>3056</v>
      </c>
      <c r="E39" s="84" t="b">
        <v>0</v>
      </c>
      <c r="F39" s="84" t="b">
        <v>0</v>
      </c>
      <c r="G39" s="84" t="b">
        <v>0</v>
      </c>
    </row>
    <row r="40" spans="1:7" ht="15">
      <c r="A40" s="84" t="s">
        <v>2315</v>
      </c>
      <c r="B40" s="84">
        <v>13</v>
      </c>
      <c r="C40" s="118">
        <v>0.004769050529031273</v>
      </c>
      <c r="D40" s="84" t="s">
        <v>3056</v>
      </c>
      <c r="E40" s="84" t="b">
        <v>0</v>
      </c>
      <c r="F40" s="84" t="b">
        <v>0</v>
      </c>
      <c r="G40" s="84" t="b">
        <v>0</v>
      </c>
    </row>
    <row r="41" spans="1:7" ht="15">
      <c r="A41" s="84" t="s">
        <v>2716</v>
      </c>
      <c r="B41" s="84">
        <v>13</v>
      </c>
      <c r="C41" s="118">
        <v>0.004769050529031273</v>
      </c>
      <c r="D41" s="84" t="s">
        <v>3056</v>
      </c>
      <c r="E41" s="84" t="b">
        <v>0</v>
      </c>
      <c r="F41" s="84" t="b">
        <v>0</v>
      </c>
      <c r="G41" s="84" t="b">
        <v>0</v>
      </c>
    </row>
    <row r="42" spans="1:7" ht="15">
      <c r="A42" s="84" t="s">
        <v>2717</v>
      </c>
      <c r="B42" s="84">
        <v>12</v>
      </c>
      <c r="C42" s="118">
        <v>0.004529069489282588</v>
      </c>
      <c r="D42" s="84" t="s">
        <v>3056</v>
      </c>
      <c r="E42" s="84" t="b">
        <v>0</v>
      </c>
      <c r="F42" s="84" t="b">
        <v>0</v>
      </c>
      <c r="G42" s="84" t="b">
        <v>0</v>
      </c>
    </row>
    <row r="43" spans="1:7" ht="15">
      <c r="A43" s="84" t="s">
        <v>2718</v>
      </c>
      <c r="B43" s="84">
        <v>12</v>
      </c>
      <c r="C43" s="118">
        <v>0.004529069489282588</v>
      </c>
      <c r="D43" s="84" t="s">
        <v>3056</v>
      </c>
      <c r="E43" s="84" t="b">
        <v>0</v>
      </c>
      <c r="F43" s="84" t="b">
        <v>0</v>
      </c>
      <c r="G43" s="84" t="b">
        <v>0</v>
      </c>
    </row>
    <row r="44" spans="1:7" ht="15">
      <c r="A44" s="84" t="s">
        <v>2278</v>
      </c>
      <c r="B44" s="84">
        <v>11</v>
      </c>
      <c r="C44" s="118">
        <v>0.004278068616326374</v>
      </c>
      <c r="D44" s="84" t="s">
        <v>3056</v>
      </c>
      <c r="E44" s="84" t="b">
        <v>1</v>
      </c>
      <c r="F44" s="84" t="b">
        <v>0</v>
      </c>
      <c r="G44" s="84" t="b">
        <v>0</v>
      </c>
    </row>
    <row r="45" spans="1:7" ht="15">
      <c r="A45" s="84" t="s">
        <v>2719</v>
      </c>
      <c r="B45" s="84">
        <v>11</v>
      </c>
      <c r="C45" s="118">
        <v>0.004569629423171843</v>
      </c>
      <c r="D45" s="84" t="s">
        <v>3056</v>
      </c>
      <c r="E45" s="84" t="b">
        <v>1</v>
      </c>
      <c r="F45" s="84" t="b">
        <v>0</v>
      </c>
      <c r="G45" s="84" t="b">
        <v>0</v>
      </c>
    </row>
    <row r="46" spans="1:7" ht="15">
      <c r="A46" s="84" t="s">
        <v>2720</v>
      </c>
      <c r="B46" s="84">
        <v>10</v>
      </c>
      <c r="C46" s="118">
        <v>0.004015043449242865</v>
      </c>
      <c r="D46" s="84" t="s">
        <v>3056</v>
      </c>
      <c r="E46" s="84" t="b">
        <v>0</v>
      </c>
      <c r="F46" s="84" t="b">
        <v>0</v>
      </c>
      <c r="G46" s="84" t="b">
        <v>0</v>
      </c>
    </row>
    <row r="47" spans="1:7" ht="15">
      <c r="A47" s="84" t="s">
        <v>2721</v>
      </c>
      <c r="B47" s="84">
        <v>10</v>
      </c>
      <c r="C47" s="118">
        <v>0.0041542085665198574</v>
      </c>
      <c r="D47" s="84" t="s">
        <v>3056</v>
      </c>
      <c r="E47" s="84" t="b">
        <v>0</v>
      </c>
      <c r="F47" s="84" t="b">
        <v>0</v>
      </c>
      <c r="G47" s="84" t="b">
        <v>0</v>
      </c>
    </row>
    <row r="48" spans="1:7" ht="15">
      <c r="A48" s="84" t="s">
        <v>2373</v>
      </c>
      <c r="B48" s="84">
        <v>10</v>
      </c>
      <c r="C48" s="118">
        <v>0.004015043449242865</v>
      </c>
      <c r="D48" s="84" t="s">
        <v>3056</v>
      </c>
      <c r="E48" s="84" t="b">
        <v>0</v>
      </c>
      <c r="F48" s="84" t="b">
        <v>0</v>
      </c>
      <c r="G48" s="84" t="b">
        <v>0</v>
      </c>
    </row>
    <row r="49" spans="1:7" ht="15">
      <c r="A49" s="84" t="s">
        <v>2722</v>
      </c>
      <c r="B49" s="84">
        <v>10</v>
      </c>
      <c r="C49" s="118">
        <v>0.004015043449242865</v>
      </c>
      <c r="D49" s="84" t="s">
        <v>3056</v>
      </c>
      <c r="E49" s="84" t="b">
        <v>0</v>
      </c>
      <c r="F49" s="84" t="b">
        <v>0</v>
      </c>
      <c r="G49" s="84" t="b">
        <v>0</v>
      </c>
    </row>
    <row r="50" spans="1:7" ht="15">
      <c r="A50" s="84" t="s">
        <v>2348</v>
      </c>
      <c r="B50" s="84">
        <v>10</v>
      </c>
      <c r="C50" s="118">
        <v>0.004015043449242865</v>
      </c>
      <c r="D50" s="84" t="s">
        <v>3056</v>
      </c>
      <c r="E50" s="84" t="b">
        <v>0</v>
      </c>
      <c r="F50" s="84" t="b">
        <v>0</v>
      </c>
      <c r="G50" s="84" t="b">
        <v>0</v>
      </c>
    </row>
    <row r="51" spans="1:7" ht="15">
      <c r="A51" s="84" t="s">
        <v>2375</v>
      </c>
      <c r="B51" s="84">
        <v>10</v>
      </c>
      <c r="C51" s="118">
        <v>0.004015043449242865</v>
      </c>
      <c r="D51" s="84" t="s">
        <v>3056</v>
      </c>
      <c r="E51" s="84" t="b">
        <v>0</v>
      </c>
      <c r="F51" s="84" t="b">
        <v>0</v>
      </c>
      <c r="G51" s="84" t="b">
        <v>0</v>
      </c>
    </row>
    <row r="52" spans="1:7" ht="15">
      <c r="A52" s="84" t="s">
        <v>278</v>
      </c>
      <c r="B52" s="84">
        <v>9</v>
      </c>
      <c r="C52" s="118">
        <v>0.0037387877098678714</v>
      </c>
      <c r="D52" s="84" t="s">
        <v>3056</v>
      </c>
      <c r="E52" s="84" t="b">
        <v>0</v>
      </c>
      <c r="F52" s="84" t="b">
        <v>0</v>
      </c>
      <c r="G52" s="84" t="b">
        <v>0</v>
      </c>
    </row>
    <row r="53" spans="1:7" ht="15">
      <c r="A53" s="84" t="s">
        <v>2374</v>
      </c>
      <c r="B53" s="84">
        <v>9</v>
      </c>
      <c r="C53" s="118">
        <v>0.0037387877098678714</v>
      </c>
      <c r="D53" s="84" t="s">
        <v>3056</v>
      </c>
      <c r="E53" s="84" t="b">
        <v>0</v>
      </c>
      <c r="F53" s="84" t="b">
        <v>0</v>
      </c>
      <c r="G53" s="84" t="b">
        <v>0</v>
      </c>
    </row>
    <row r="54" spans="1:7" ht="15">
      <c r="A54" s="84" t="s">
        <v>2723</v>
      </c>
      <c r="B54" s="84">
        <v>9</v>
      </c>
      <c r="C54" s="118">
        <v>0.0037387877098678714</v>
      </c>
      <c r="D54" s="84" t="s">
        <v>3056</v>
      </c>
      <c r="E54" s="84" t="b">
        <v>0</v>
      </c>
      <c r="F54" s="84" t="b">
        <v>0</v>
      </c>
      <c r="G54" s="84" t="b">
        <v>0</v>
      </c>
    </row>
    <row r="55" spans="1:7" ht="15">
      <c r="A55" s="84" t="s">
        <v>2724</v>
      </c>
      <c r="B55" s="84">
        <v>9</v>
      </c>
      <c r="C55" s="118">
        <v>0.0038788037384647187</v>
      </c>
      <c r="D55" s="84" t="s">
        <v>3056</v>
      </c>
      <c r="E55" s="84" t="b">
        <v>0</v>
      </c>
      <c r="F55" s="84" t="b">
        <v>0</v>
      </c>
      <c r="G55" s="84" t="b">
        <v>0</v>
      </c>
    </row>
    <row r="56" spans="1:7" ht="15">
      <c r="A56" s="84" t="s">
        <v>2725</v>
      </c>
      <c r="B56" s="84">
        <v>9</v>
      </c>
      <c r="C56" s="118">
        <v>0.004037540819608021</v>
      </c>
      <c r="D56" s="84" t="s">
        <v>3056</v>
      </c>
      <c r="E56" s="84" t="b">
        <v>1</v>
      </c>
      <c r="F56" s="84" t="b">
        <v>0</v>
      </c>
      <c r="G56" s="84" t="b">
        <v>0</v>
      </c>
    </row>
    <row r="57" spans="1:7" ht="15">
      <c r="A57" s="84" t="s">
        <v>2726</v>
      </c>
      <c r="B57" s="84">
        <v>9</v>
      </c>
      <c r="C57" s="118">
        <v>0.0037387877098678714</v>
      </c>
      <c r="D57" s="84" t="s">
        <v>3056</v>
      </c>
      <c r="E57" s="84" t="b">
        <v>0</v>
      </c>
      <c r="F57" s="84" t="b">
        <v>0</v>
      </c>
      <c r="G57" s="84" t="b">
        <v>0</v>
      </c>
    </row>
    <row r="58" spans="1:7" ht="15">
      <c r="A58" s="84" t="s">
        <v>2376</v>
      </c>
      <c r="B58" s="84">
        <v>8</v>
      </c>
      <c r="C58" s="118">
        <v>0.003447825545301972</v>
      </c>
      <c r="D58" s="84" t="s">
        <v>3056</v>
      </c>
      <c r="E58" s="84" t="b">
        <v>0</v>
      </c>
      <c r="F58" s="84" t="b">
        <v>0</v>
      </c>
      <c r="G58" s="84" t="b">
        <v>0</v>
      </c>
    </row>
    <row r="59" spans="1:7" ht="15">
      <c r="A59" s="84" t="s">
        <v>2727</v>
      </c>
      <c r="B59" s="84">
        <v>8</v>
      </c>
      <c r="C59" s="118">
        <v>0.003447825545301972</v>
      </c>
      <c r="D59" s="84" t="s">
        <v>3056</v>
      </c>
      <c r="E59" s="84" t="b">
        <v>0</v>
      </c>
      <c r="F59" s="84" t="b">
        <v>0</v>
      </c>
      <c r="G59" s="84" t="b">
        <v>0</v>
      </c>
    </row>
    <row r="60" spans="1:7" ht="15">
      <c r="A60" s="84" t="s">
        <v>2728</v>
      </c>
      <c r="B60" s="84">
        <v>8</v>
      </c>
      <c r="C60" s="118">
        <v>0.003447825545301972</v>
      </c>
      <c r="D60" s="84" t="s">
        <v>3056</v>
      </c>
      <c r="E60" s="84" t="b">
        <v>0</v>
      </c>
      <c r="F60" s="84" t="b">
        <v>0</v>
      </c>
      <c r="G60" s="84" t="b">
        <v>0</v>
      </c>
    </row>
    <row r="61" spans="1:7" ht="15">
      <c r="A61" s="84" t="s">
        <v>2729</v>
      </c>
      <c r="B61" s="84">
        <v>8</v>
      </c>
      <c r="C61" s="118">
        <v>0.003447825545301972</v>
      </c>
      <c r="D61" s="84" t="s">
        <v>3056</v>
      </c>
      <c r="E61" s="84" t="b">
        <v>0</v>
      </c>
      <c r="F61" s="84" t="b">
        <v>0</v>
      </c>
      <c r="G61" s="84" t="b">
        <v>0</v>
      </c>
    </row>
    <row r="62" spans="1:7" ht="15">
      <c r="A62" s="84" t="s">
        <v>2730</v>
      </c>
      <c r="B62" s="84">
        <v>8</v>
      </c>
      <c r="C62" s="118">
        <v>0.003447825545301972</v>
      </c>
      <c r="D62" s="84" t="s">
        <v>3056</v>
      </c>
      <c r="E62" s="84" t="b">
        <v>0</v>
      </c>
      <c r="F62" s="84" t="b">
        <v>0</v>
      </c>
      <c r="G62" s="84" t="b">
        <v>0</v>
      </c>
    </row>
    <row r="63" spans="1:7" ht="15">
      <c r="A63" s="84" t="s">
        <v>2731</v>
      </c>
      <c r="B63" s="84">
        <v>8</v>
      </c>
      <c r="C63" s="118">
        <v>0.003447825545301972</v>
      </c>
      <c r="D63" s="84" t="s">
        <v>3056</v>
      </c>
      <c r="E63" s="84" t="b">
        <v>0</v>
      </c>
      <c r="F63" s="84" t="b">
        <v>0</v>
      </c>
      <c r="G63" s="84" t="b">
        <v>0</v>
      </c>
    </row>
    <row r="64" spans="1:7" ht="15">
      <c r="A64" s="84" t="s">
        <v>2732</v>
      </c>
      <c r="B64" s="84">
        <v>8</v>
      </c>
      <c r="C64" s="118">
        <v>0.004180258624776379</v>
      </c>
      <c r="D64" s="84" t="s">
        <v>3056</v>
      </c>
      <c r="E64" s="84" t="b">
        <v>0</v>
      </c>
      <c r="F64" s="84" t="b">
        <v>0</v>
      </c>
      <c r="G64" s="84" t="b">
        <v>0</v>
      </c>
    </row>
    <row r="65" spans="1:7" ht="15">
      <c r="A65" s="84" t="s">
        <v>1266</v>
      </c>
      <c r="B65" s="84">
        <v>8</v>
      </c>
      <c r="C65" s="118">
        <v>0.003447825545301972</v>
      </c>
      <c r="D65" s="84" t="s">
        <v>3056</v>
      </c>
      <c r="E65" s="84" t="b">
        <v>0</v>
      </c>
      <c r="F65" s="84" t="b">
        <v>0</v>
      </c>
      <c r="G65" s="84" t="b">
        <v>0</v>
      </c>
    </row>
    <row r="66" spans="1:7" ht="15">
      <c r="A66" s="84" t="s">
        <v>2733</v>
      </c>
      <c r="B66" s="84">
        <v>8</v>
      </c>
      <c r="C66" s="118">
        <v>0.003447825545301972</v>
      </c>
      <c r="D66" s="84" t="s">
        <v>3056</v>
      </c>
      <c r="E66" s="84" t="b">
        <v>0</v>
      </c>
      <c r="F66" s="84" t="b">
        <v>0</v>
      </c>
      <c r="G66" s="84" t="b">
        <v>0</v>
      </c>
    </row>
    <row r="67" spans="1:7" ht="15">
      <c r="A67" s="84" t="s">
        <v>2347</v>
      </c>
      <c r="B67" s="84">
        <v>8</v>
      </c>
      <c r="C67" s="118">
        <v>0.003447825545301972</v>
      </c>
      <c r="D67" s="84" t="s">
        <v>3056</v>
      </c>
      <c r="E67" s="84" t="b">
        <v>0</v>
      </c>
      <c r="F67" s="84" t="b">
        <v>0</v>
      </c>
      <c r="G67" s="84" t="b">
        <v>0</v>
      </c>
    </row>
    <row r="68" spans="1:7" ht="15">
      <c r="A68" s="84" t="s">
        <v>2734</v>
      </c>
      <c r="B68" s="84">
        <v>8</v>
      </c>
      <c r="C68" s="118">
        <v>0.0037518127389961323</v>
      </c>
      <c r="D68" s="84" t="s">
        <v>3056</v>
      </c>
      <c r="E68" s="84" t="b">
        <v>0</v>
      </c>
      <c r="F68" s="84" t="b">
        <v>0</v>
      </c>
      <c r="G68" s="84" t="b">
        <v>0</v>
      </c>
    </row>
    <row r="69" spans="1:7" ht="15">
      <c r="A69" s="84" t="s">
        <v>2735</v>
      </c>
      <c r="B69" s="84">
        <v>8</v>
      </c>
      <c r="C69" s="118">
        <v>0.0037518127389961323</v>
      </c>
      <c r="D69" s="84" t="s">
        <v>3056</v>
      </c>
      <c r="E69" s="84" t="b">
        <v>0</v>
      </c>
      <c r="F69" s="84" t="b">
        <v>0</v>
      </c>
      <c r="G69" s="84" t="b">
        <v>0</v>
      </c>
    </row>
    <row r="70" spans="1:7" ht="15">
      <c r="A70" s="84" t="s">
        <v>260</v>
      </c>
      <c r="B70" s="84">
        <v>7</v>
      </c>
      <c r="C70" s="118">
        <v>0.0031403095263617944</v>
      </c>
      <c r="D70" s="84" t="s">
        <v>3056</v>
      </c>
      <c r="E70" s="84" t="b">
        <v>0</v>
      </c>
      <c r="F70" s="84" t="b">
        <v>0</v>
      </c>
      <c r="G70" s="84" t="b">
        <v>0</v>
      </c>
    </row>
    <row r="71" spans="1:7" ht="15">
      <c r="A71" s="84" t="s">
        <v>2736</v>
      </c>
      <c r="B71" s="84">
        <v>7</v>
      </c>
      <c r="C71" s="118">
        <v>0.0031403095263617944</v>
      </c>
      <c r="D71" s="84" t="s">
        <v>3056</v>
      </c>
      <c r="E71" s="84" t="b">
        <v>0</v>
      </c>
      <c r="F71" s="84" t="b">
        <v>0</v>
      </c>
      <c r="G71" s="84" t="b">
        <v>0</v>
      </c>
    </row>
    <row r="72" spans="1:7" ht="15">
      <c r="A72" s="84" t="s">
        <v>2737</v>
      </c>
      <c r="B72" s="84">
        <v>7</v>
      </c>
      <c r="C72" s="118">
        <v>0.0031403095263617944</v>
      </c>
      <c r="D72" s="84" t="s">
        <v>3056</v>
      </c>
      <c r="E72" s="84" t="b">
        <v>0</v>
      </c>
      <c r="F72" s="84" t="b">
        <v>0</v>
      </c>
      <c r="G72" s="84" t="b">
        <v>0</v>
      </c>
    </row>
    <row r="73" spans="1:7" ht="15">
      <c r="A73" s="84" t="s">
        <v>2738</v>
      </c>
      <c r="B73" s="84">
        <v>7</v>
      </c>
      <c r="C73" s="118">
        <v>0.0031403095263617944</v>
      </c>
      <c r="D73" s="84" t="s">
        <v>3056</v>
      </c>
      <c r="E73" s="84" t="b">
        <v>0</v>
      </c>
      <c r="F73" s="84" t="b">
        <v>0</v>
      </c>
      <c r="G73" s="84" t="b">
        <v>0</v>
      </c>
    </row>
    <row r="74" spans="1:7" ht="15">
      <c r="A74" s="84" t="s">
        <v>2739</v>
      </c>
      <c r="B74" s="84">
        <v>7</v>
      </c>
      <c r="C74" s="118">
        <v>0.0031403095263617944</v>
      </c>
      <c r="D74" s="84" t="s">
        <v>3056</v>
      </c>
      <c r="E74" s="84" t="b">
        <v>0</v>
      </c>
      <c r="F74" s="84" t="b">
        <v>0</v>
      </c>
      <c r="G74" s="84" t="b">
        <v>0</v>
      </c>
    </row>
    <row r="75" spans="1:7" ht="15">
      <c r="A75" s="84" t="s">
        <v>2740</v>
      </c>
      <c r="B75" s="84">
        <v>7</v>
      </c>
      <c r="C75" s="118">
        <v>0.0031403095263617944</v>
      </c>
      <c r="D75" s="84" t="s">
        <v>3056</v>
      </c>
      <c r="E75" s="84" t="b">
        <v>1</v>
      </c>
      <c r="F75" s="84" t="b">
        <v>0</v>
      </c>
      <c r="G75" s="84" t="b">
        <v>0</v>
      </c>
    </row>
    <row r="76" spans="1:7" ht="15">
      <c r="A76" s="84" t="s">
        <v>2360</v>
      </c>
      <c r="B76" s="84">
        <v>7</v>
      </c>
      <c r="C76" s="118">
        <v>0.0031403095263617944</v>
      </c>
      <c r="D76" s="84" t="s">
        <v>3056</v>
      </c>
      <c r="E76" s="84" t="b">
        <v>1</v>
      </c>
      <c r="F76" s="84" t="b">
        <v>0</v>
      </c>
      <c r="G76" s="84" t="b">
        <v>0</v>
      </c>
    </row>
    <row r="77" spans="1:7" ht="15">
      <c r="A77" s="84" t="s">
        <v>2741</v>
      </c>
      <c r="B77" s="84">
        <v>7</v>
      </c>
      <c r="C77" s="118">
        <v>0.0031403095263617944</v>
      </c>
      <c r="D77" s="84" t="s">
        <v>3056</v>
      </c>
      <c r="E77" s="84" t="b">
        <v>0</v>
      </c>
      <c r="F77" s="84" t="b">
        <v>0</v>
      </c>
      <c r="G77" s="84" t="b">
        <v>0</v>
      </c>
    </row>
    <row r="78" spans="1:7" ht="15">
      <c r="A78" s="84" t="s">
        <v>2742</v>
      </c>
      <c r="B78" s="84">
        <v>7</v>
      </c>
      <c r="C78" s="118">
        <v>0.0031403095263617944</v>
      </c>
      <c r="D78" s="84" t="s">
        <v>3056</v>
      </c>
      <c r="E78" s="84" t="b">
        <v>0</v>
      </c>
      <c r="F78" s="84" t="b">
        <v>0</v>
      </c>
      <c r="G78" s="84" t="b">
        <v>0</v>
      </c>
    </row>
    <row r="79" spans="1:7" ht="15">
      <c r="A79" s="84" t="s">
        <v>2743</v>
      </c>
      <c r="B79" s="84">
        <v>7</v>
      </c>
      <c r="C79" s="118">
        <v>0.0031403095263617944</v>
      </c>
      <c r="D79" s="84" t="s">
        <v>3056</v>
      </c>
      <c r="E79" s="84" t="b">
        <v>0</v>
      </c>
      <c r="F79" s="84" t="b">
        <v>0</v>
      </c>
      <c r="G79" s="84" t="b">
        <v>0</v>
      </c>
    </row>
    <row r="80" spans="1:7" ht="15">
      <c r="A80" s="84" t="s">
        <v>2744</v>
      </c>
      <c r="B80" s="84">
        <v>7</v>
      </c>
      <c r="C80" s="118">
        <v>0.003923715091161722</v>
      </c>
      <c r="D80" s="84" t="s">
        <v>3056</v>
      </c>
      <c r="E80" s="84" t="b">
        <v>0</v>
      </c>
      <c r="F80" s="84" t="b">
        <v>0</v>
      </c>
      <c r="G80" s="84" t="b">
        <v>0</v>
      </c>
    </row>
    <row r="81" spans="1:7" ht="15">
      <c r="A81" s="84" t="s">
        <v>2745</v>
      </c>
      <c r="B81" s="84">
        <v>7</v>
      </c>
      <c r="C81" s="118">
        <v>0.0034514093590101115</v>
      </c>
      <c r="D81" s="84" t="s">
        <v>3056</v>
      </c>
      <c r="E81" s="84" t="b">
        <v>0</v>
      </c>
      <c r="F81" s="84" t="b">
        <v>0</v>
      </c>
      <c r="G81" s="84" t="b">
        <v>0</v>
      </c>
    </row>
    <row r="82" spans="1:7" ht="15">
      <c r="A82" s="84" t="s">
        <v>2746</v>
      </c>
      <c r="B82" s="84">
        <v>7</v>
      </c>
      <c r="C82" s="118">
        <v>0.0031403095263617944</v>
      </c>
      <c r="D82" s="84" t="s">
        <v>3056</v>
      </c>
      <c r="E82" s="84" t="b">
        <v>0</v>
      </c>
      <c r="F82" s="84" t="b">
        <v>0</v>
      </c>
      <c r="G82" s="84" t="b">
        <v>0</v>
      </c>
    </row>
    <row r="83" spans="1:7" ht="15">
      <c r="A83" s="84" t="s">
        <v>2747</v>
      </c>
      <c r="B83" s="84">
        <v>7</v>
      </c>
      <c r="C83" s="118">
        <v>0.0031403095263617944</v>
      </c>
      <c r="D83" s="84" t="s">
        <v>3056</v>
      </c>
      <c r="E83" s="84" t="b">
        <v>0</v>
      </c>
      <c r="F83" s="84" t="b">
        <v>0</v>
      </c>
      <c r="G83" s="84" t="b">
        <v>0</v>
      </c>
    </row>
    <row r="84" spans="1:7" ht="15">
      <c r="A84" s="84" t="s">
        <v>2748</v>
      </c>
      <c r="B84" s="84">
        <v>7</v>
      </c>
      <c r="C84" s="118">
        <v>0.0031403095263617944</v>
      </c>
      <c r="D84" s="84" t="s">
        <v>3056</v>
      </c>
      <c r="E84" s="84" t="b">
        <v>1</v>
      </c>
      <c r="F84" s="84" t="b">
        <v>0</v>
      </c>
      <c r="G84" s="84" t="b">
        <v>0</v>
      </c>
    </row>
    <row r="85" spans="1:7" ht="15">
      <c r="A85" s="84" t="s">
        <v>2749</v>
      </c>
      <c r="B85" s="84">
        <v>7</v>
      </c>
      <c r="C85" s="118">
        <v>0.0031403095263617944</v>
      </c>
      <c r="D85" s="84" t="s">
        <v>3056</v>
      </c>
      <c r="E85" s="84" t="b">
        <v>0</v>
      </c>
      <c r="F85" s="84" t="b">
        <v>0</v>
      </c>
      <c r="G85" s="84" t="b">
        <v>0</v>
      </c>
    </row>
    <row r="86" spans="1:7" ht="15">
      <c r="A86" s="84" t="s">
        <v>315</v>
      </c>
      <c r="B86" s="84">
        <v>7</v>
      </c>
      <c r="C86" s="118">
        <v>0.0031403095263617944</v>
      </c>
      <c r="D86" s="84" t="s">
        <v>3056</v>
      </c>
      <c r="E86" s="84" t="b">
        <v>0</v>
      </c>
      <c r="F86" s="84" t="b">
        <v>0</v>
      </c>
      <c r="G86" s="84" t="b">
        <v>0</v>
      </c>
    </row>
    <row r="87" spans="1:7" ht="15">
      <c r="A87" s="84" t="s">
        <v>2750</v>
      </c>
      <c r="B87" s="84">
        <v>7</v>
      </c>
      <c r="C87" s="118">
        <v>0.003282836146621616</v>
      </c>
      <c r="D87" s="84" t="s">
        <v>3056</v>
      </c>
      <c r="E87" s="84" t="b">
        <v>1</v>
      </c>
      <c r="F87" s="84" t="b">
        <v>0</v>
      </c>
      <c r="G87" s="84" t="b">
        <v>0</v>
      </c>
    </row>
    <row r="88" spans="1:7" ht="15">
      <c r="A88" s="84" t="s">
        <v>2751</v>
      </c>
      <c r="B88" s="84">
        <v>7</v>
      </c>
      <c r="C88" s="118">
        <v>0.003923715091161722</v>
      </c>
      <c r="D88" s="84" t="s">
        <v>3056</v>
      </c>
      <c r="E88" s="84" t="b">
        <v>0</v>
      </c>
      <c r="F88" s="84" t="b">
        <v>0</v>
      </c>
      <c r="G88" s="84" t="b">
        <v>0</v>
      </c>
    </row>
    <row r="89" spans="1:7" ht="15">
      <c r="A89" s="84" t="s">
        <v>2752</v>
      </c>
      <c r="B89" s="84">
        <v>7</v>
      </c>
      <c r="C89" s="118">
        <v>0.0031403095263617944</v>
      </c>
      <c r="D89" s="84" t="s">
        <v>3056</v>
      </c>
      <c r="E89" s="84" t="b">
        <v>0</v>
      </c>
      <c r="F89" s="84" t="b">
        <v>0</v>
      </c>
      <c r="G89" s="84" t="b">
        <v>0</v>
      </c>
    </row>
    <row r="90" spans="1:7" ht="15">
      <c r="A90" s="84" t="s">
        <v>2753</v>
      </c>
      <c r="B90" s="84">
        <v>7</v>
      </c>
      <c r="C90" s="118">
        <v>0.0031403095263617944</v>
      </c>
      <c r="D90" s="84" t="s">
        <v>3056</v>
      </c>
      <c r="E90" s="84" t="b">
        <v>1</v>
      </c>
      <c r="F90" s="84" t="b">
        <v>0</v>
      </c>
      <c r="G90" s="84" t="b">
        <v>0</v>
      </c>
    </row>
    <row r="91" spans="1:7" ht="15">
      <c r="A91" s="84" t="s">
        <v>2754</v>
      </c>
      <c r="B91" s="84">
        <v>7</v>
      </c>
      <c r="C91" s="118">
        <v>0.003282836146621616</v>
      </c>
      <c r="D91" s="84" t="s">
        <v>3056</v>
      </c>
      <c r="E91" s="84" t="b">
        <v>0</v>
      </c>
      <c r="F91" s="84" t="b">
        <v>0</v>
      </c>
      <c r="G91" s="84" t="b">
        <v>0</v>
      </c>
    </row>
    <row r="92" spans="1:7" ht="15">
      <c r="A92" s="84" t="s">
        <v>2755</v>
      </c>
      <c r="B92" s="84">
        <v>7</v>
      </c>
      <c r="C92" s="118">
        <v>0.0034514093590101115</v>
      </c>
      <c r="D92" s="84" t="s">
        <v>3056</v>
      </c>
      <c r="E92" s="84" t="b">
        <v>0</v>
      </c>
      <c r="F92" s="84" t="b">
        <v>0</v>
      </c>
      <c r="G92" s="84" t="b">
        <v>0</v>
      </c>
    </row>
    <row r="93" spans="1:7" ht="15">
      <c r="A93" s="84" t="s">
        <v>2756</v>
      </c>
      <c r="B93" s="84">
        <v>6</v>
      </c>
      <c r="C93" s="118">
        <v>0.0028138595542470993</v>
      </c>
      <c r="D93" s="84" t="s">
        <v>3056</v>
      </c>
      <c r="E93" s="84" t="b">
        <v>0</v>
      </c>
      <c r="F93" s="84" t="b">
        <v>0</v>
      </c>
      <c r="G93" s="84" t="b">
        <v>0</v>
      </c>
    </row>
    <row r="94" spans="1:7" ht="15">
      <c r="A94" s="84" t="s">
        <v>2757</v>
      </c>
      <c r="B94" s="84">
        <v>6</v>
      </c>
      <c r="C94" s="118">
        <v>0.002958350879151524</v>
      </c>
      <c r="D94" s="84" t="s">
        <v>3056</v>
      </c>
      <c r="E94" s="84" t="b">
        <v>1</v>
      </c>
      <c r="F94" s="84" t="b">
        <v>0</v>
      </c>
      <c r="G94" s="84" t="b">
        <v>0</v>
      </c>
    </row>
    <row r="95" spans="1:7" ht="15">
      <c r="A95" s="84" t="s">
        <v>2379</v>
      </c>
      <c r="B95" s="84">
        <v>6</v>
      </c>
      <c r="C95" s="118">
        <v>0.003135193968582284</v>
      </c>
      <c r="D95" s="84" t="s">
        <v>3056</v>
      </c>
      <c r="E95" s="84" t="b">
        <v>1</v>
      </c>
      <c r="F95" s="84" t="b">
        <v>0</v>
      </c>
      <c r="G95" s="84" t="b">
        <v>0</v>
      </c>
    </row>
    <row r="96" spans="1:7" ht="15">
      <c r="A96" s="84" t="s">
        <v>2758</v>
      </c>
      <c r="B96" s="84">
        <v>6</v>
      </c>
      <c r="C96" s="118">
        <v>0.0028138595542470993</v>
      </c>
      <c r="D96" s="84" t="s">
        <v>3056</v>
      </c>
      <c r="E96" s="84" t="b">
        <v>1</v>
      </c>
      <c r="F96" s="84" t="b">
        <v>0</v>
      </c>
      <c r="G96" s="84" t="b">
        <v>0</v>
      </c>
    </row>
    <row r="97" spans="1:7" ht="15">
      <c r="A97" s="84" t="s">
        <v>2759</v>
      </c>
      <c r="B97" s="84">
        <v>6</v>
      </c>
      <c r="C97" s="118">
        <v>0.0028138595542470993</v>
      </c>
      <c r="D97" s="84" t="s">
        <v>3056</v>
      </c>
      <c r="E97" s="84" t="b">
        <v>0</v>
      </c>
      <c r="F97" s="84" t="b">
        <v>0</v>
      </c>
      <c r="G97" s="84" t="b">
        <v>0</v>
      </c>
    </row>
    <row r="98" spans="1:7" ht="15">
      <c r="A98" s="84" t="s">
        <v>2325</v>
      </c>
      <c r="B98" s="84">
        <v>6</v>
      </c>
      <c r="C98" s="118">
        <v>0.0028138595542470993</v>
      </c>
      <c r="D98" s="84" t="s">
        <v>3056</v>
      </c>
      <c r="E98" s="84" t="b">
        <v>0</v>
      </c>
      <c r="F98" s="84" t="b">
        <v>0</v>
      </c>
      <c r="G98" s="84" t="b">
        <v>0</v>
      </c>
    </row>
    <row r="99" spans="1:7" ht="15">
      <c r="A99" s="84" t="s">
        <v>2337</v>
      </c>
      <c r="B99" s="84">
        <v>6</v>
      </c>
      <c r="C99" s="118">
        <v>0.0028138595542470993</v>
      </c>
      <c r="D99" s="84" t="s">
        <v>3056</v>
      </c>
      <c r="E99" s="84" t="b">
        <v>1</v>
      </c>
      <c r="F99" s="84" t="b">
        <v>0</v>
      </c>
      <c r="G99" s="84" t="b">
        <v>0</v>
      </c>
    </row>
    <row r="100" spans="1:7" ht="15">
      <c r="A100" s="84" t="s">
        <v>2760</v>
      </c>
      <c r="B100" s="84">
        <v>6</v>
      </c>
      <c r="C100" s="118">
        <v>0.0028138595542470993</v>
      </c>
      <c r="D100" s="84" t="s">
        <v>3056</v>
      </c>
      <c r="E100" s="84" t="b">
        <v>0</v>
      </c>
      <c r="F100" s="84" t="b">
        <v>0</v>
      </c>
      <c r="G100" s="84" t="b">
        <v>0</v>
      </c>
    </row>
    <row r="101" spans="1:7" ht="15">
      <c r="A101" s="84" t="s">
        <v>314</v>
      </c>
      <c r="B101" s="84">
        <v>6</v>
      </c>
      <c r="C101" s="118">
        <v>0.0028138595542470993</v>
      </c>
      <c r="D101" s="84" t="s">
        <v>3056</v>
      </c>
      <c r="E101" s="84" t="b">
        <v>0</v>
      </c>
      <c r="F101" s="84" t="b">
        <v>0</v>
      </c>
      <c r="G101" s="84" t="b">
        <v>0</v>
      </c>
    </row>
    <row r="102" spans="1:7" ht="15">
      <c r="A102" s="84" t="s">
        <v>2326</v>
      </c>
      <c r="B102" s="84">
        <v>6</v>
      </c>
      <c r="C102" s="118">
        <v>0.0028138595542470993</v>
      </c>
      <c r="D102" s="84" t="s">
        <v>3056</v>
      </c>
      <c r="E102" s="84" t="b">
        <v>1</v>
      </c>
      <c r="F102" s="84" t="b">
        <v>0</v>
      </c>
      <c r="G102" s="84" t="b">
        <v>0</v>
      </c>
    </row>
    <row r="103" spans="1:7" ht="15">
      <c r="A103" s="84" t="s">
        <v>2761</v>
      </c>
      <c r="B103" s="84">
        <v>6</v>
      </c>
      <c r="C103" s="118">
        <v>0.002958350879151524</v>
      </c>
      <c r="D103" s="84" t="s">
        <v>3056</v>
      </c>
      <c r="E103" s="84" t="b">
        <v>0</v>
      </c>
      <c r="F103" s="84" t="b">
        <v>0</v>
      </c>
      <c r="G103" s="84" t="b">
        <v>0</v>
      </c>
    </row>
    <row r="104" spans="1:7" ht="15">
      <c r="A104" s="84" t="s">
        <v>2762</v>
      </c>
      <c r="B104" s="84">
        <v>6</v>
      </c>
      <c r="C104" s="118">
        <v>0.0028138595542470993</v>
      </c>
      <c r="D104" s="84" t="s">
        <v>3056</v>
      </c>
      <c r="E104" s="84" t="b">
        <v>0</v>
      </c>
      <c r="F104" s="84" t="b">
        <v>0</v>
      </c>
      <c r="G104" s="84" t="b">
        <v>0</v>
      </c>
    </row>
    <row r="105" spans="1:7" ht="15">
      <c r="A105" s="84" t="s">
        <v>2763</v>
      </c>
      <c r="B105" s="84">
        <v>6</v>
      </c>
      <c r="C105" s="118">
        <v>0.0028138595542470993</v>
      </c>
      <c r="D105" s="84" t="s">
        <v>3056</v>
      </c>
      <c r="E105" s="84" t="b">
        <v>0</v>
      </c>
      <c r="F105" s="84" t="b">
        <v>0</v>
      </c>
      <c r="G105" s="84" t="b">
        <v>0</v>
      </c>
    </row>
    <row r="106" spans="1:7" ht="15">
      <c r="A106" s="84" t="s">
        <v>2764</v>
      </c>
      <c r="B106" s="84">
        <v>6</v>
      </c>
      <c r="C106" s="118">
        <v>0.0028138595542470993</v>
      </c>
      <c r="D106" s="84" t="s">
        <v>3056</v>
      </c>
      <c r="E106" s="84" t="b">
        <v>0</v>
      </c>
      <c r="F106" s="84" t="b">
        <v>0</v>
      </c>
      <c r="G106" s="84" t="b">
        <v>0</v>
      </c>
    </row>
    <row r="107" spans="1:7" ht="15">
      <c r="A107" s="84" t="s">
        <v>2765</v>
      </c>
      <c r="B107" s="84">
        <v>6</v>
      </c>
      <c r="C107" s="118">
        <v>0.0028138595542470993</v>
      </c>
      <c r="D107" s="84" t="s">
        <v>3056</v>
      </c>
      <c r="E107" s="84" t="b">
        <v>0</v>
      </c>
      <c r="F107" s="84" t="b">
        <v>0</v>
      </c>
      <c r="G107" s="84" t="b">
        <v>0</v>
      </c>
    </row>
    <row r="108" spans="1:7" ht="15">
      <c r="A108" s="84" t="s">
        <v>2766</v>
      </c>
      <c r="B108" s="84">
        <v>5</v>
      </c>
      <c r="C108" s="118">
        <v>0.002465292399292937</v>
      </c>
      <c r="D108" s="84" t="s">
        <v>3056</v>
      </c>
      <c r="E108" s="84" t="b">
        <v>0</v>
      </c>
      <c r="F108" s="84" t="b">
        <v>0</v>
      </c>
      <c r="G108" s="84" t="b">
        <v>0</v>
      </c>
    </row>
    <row r="109" spans="1:7" ht="15">
      <c r="A109" s="84" t="s">
        <v>2767</v>
      </c>
      <c r="B109" s="84">
        <v>5</v>
      </c>
      <c r="C109" s="118">
        <v>0.002465292399292937</v>
      </c>
      <c r="D109" s="84" t="s">
        <v>3056</v>
      </c>
      <c r="E109" s="84" t="b">
        <v>1</v>
      </c>
      <c r="F109" s="84" t="b">
        <v>0</v>
      </c>
      <c r="G109" s="84" t="b">
        <v>0</v>
      </c>
    </row>
    <row r="110" spans="1:7" ht="15">
      <c r="A110" s="84" t="s">
        <v>2768</v>
      </c>
      <c r="B110" s="84">
        <v>5</v>
      </c>
      <c r="C110" s="118">
        <v>0.002465292399292937</v>
      </c>
      <c r="D110" s="84" t="s">
        <v>3056</v>
      </c>
      <c r="E110" s="84" t="b">
        <v>0</v>
      </c>
      <c r="F110" s="84" t="b">
        <v>0</v>
      </c>
      <c r="G110" s="84" t="b">
        <v>0</v>
      </c>
    </row>
    <row r="111" spans="1:7" ht="15">
      <c r="A111" s="84" t="s">
        <v>2769</v>
      </c>
      <c r="B111" s="84">
        <v>5</v>
      </c>
      <c r="C111" s="118">
        <v>0.002465292399292937</v>
      </c>
      <c r="D111" s="84" t="s">
        <v>3056</v>
      </c>
      <c r="E111" s="84" t="b">
        <v>0</v>
      </c>
      <c r="F111" s="84" t="b">
        <v>0</v>
      </c>
      <c r="G111" s="84" t="b">
        <v>0</v>
      </c>
    </row>
    <row r="112" spans="1:7" ht="15">
      <c r="A112" s="84" t="s">
        <v>2770</v>
      </c>
      <c r="B112" s="84">
        <v>5</v>
      </c>
      <c r="C112" s="118">
        <v>0.002465292399292937</v>
      </c>
      <c r="D112" s="84" t="s">
        <v>3056</v>
      </c>
      <c r="E112" s="84" t="b">
        <v>0</v>
      </c>
      <c r="F112" s="84" t="b">
        <v>0</v>
      </c>
      <c r="G112" s="84" t="b">
        <v>0</v>
      </c>
    </row>
    <row r="113" spans="1:7" ht="15">
      <c r="A113" s="84" t="s">
        <v>2371</v>
      </c>
      <c r="B113" s="84">
        <v>5</v>
      </c>
      <c r="C113" s="118">
        <v>0.002465292399292937</v>
      </c>
      <c r="D113" s="84" t="s">
        <v>3056</v>
      </c>
      <c r="E113" s="84" t="b">
        <v>1</v>
      </c>
      <c r="F113" s="84" t="b">
        <v>0</v>
      </c>
      <c r="G113" s="84" t="b">
        <v>0</v>
      </c>
    </row>
    <row r="114" spans="1:7" ht="15">
      <c r="A114" s="84" t="s">
        <v>2771</v>
      </c>
      <c r="B114" s="84">
        <v>5</v>
      </c>
      <c r="C114" s="118">
        <v>0.002612661640485237</v>
      </c>
      <c r="D114" s="84" t="s">
        <v>3056</v>
      </c>
      <c r="E114" s="84" t="b">
        <v>0</v>
      </c>
      <c r="F114" s="84" t="b">
        <v>0</v>
      </c>
      <c r="G114" s="84" t="b">
        <v>0</v>
      </c>
    </row>
    <row r="115" spans="1:7" ht="15">
      <c r="A115" s="84" t="s">
        <v>2772</v>
      </c>
      <c r="B115" s="84">
        <v>5</v>
      </c>
      <c r="C115" s="118">
        <v>0.002802653636544087</v>
      </c>
      <c r="D115" s="84" t="s">
        <v>3056</v>
      </c>
      <c r="E115" s="84" t="b">
        <v>0</v>
      </c>
      <c r="F115" s="84" t="b">
        <v>0</v>
      </c>
      <c r="G115" s="84" t="b">
        <v>0</v>
      </c>
    </row>
    <row r="116" spans="1:7" ht="15">
      <c r="A116" s="84" t="s">
        <v>2773</v>
      </c>
      <c r="B116" s="84">
        <v>5</v>
      </c>
      <c r="C116" s="118">
        <v>0.002612661640485237</v>
      </c>
      <c r="D116" s="84" t="s">
        <v>3056</v>
      </c>
      <c r="E116" s="84" t="b">
        <v>0</v>
      </c>
      <c r="F116" s="84" t="b">
        <v>0</v>
      </c>
      <c r="G116" s="84" t="b">
        <v>0</v>
      </c>
    </row>
    <row r="117" spans="1:7" ht="15">
      <c r="A117" s="84" t="s">
        <v>2774</v>
      </c>
      <c r="B117" s="84">
        <v>5</v>
      </c>
      <c r="C117" s="118">
        <v>0.002612661640485237</v>
      </c>
      <c r="D117" s="84" t="s">
        <v>3056</v>
      </c>
      <c r="E117" s="84" t="b">
        <v>0</v>
      </c>
      <c r="F117" s="84" t="b">
        <v>0</v>
      </c>
      <c r="G117" s="84" t="b">
        <v>0</v>
      </c>
    </row>
    <row r="118" spans="1:7" ht="15">
      <c r="A118" s="84" t="s">
        <v>2775</v>
      </c>
      <c r="B118" s="84">
        <v>5</v>
      </c>
      <c r="C118" s="118">
        <v>0.002465292399292937</v>
      </c>
      <c r="D118" s="84" t="s">
        <v>3056</v>
      </c>
      <c r="E118" s="84" t="b">
        <v>0</v>
      </c>
      <c r="F118" s="84" t="b">
        <v>0</v>
      </c>
      <c r="G118" s="84" t="b">
        <v>0</v>
      </c>
    </row>
    <row r="119" spans="1:7" ht="15">
      <c r="A119" s="84" t="s">
        <v>2776</v>
      </c>
      <c r="B119" s="84">
        <v>5</v>
      </c>
      <c r="C119" s="118">
        <v>0.002465292399292937</v>
      </c>
      <c r="D119" s="84" t="s">
        <v>3056</v>
      </c>
      <c r="E119" s="84" t="b">
        <v>0</v>
      </c>
      <c r="F119" s="84" t="b">
        <v>0</v>
      </c>
      <c r="G119" s="84" t="b">
        <v>0</v>
      </c>
    </row>
    <row r="120" spans="1:7" ht="15">
      <c r="A120" s="84" t="s">
        <v>2346</v>
      </c>
      <c r="B120" s="84">
        <v>5</v>
      </c>
      <c r="C120" s="118">
        <v>0.002465292399292937</v>
      </c>
      <c r="D120" s="84" t="s">
        <v>3056</v>
      </c>
      <c r="E120" s="84" t="b">
        <v>0</v>
      </c>
      <c r="F120" s="84" t="b">
        <v>0</v>
      </c>
      <c r="G120" s="84" t="b">
        <v>0</v>
      </c>
    </row>
    <row r="121" spans="1:7" ht="15">
      <c r="A121" s="84" t="s">
        <v>2349</v>
      </c>
      <c r="B121" s="84">
        <v>5</v>
      </c>
      <c r="C121" s="118">
        <v>0.002465292399292937</v>
      </c>
      <c r="D121" s="84" t="s">
        <v>3056</v>
      </c>
      <c r="E121" s="84" t="b">
        <v>0</v>
      </c>
      <c r="F121" s="84" t="b">
        <v>0</v>
      </c>
      <c r="G121" s="84" t="b">
        <v>0</v>
      </c>
    </row>
    <row r="122" spans="1:7" ht="15">
      <c r="A122" s="84" t="s">
        <v>2324</v>
      </c>
      <c r="B122" s="84">
        <v>5</v>
      </c>
      <c r="C122" s="118">
        <v>0.002465292399292937</v>
      </c>
      <c r="D122" s="84" t="s">
        <v>3056</v>
      </c>
      <c r="E122" s="84" t="b">
        <v>0</v>
      </c>
      <c r="F122" s="84" t="b">
        <v>0</v>
      </c>
      <c r="G122" s="84" t="b">
        <v>0</v>
      </c>
    </row>
    <row r="123" spans="1:7" ht="15">
      <c r="A123" s="84" t="s">
        <v>2777</v>
      </c>
      <c r="B123" s="84">
        <v>5</v>
      </c>
      <c r="C123" s="118">
        <v>0.002465292399292937</v>
      </c>
      <c r="D123" s="84" t="s">
        <v>3056</v>
      </c>
      <c r="E123" s="84" t="b">
        <v>0</v>
      </c>
      <c r="F123" s="84" t="b">
        <v>0</v>
      </c>
      <c r="G123" s="84" t="b">
        <v>0</v>
      </c>
    </row>
    <row r="124" spans="1:7" ht="15">
      <c r="A124" s="84" t="s">
        <v>2778</v>
      </c>
      <c r="B124" s="84">
        <v>5</v>
      </c>
      <c r="C124" s="118">
        <v>0.002465292399292937</v>
      </c>
      <c r="D124" s="84" t="s">
        <v>3056</v>
      </c>
      <c r="E124" s="84" t="b">
        <v>0</v>
      </c>
      <c r="F124" s="84" t="b">
        <v>0</v>
      </c>
      <c r="G124" s="84" t="b">
        <v>0</v>
      </c>
    </row>
    <row r="125" spans="1:7" ht="15">
      <c r="A125" s="84" t="s">
        <v>2779</v>
      </c>
      <c r="B125" s="84">
        <v>4</v>
      </c>
      <c r="C125" s="118">
        <v>0.0020901293123881896</v>
      </c>
      <c r="D125" s="84" t="s">
        <v>3056</v>
      </c>
      <c r="E125" s="84" t="b">
        <v>0</v>
      </c>
      <c r="F125" s="84" t="b">
        <v>0</v>
      </c>
      <c r="G125" s="84" t="b">
        <v>0</v>
      </c>
    </row>
    <row r="126" spans="1:7" ht="15">
      <c r="A126" s="84" t="s">
        <v>2780</v>
      </c>
      <c r="B126" s="84">
        <v>4</v>
      </c>
      <c r="C126" s="118">
        <v>0.0020901293123881896</v>
      </c>
      <c r="D126" s="84" t="s">
        <v>3056</v>
      </c>
      <c r="E126" s="84" t="b">
        <v>1</v>
      </c>
      <c r="F126" s="84" t="b">
        <v>0</v>
      </c>
      <c r="G126" s="84" t="b">
        <v>0</v>
      </c>
    </row>
    <row r="127" spans="1:7" ht="15">
      <c r="A127" s="84" t="s">
        <v>2781</v>
      </c>
      <c r="B127" s="84">
        <v>4</v>
      </c>
      <c r="C127" s="118">
        <v>0.0020901293123881896</v>
      </c>
      <c r="D127" s="84" t="s">
        <v>3056</v>
      </c>
      <c r="E127" s="84" t="b">
        <v>0</v>
      </c>
      <c r="F127" s="84" t="b">
        <v>0</v>
      </c>
      <c r="G127" s="84" t="b">
        <v>0</v>
      </c>
    </row>
    <row r="128" spans="1:7" ht="15">
      <c r="A128" s="84" t="s">
        <v>2782</v>
      </c>
      <c r="B128" s="84">
        <v>4</v>
      </c>
      <c r="C128" s="118">
        <v>0.0020901293123881896</v>
      </c>
      <c r="D128" s="84" t="s">
        <v>3056</v>
      </c>
      <c r="E128" s="84" t="b">
        <v>0</v>
      </c>
      <c r="F128" s="84" t="b">
        <v>0</v>
      </c>
      <c r="G128" s="84" t="b">
        <v>0</v>
      </c>
    </row>
    <row r="129" spans="1:7" ht="15">
      <c r="A129" s="84" t="s">
        <v>2783</v>
      </c>
      <c r="B129" s="84">
        <v>4</v>
      </c>
      <c r="C129" s="118">
        <v>0.0020901293123881896</v>
      </c>
      <c r="D129" s="84" t="s">
        <v>3056</v>
      </c>
      <c r="E129" s="84" t="b">
        <v>0</v>
      </c>
      <c r="F129" s="84" t="b">
        <v>0</v>
      </c>
      <c r="G129" s="84" t="b">
        <v>0</v>
      </c>
    </row>
    <row r="130" spans="1:7" ht="15">
      <c r="A130" s="84" t="s">
        <v>2784</v>
      </c>
      <c r="B130" s="84">
        <v>4</v>
      </c>
      <c r="C130" s="118">
        <v>0.0020901293123881896</v>
      </c>
      <c r="D130" s="84" t="s">
        <v>3056</v>
      </c>
      <c r="E130" s="84" t="b">
        <v>0</v>
      </c>
      <c r="F130" s="84" t="b">
        <v>0</v>
      </c>
      <c r="G130" s="84" t="b">
        <v>0</v>
      </c>
    </row>
    <row r="131" spans="1:7" ht="15">
      <c r="A131" s="84" t="s">
        <v>2785</v>
      </c>
      <c r="B131" s="84">
        <v>4</v>
      </c>
      <c r="C131" s="118">
        <v>0.0020901293123881896</v>
      </c>
      <c r="D131" s="84" t="s">
        <v>3056</v>
      </c>
      <c r="E131" s="84" t="b">
        <v>0</v>
      </c>
      <c r="F131" s="84" t="b">
        <v>0</v>
      </c>
      <c r="G131" s="84" t="b">
        <v>0</v>
      </c>
    </row>
    <row r="132" spans="1:7" ht="15">
      <c r="A132" s="84" t="s">
        <v>2786</v>
      </c>
      <c r="B132" s="84">
        <v>4</v>
      </c>
      <c r="C132" s="118">
        <v>0.0020901293123881896</v>
      </c>
      <c r="D132" s="84" t="s">
        <v>3056</v>
      </c>
      <c r="E132" s="84" t="b">
        <v>0</v>
      </c>
      <c r="F132" s="84" t="b">
        <v>0</v>
      </c>
      <c r="G132" s="84" t="b">
        <v>0</v>
      </c>
    </row>
    <row r="133" spans="1:7" ht="15">
      <c r="A133" s="84" t="s">
        <v>2787</v>
      </c>
      <c r="B133" s="84">
        <v>4</v>
      </c>
      <c r="C133" s="118">
        <v>0.0020901293123881896</v>
      </c>
      <c r="D133" s="84" t="s">
        <v>3056</v>
      </c>
      <c r="E133" s="84" t="b">
        <v>0</v>
      </c>
      <c r="F133" s="84" t="b">
        <v>0</v>
      </c>
      <c r="G133" s="84" t="b">
        <v>0</v>
      </c>
    </row>
    <row r="134" spans="1:7" ht="15">
      <c r="A134" s="84" t="s">
        <v>2788</v>
      </c>
      <c r="B134" s="84">
        <v>4</v>
      </c>
      <c r="C134" s="118">
        <v>0.0020901293123881896</v>
      </c>
      <c r="D134" s="84" t="s">
        <v>3056</v>
      </c>
      <c r="E134" s="84" t="b">
        <v>0</v>
      </c>
      <c r="F134" s="84" t="b">
        <v>0</v>
      </c>
      <c r="G134" s="84" t="b">
        <v>0</v>
      </c>
    </row>
    <row r="135" spans="1:7" ht="15">
      <c r="A135" s="84" t="s">
        <v>2789</v>
      </c>
      <c r="B135" s="84">
        <v>4</v>
      </c>
      <c r="C135" s="118">
        <v>0.0020901293123881896</v>
      </c>
      <c r="D135" s="84" t="s">
        <v>3056</v>
      </c>
      <c r="E135" s="84" t="b">
        <v>0</v>
      </c>
      <c r="F135" s="84" t="b">
        <v>0</v>
      </c>
      <c r="G135" s="84" t="b">
        <v>0</v>
      </c>
    </row>
    <row r="136" spans="1:7" ht="15">
      <c r="A136" s="84" t="s">
        <v>2790</v>
      </c>
      <c r="B136" s="84">
        <v>4</v>
      </c>
      <c r="C136" s="118">
        <v>0.0020901293123881896</v>
      </c>
      <c r="D136" s="84" t="s">
        <v>3056</v>
      </c>
      <c r="E136" s="84" t="b">
        <v>0</v>
      </c>
      <c r="F136" s="84" t="b">
        <v>0</v>
      </c>
      <c r="G136" s="84" t="b">
        <v>0</v>
      </c>
    </row>
    <row r="137" spans="1:7" ht="15">
      <c r="A137" s="84" t="s">
        <v>2791</v>
      </c>
      <c r="B137" s="84">
        <v>4</v>
      </c>
      <c r="C137" s="118">
        <v>0.0020901293123881896</v>
      </c>
      <c r="D137" s="84" t="s">
        <v>3056</v>
      </c>
      <c r="E137" s="84" t="b">
        <v>0</v>
      </c>
      <c r="F137" s="84" t="b">
        <v>0</v>
      </c>
      <c r="G137" s="84" t="b">
        <v>0</v>
      </c>
    </row>
    <row r="138" spans="1:7" ht="15">
      <c r="A138" s="84" t="s">
        <v>2792</v>
      </c>
      <c r="B138" s="84">
        <v>4</v>
      </c>
      <c r="C138" s="118">
        <v>0.0020901293123881896</v>
      </c>
      <c r="D138" s="84" t="s">
        <v>3056</v>
      </c>
      <c r="E138" s="84" t="b">
        <v>0</v>
      </c>
      <c r="F138" s="84" t="b">
        <v>0</v>
      </c>
      <c r="G138" s="84" t="b">
        <v>0</v>
      </c>
    </row>
    <row r="139" spans="1:7" ht="15">
      <c r="A139" s="84" t="s">
        <v>2793</v>
      </c>
      <c r="B139" s="84">
        <v>4</v>
      </c>
      <c r="C139" s="118">
        <v>0.0020901293123881896</v>
      </c>
      <c r="D139" s="84" t="s">
        <v>3056</v>
      </c>
      <c r="E139" s="84" t="b">
        <v>0</v>
      </c>
      <c r="F139" s="84" t="b">
        <v>0</v>
      </c>
      <c r="G139" s="84" t="b">
        <v>0</v>
      </c>
    </row>
    <row r="140" spans="1:7" ht="15">
      <c r="A140" s="84" t="s">
        <v>686</v>
      </c>
      <c r="B140" s="84">
        <v>4</v>
      </c>
      <c r="C140" s="118">
        <v>0.0020901293123881896</v>
      </c>
      <c r="D140" s="84" t="s">
        <v>3056</v>
      </c>
      <c r="E140" s="84" t="b">
        <v>1</v>
      </c>
      <c r="F140" s="84" t="b">
        <v>0</v>
      </c>
      <c r="G140" s="84" t="b">
        <v>0</v>
      </c>
    </row>
    <row r="141" spans="1:7" ht="15">
      <c r="A141" s="84" t="s">
        <v>2794</v>
      </c>
      <c r="B141" s="84">
        <v>4</v>
      </c>
      <c r="C141" s="118">
        <v>0.0020901293123881896</v>
      </c>
      <c r="D141" s="84" t="s">
        <v>3056</v>
      </c>
      <c r="E141" s="84" t="b">
        <v>0</v>
      </c>
      <c r="F141" s="84" t="b">
        <v>0</v>
      </c>
      <c r="G141" s="84" t="b">
        <v>0</v>
      </c>
    </row>
    <row r="142" spans="1:7" ht="15">
      <c r="A142" s="84" t="s">
        <v>2795</v>
      </c>
      <c r="B142" s="84">
        <v>4</v>
      </c>
      <c r="C142" s="118">
        <v>0.0022421229092352696</v>
      </c>
      <c r="D142" s="84" t="s">
        <v>3056</v>
      </c>
      <c r="E142" s="84" t="b">
        <v>0</v>
      </c>
      <c r="F142" s="84" t="b">
        <v>0</v>
      </c>
      <c r="G142" s="84" t="b">
        <v>0</v>
      </c>
    </row>
    <row r="143" spans="1:7" ht="15">
      <c r="A143" s="84" t="s">
        <v>2796</v>
      </c>
      <c r="B143" s="84">
        <v>4</v>
      </c>
      <c r="C143" s="118">
        <v>0.0020901293123881896</v>
      </c>
      <c r="D143" s="84" t="s">
        <v>3056</v>
      </c>
      <c r="E143" s="84" t="b">
        <v>0</v>
      </c>
      <c r="F143" s="84" t="b">
        <v>0</v>
      </c>
      <c r="G143" s="84" t="b">
        <v>0</v>
      </c>
    </row>
    <row r="144" spans="1:7" ht="15">
      <c r="A144" s="84" t="s">
        <v>2797</v>
      </c>
      <c r="B144" s="84">
        <v>4</v>
      </c>
      <c r="C144" s="118">
        <v>0.0020901293123881896</v>
      </c>
      <c r="D144" s="84" t="s">
        <v>3056</v>
      </c>
      <c r="E144" s="84" t="b">
        <v>0</v>
      </c>
      <c r="F144" s="84" t="b">
        <v>0</v>
      </c>
      <c r="G144" s="84" t="b">
        <v>0</v>
      </c>
    </row>
    <row r="145" spans="1:7" ht="15">
      <c r="A145" s="84" t="s">
        <v>2798</v>
      </c>
      <c r="B145" s="84">
        <v>4</v>
      </c>
      <c r="C145" s="118">
        <v>0.0020901293123881896</v>
      </c>
      <c r="D145" s="84" t="s">
        <v>3056</v>
      </c>
      <c r="E145" s="84" t="b">
        <v>0</v>
      </c>
      <c r="F145" s="84" t="b">
        <v>0</v>
      </c>
      <c r="G145" s="84" t="b">
        <v>0</v>
      </c>
    </row>
    <row r="146" spans="1:7" ht="15">
      <c r="A146" s="84" t="s">
        <v>2799</v>
      </c>
      <c r="B146" s="84">
        <v>4</v>
      </c>
      <c r="C146" s="118">
        <v>0.0020901293123881896</v>
      </c>
      <c r="D146" s="84" t="s">
        <v>3056</v>
      </c>
      <c r="E146" s="84" t="b">
        <v>0</v>
      </c>
      <c r="F146" s="84" t="b">
        <v>0</v>
      </c>
      <c r="G146" s="84" t="b">
        <v>0</v>
      </c>
    </row>
    <row r="147" spans="1:7" ht="15">
      <c r="A147" s="84" t="s">
        <v>2287</v>
      </c>
      <c r="B147" s="84">
        <v>4</v>
      </c>
      <c r="C147" s="118">
        <v>0.0020901293123881896</v>
      </c>
      <c r="D147" s="84" t="s">
        <v>3056</v>
      </c>
      <c r="E147" s="84" t="b">
        <v>0</v>
      </c>
      <c r="F147" s="84" t="b">
        <v>0</v>
      </c>
      <c r="G147" s="84" t="b">
        <v>0</v>
      </c>
    </row>
    <row r="148" spans="1:7" ht="15">
      <c r="A148" s="84" t="s">
        <v>2350</v>
      </c>
      <c r="B148" s="84">
        <v>4</v>
      </c>
      <c r="C148" s="118">
        <v>0.0020901293123881896</v>
      </c>
      <c r="D148" s="84" t="s">
        <v>3056</v>
      </c>
      <c r="E148" s="84" t="b">
        <v>0</v>
      </c>
      <c r="F148" s="84" t="b">
        <v>0</v>
      </c>
      <c r="G148" s="84" t="b">
        <v>0</v>
      </c>
    </row>
    <row r="149" spans="1:7" ht="15">
      <c r="A149" s="84" t="s">
        <v>2351</v>
      </c>
      <c r="B149" s="84">
        <v>4</v>
      </c>
      <c r="C149" s="118">
        <v>0.0020901293123881896</v>
      </c>
      <c r="D149" s="84" t="s">
        <v>3056</v>
      </c>
      <c r="E149" s="84" t="b">
        <v>0</v>
      </c>
      <c r="F149" s="84" t="b">
        <v>0</v>
      </c>
      <c r="G149" s="84" t="b">
        <v>0</v>
      </c>
    </row>
    <row r="150" spans="1:7" ht="15">
      <c r="A150" s="84" t="s">
        <v>2800</v>
      </c>
      <c r="B150" s="84">
        <v>4</v>
      </c>
      <c r="C150" s="118">
        <v>0.0020901293123881896</v>
      </c>
      <c r="D150" s="84" t="s">
        <v>3056</v>
      </c>
      <c r="E150" s="84" t="b">
        <v>0</v>
      </c>
      <c r="F150" s="84" t="b">
        <v>0</v>
      </c>
      <c r="G150" s="84" t="b">
        <v>0</v>
      </c>
    </row>
    <row r="151" spans="1:7" ht="15">
      <c r="A151" s="84" t="s">
        <v>2801</v>
      </c>
      <c r="B151" s="84">
        <v>4</v>
      </c>
      <c r="C151" s="118">
        <v>0.0020901293123881896</v>
      </c>
      <c r="D151" s="84" t="s">
        <v>3056</v>
      </c>
      <c r="E151" s="84" t="b">
        <v>0</v>
      </c>
      <c r="F151" s="84" t="b">
        <v>0</v>
      </c>
      <c r="G151" s="84" t="b">
        <v>0</v>
      </c>
    </row>
    <row r="152" spans="1:7" ht="15">
      <c r="A152" s="84" t="s">
        <v>2802</v>
      </c>
      <c r="B152" s="84">
        <v>4</v>
      </c>
      <c r="C152" s="118">
        <v>0.0020901293123881896</v>
      </c>
      <c r="D152" s="84" t="s">
        <v>3056</v>
      </c>
      <c r="E152" s="84" t="b">
        <v>0</v>
      </c>
      <c r="F152" s="84" t="b">
        <v>0</v>
      </c>
      <c r="G152" s="84" t="b">
        <v>0</v>
      </c>
    </row>
    <row r="153" spans="1:7" ht="15">
      <c r="A153" s="84" t="s">
        <v>2803</v>
      </c>
      <c r="B153" s="84">
        <v>4</v>
      </c>
      <c r="C153" s="118">
        <v>0.0020901293123881896</v>
      </c>
      <c r="D153" s="84" t="s">
        <v>3056</v>
      </c>
      <c r="E153" s="84" t="b">
        <v>0</v>
      </c>
      <c r="F153" s="84" t="b">
        <v>0</v>
      </c>
      <c r="G153" s="84" t="b">
        <v>0</v>
      </c>
    </row>
    <row r="154" spans="1:7" ht="15">
      <c r="A154" s="84" t="s">
        <v>2804</v>
      </c>
      <c r="B154" s="84">
        <v>4</v>
      </c>
      <c r="C154" s="118">
        <v>0.0020901293123881896</v>
      </c>
      <c r="D154" s="84" t="s">
        <v>3056</v>
      </c>
      <c r="E154" s="84" t="b">
        <v>0</v>
      </c>
      <c r="F154" s="84" t="b">
        <v>0</v>
      </c>
      <c r="G154" s="84" t="b">
        <v>0</v>
      </c>
    </row>
    <row r="155" spans="1:7" ht="15">
      <c r="A155" s="84" t="s">
        <v>2323</v>
      </c>
      <c r="B155" s="84">
        <v>4</v>
      </c>
      <c r="C155" s="118">
        <v>0.0020901293123881896</v>
      </c>
      <c r="D155" s="84" t="s">
        <v>3056</v>
      </c>
      <c r="E155" s="84" t="b">
        <v>0</v>
      </c>
      <c r="F155" s="84" t="b">
        <v>0</v>
      </c>
      <c r="G155" s="84" t="b">
        <v>0</v>
      </c>
    </row>
    <row r="156" spans="1:7" ht="15">
      <c r="A156" s="84" t="s">
        <v>2805</v>
      </c>
      <c r="B156" s="84">
        <v>4</v>
      </c>
      <c r="C156" s="118">
        <v>0.0020901293123881896</v>
      </c>
      <c r="D156" s="84" t="s">
        <v>3056</v>
      </c>
      <c r="E156" s="84" t="b">
        <v>0</v>
      </c>
      <c r="F156" s="84" t="b">
        <v>0</v>
      </c>
      <c r="G156" s="84" t="b">
        <v>0</v>
      </c>
    </row>
    <row r="157" spans="1:7" ht="15">
      <c r="A157" s="84" t="s">
        <v>2806</v>
      </c>
      <c r="B157" s="84">
        <v>4</v>
      </c>
      <c r="C157" s="118">
        <v>0.0020901293123881896</v>
      </c>
      <c r="D157" s="84" t="s">
        <v>3056</v>
      </c>
      <c r="E157" s="84" t="b">
        <v>0</v>
      </c>
      <c r="F157" s="84" t="b">
        <v>0</v>
      </c>
      <c r="G157" s="84" t="b">
        <v>0</v>
      </c>
    </row>
    <row r="158" spans="1:7" ht="15">
      <c r="A158" s="84" t="s">
        <v>2362</v>
      </c>
      <c r="B158" s="84">
        <v>4</v>
      </c>
      <c r="C158" s="118">
        <v>0.0020901293123881896</v>
      </c>
      <c r="D158" s="84" t="s">
        <v>3056</v>
      </c>
      <c r="E158" s="84" t="b">
        <v>0</v>
      </c>
      <c r="F158" s="84" t="b">
        <v>0</v>
      </c>
      <c r="G158" s="84" t="b">
        <v>0</v>
      </c>
    </row>
    <row r="159" spans="1:7" ht="15">
      <c r="A159" s="84" t="s">
        <v>2363</v>
      </c>
      <c r="B159" s="84">
        <v>4</v>
      </c>
      <c r="C159" s="118">
        <v>0.0020901293123881896</v>
      </c>
      <c r="D159" s="84" t="s">
        <v>3056</v>
      </c>
      <c r="E159" s="84" t="b">
        <v>0</v>
      </c>
      <c r="F159" s="84" t="b">
        <v>0</v>
      </c>
      <c r="G159" s="84" t="b">
        <v>0</v>
      </c>
    </row>
    <row r="160" spans="1:7" ht="15">
      <c r="A160" s="84" t="s">
        <v>2365</v>
      </c>
      <c r="B160" s="84">
        <v>4</v>
      </c>
      <c r="C160" s="118">
        <v>0.0020901293123881896</v>
      </c>
      <c r="D160" s="84" t="s">
        <v>3056</v>
      </c>
      <c r="E160" s="84" t="b">
        <v>0</v>
      </c>
      <c r="F160" s="84" t="b">
        <v>0</v>
      </c>
      <c r="G160" s="84" t="b">
        <v>0</v>
      </c>
    </row>
    <row r="161" spans="1:7" ht="15">
      <c r="A161" s="84" t="s">
        <v>2366</v>
      </c>
      <c r="B161" s="84">
        <v>4</v>
      </c>
      <c r="C161" s="118">
        <v>0.0020901293123881896</v>
      </c>
      <c r="D161" s="84" t="s">
        <v>3056</v>
      </c>
      <c r="E161" s="84" t="b">
        <v>0</v>
      </c>
      <c r="F161" s="84" t="b">
        <v>0</v>
      </c>
      <c r="G161" s="84" t="b">
        <v>0</v>
      </c>
    </row>
    <row r="162" spans="1:7" ht="15">
      <c r="A162" s="84" t="s">
        <v>2367</v>
      </c>
      <c r="B162" s="84">
        <v>4</v>
      </c>
      <c r="C162" s="118">
        <v>0.0020901293123881896</v>
      </c>
      <c r="D162" s="84" t="s">
        <v>3056</v>
      </c>
      <c r="E162" s="84" t="b">
        <v>0</v>
      </c>
      <c r="F162" s="84" t="b">
        <v>0</v>
      </c>
      <c r="G162" s="84" t="b">
        <v>0</v>
      </c>
    </row>
    <row r="163" spans="1:7" ht="15">
      <c r="A163" s="84" t="s">
        <v>2368</v>
      </c>
      <c r="B163" s="84">
        <v>4</v>
      </c>
      <c r="C163" s="118">
        <v>0.0020901293123881896</v>
      </c>
      <c r="D163" s="84" t="s">
        <v>3056</v>
      </c>
      <c r="E163" s="84" t="b">
        <v>0</v>
      </c>
      <c r="F163" s="84" t="b">
        <v>0</v>
      </c>
      <c r="G163" s="84" t="b">
        <v>0</v>
      </c>
    </row>
    <row r="164" spans="1:7" ht="15">
      <c r="A164" s="84" t="s">
        <v>2369</v>
      </c>
      <c r="B164" s="84">
        <v>4</v>
      </c>
      <c r="C164" s="118">
        <v>0.0020901293123881896</v>
      </c>
      <c r="D164" s="84" t="s">
        <v>3056</v>
      </c>
      <c r="E164" s="84" t="b">
        <v>0</v>
      </c>
      <c r="F164" s="84" t="b">
        <v>0</v>
      </c>
      <c r="G164" s="84" t="b">
        <v>0</v>
      </c>
    </row>
    <row r="165" spans="1:7" ht="15">
      <c r="A165" s="84" t="s">
        <v>2807</v>
      </c>
      <c r="B165" s="84">
        <v>4</v>
      </c>
      <c r="C165" s="118">
        <v>0.0020901293123881896</v>
      </c>
      <c r="D165" s="84" t="s">
        <v>3056</v>
      </c>
      <c r="E165" s="84" t="b">
        <v>0</v>
      </c>
      <c r="F165" s="84" t="b">
        <v>0</v>
      </c>
      <c r="G165" s="84" t="b">
        <v>0</v>
      </c>
    </row>
    <row r="166" spans="1:7" ht="15">
      <c r="A166" s="84" t="s">
        <v>2808</v>
      </c>
      <c r="B166" s="84">
        <v>4</v>
      </c>
      <c r="C166" s="118">
        <v>0.0020901293123881896</v>
      </c>
      <c r="D166" s="84" t="s">
        <v>3056</v>
      </c>
      <c r="E166" s="84" t="b">
        <v>0</v>
      </c>
      <c r="F166" s="84" t="b">
        <v>0</v>
      </c>
      <c r="G166" s="84" t="b">
        <v>0</v>
      </c>
    </row>
    <row r="167" spans="1:7" ht="15">
      <c r="A167" s="84" t="s">
        <v>2809</v>
      </c>
      <c r="B167" s="84">
        <v>4</v>
      </c>
      <c r="C167" s="118">
        <v>0.0022421229092352696</v>
      </c>
      <c r="D167" s="84" t="s">
        <v>3056</v>
      </c>
      <c r="E167" s="84" t="b">
        <v>0</v>
      </c>
      <c r="F167" s="84" t="b">
        <v>0</v>
      </c>
      <c r="G167" s="84" t="b">
        <v>0</v>
      </c>
    </row>
    <row r="168" spans="1:7" ht="15">
      <c r="A168" s="84" t="s">
        <v>223</v>
      </c>
      <c r="B168" s="84">
        <v>4</v>
      </c>
      <c r="C168" s="118">
        <v>0.0020901293123881896</v>
      </c>
      <c r="D168" s="84" t="s">
        <v>3056</v>
      </c>
      <c r="E168" s="84" t="b">
        <v>0</v>
      </c>
      <c r="F168" s="84" t="b">
        <v>0</v>
      </c>
      <c r="G168" s="84" t="b">
        <v>0</v>
      </c>
    </row>
    <row r="169" spans="1:7" ht="15">
      <c r="A169" s="84" t="s">
        <v>2810</v>
      </c>
      <c r="B169" s="84">
        <v>4</v>
      </c>
      <c r="C169" s="118">
        <v>0.0020901293123881896</v>
      </c>
      <c r="D169" s="84" t="s">
        <v>3056</v>
      </c>
      <c r="E169" s="84" t="b">
        <v>0</v>
      </c>
      <c r="F169" s="84" t="b">
        <v>0</v>
      </c>
      <c r="G169" s="84" t="b">
        <v>0</v>
      </c>
    </row>
    <row r="170" spans="1:7" ht="15">
      <c r="A170" s="84" t="s">
        <v>2811</v>
      </c>
      <c r="B170" s="84">
        <v>4</v>
      </c>
      <c r="C170" s="118">
        <v>0.0020901293123881896</v>
      </c>
      <c r="D170" s="84" t="s">
        <v>3056</v>
      </c>
      <c r="E170" s="84" t="b">
        <v>0</v>
      </c>
      <c r="F170" s="84" t="b">
        <v>0</v>
      </c>
      <c r="G170" s="84" t="b">
        <v>0</v>
      </c>
    </row>
    <row r="171" spans="1:7" ht="15">
      <c r="A171" s="84" t="s">
        <v>2812</v>
      </c>
      <c r="B171" s="84">
        <v>4</v>
      </c>
      <c r="C171" s="118">
        <v>0.0020901293123881896</v>
      </c>
      <c r="D171" s="84" t="s">
        <v>3056</v>
      </c>
      <c r="E171" s="84" t="b">
        <v>0</v>
      </c>
      <c r="F171" s="84" t="b">
        <v>0</v>
      </c>
      <c r="G171" s="84" t="b">
        <v>0</v>
      </c>
    </row>
    <row r="172" spans="1:7" ht="15">
      <c r="A172" s="84" t="s">
        <v>2813</v>
      </c>
      <c r="B172" s="84">
        <v>4</v>
      </c>
      <c r="C172" s="118">
        <v>0.0020901293123881896</v>
      </c>
      <c r="D172" s="84" t="s">
        <v>3056</v>
      </c>
      <c r="E172" s="84" t="b">
        <v>0</v>
      </c>
      <c r="F172" s="84" t="b">
        <v>0</v>
      </c>
      <c r="G172" s="84" t="b">
        <v>0</v>
      </c>
    </row>
    <row r="173" spans="1:7" ht="15">
      <c r="A173" s="84" t="s">
        <v>2814</v>
      </c>
      <c r="B173" s="84">
        <v>4</v>
      </c>
      <c r="C173" s="118">
        <v>0.0020901293123881896</v>
      </c>
      <c r="D173" s="84" t="s">
        <v>3056</v>
      </c>
      <c r="E173" s="84" t="b">
        <v>0</v>
      </c>
      <c r="F173" s="84" t="b">
        <v>0</v>
      </c>
      <c r="G173" s="84" t="b">
        <v>0</v>
      </c>
    </row>
    <row r="174" spans="1:7" ht="15">
      <c r="A174" s="84" t="s">
        <v>2815</v>
      </c>
      <c r="B174" s="84">
        <v>4</v>
      </c>
      <c r="C174" s="118">
        <v>0.0020901293123881896</v>
      </c>
      <c r="D174" s="84" t="s">
        <v>3056</v>
      </c>
      <c r="E174" s="84" t="b">
        <v>0</v>
      </c>
      <c r="F174" s="84" t="b">
        <v>0</v>
      </c>
      <c r="G174" s="84" t="b">
        <v>0</v>
      </c>
    </row>
    <row r="175" spans="1:7" ht="15">
      <c r="A175" s="84" t="s">
        <v>2816</v>
      </c>
      <c r="B175" s="84">
        <v>4</v>
      </c>
      <c r="C175" s="118">
        <v>0.0022421229092352696</v>
      </c>
      <c r="D175" s="84" t="s">
        <v>3056</v>
      </c>
      <c r="E175" s="84" t="b">
        <v>0</v>
      </c>
      <c r="F175" s="84" t="b">
        <v>0</v>
      </c>
      <c r="G175" s="84" t="b">
        <v>0</v>
      </c>
    </row>
    <row r="176" spans="1:7" ht="15">
      <c r="A176" s="84" t="s">
        <v>2817</v>
      </c>
      <c r="B176" s="84">
        <v>4</v>
      </c>
      <c r="C176" s="118">
        <v>0.0020901293123881896</v>
      </c>
      <c r="D176" s="84" t="s">
        <v>3056</v>
      </c>
      <c r="E176" s="84" t="b">
        <v>0</v>
      </c>
      <c r="F176" s="84" t="b">
        <v>0</v>
      </c>
      <c r="G176" s="84" t="b">
        <v>0</v>
      </c>
    </row>
    <row r="177" spans="1:7" ht="15">
      <c r="A177" s="84" t="s">
        <v>2818</v>
      </c>
      <c r="B177" s="84">
        <v>4</v>
      </c>
      <c r="C177" s="118">
        <v>0.0020901293123881896</v>
      </c>
      <c r="D177" s="84" t="s">
        <v>3056</v>
      </c>
      <c r="E177" s="84" t="b">
        <v>1</v>
      </c>
      <c r="F177" s="84" t="b">
        <v>0</v>
      </c>
      <c r="G177" s="84" t="b">
        <v>0</v>
      </c>
    </row>
    <row r="178" spans="1:7" ht="15">
      <c r="A178" s="84" t="s">
        <v>2819</v>
      </c>
      <c r="B178" s="84">
        <v>4</v>
      </c>
      <c r="C178" s="118">
        <v>0.0020901293123881896</v>
      </c>
      <c r="D178" s="84" t="s">
        <v>3056</v>
      </c>
      <c r="E178" s="84" t="b">
        <v>0</v>
      </c>
      <c r="F178" s="84" t="b">
        <v>0</v>
      </c>
      <c r="G178" s="84" t="b">
        <v>0</v>
      </c>
    </row>
    <row r="179" spans="1:7" ht="15">
      <c r="A179" s="84" t="s">
        <v>2820</v>
      </c>
      <c r="B179" s="84">
        <v>3</v>
      </c>
      <c r="C179" s="118">
        <v>0.0016815921819264522</v>
      </c>
      <c r="D179" s="84" t="s">
        <v>3056</v>
      </c>
      <c r="E179" s="84" t="b">
        <v>0</v>
      </c>
      <c r="F179" s="84" t="b">
        <v>0</v>
      </c>
      <c r="G179" s="84" t="b">
        <v>0</v>
      </c>
    </row>
    <row r="180" spans="1:7" ht="15">
      <c r="A180" s="84" t="s">
        <v>2821</v>
      </c>
      <c r="B180" s="84">
        <v>3</v>
      </c>
      <c r="C180" s="118">
        <v>0.0016815921819264522</v>
      </c>
      <c r="D180" s="84" t="s">
        <v>3056</v>
      </c>
      <c r="E180" s="84" t="b">
        <v>0</v>
      </c>
      <c r="F180" s="84" t="b">
        <v>0</v>
      </c>
      <c r="G180" s="84" t="b">
        <v>0</v>
      </c>
    </row>
    <row r="181" spans="1:7" ht="15">
      <c r="A181" s="84" t="s">
        <v>2822</v>
      </c>
      <c r="B181" s="84">
        <v>3</v>
      </c>
      <c r="C181" s="118">
        <v>0.0016815921819264522</v>
      </c>
      <c r="D181" s="84" t="s">
        <v>3056</v>
      </c>
      <c r="E181" s="84" t="b">
        <v>0</v>
      </c>
      <c r="F181" s="84" t="b">
        <v>0</v>
      </c>
      <c r="G181" s="84" t="b">
        <v>0</v>
      </c>
    </row>
    <row r="182" spans="1:7" ht="15">
      <c r="A182" s="84" t="s">
        <v>2823</v>
      </c>
      <c r="B182" s="84">
        <v>3</v>
      </c>
      <c r="C182" s="118">
        <v>0.0016815921819264522</v>
      </c>
      <c r="D182" s="84" t="s">
        <v>3056</v>
      </c>
      <c r="E182" s="84" t="b">
        <v>0</v>
      </c>
      <c r="F182" s="84" t="b">
        <v>0</v>
      </c>
      <c r="G182" s="84" t="b">
        <v>0</v>
      </c>
    </row>
    <row r="183" spans="1:7" ht="15">
      <c r="A183" s="84" t="s">
        <v>2824</v>
      </c>
      <c r="B183" s="84">
        <v>3</v>
      </c>
      <c r="C183" s="118">
        <v>0.0016815921819264522</v>
      </c>
      <c r="D183" s="84" t="s">
        <v>3056</v>
      </c>
      <c r="E183" s="84" t="b">
        <v>0</v>
      </c>
      <c r="F183" s="84" t="b">
        <v>0</v>
      </c>
      <c r="G183" s="84" t="b">
        <v>0</v>
      </c>
    </row>
    <row r="184" spans="1:7" ht="15">
      <c r="A184" s="84" t="s">
        <v>2825</v>
      </c>
      <c r="B184" s="84">
        <v>3</v>
      </c>
      <c r="C184" s="118">
        <v>0.0016815921819264522</v>
      </c>
      <c r="D184" s="84" t="s">
        <v>3056</v>
      </c>
      <c r="E184" s="84" t="b">
        <v>0</v>
      </c>
      <c r="F184" s="84" t="b">
        <v>0</v>
      </c>
      <c r="G184" s="84" t="b">
        <v>0</v>
      </c>
    </row>
    <row r="185" spans="1:7" ht="15">
      <c r="A185" s="84" t="s">
        <v>2826</v>
      </c>
      <c r="B185" s="84">
        <v>3</v>
      </c>
      <c r="C185" s="118">
        <v>0.0016815921819264522</v>
      </c>
      <c r="D185" s="84" t="s">
        <v>3056</v>
      </c>
      <c r="E185" s="84" t="b">
        <v>0</v>
      </c>
      <c r="F185" s="84" t="b">
        <v>0</v>
      </c>
      <c r="G185" s="84" t="b">
        <v>0</v>
      </c>
    </row>
    <row r="186" spans="1:7" ht="15">
      <c r="A186" s="84" t="s">
        <v>2827</v>
      </c>
      <c r="B186" s="84">
        <v>3</v>
      </c>
      <c r="C186" s="118">
        <v>0.0016815921819264522</v>
      </c>
      <c r="D186" s="84" t="s">
        <v>3056</v>
      </c>
      <c r="E186" s="84" t="b">
        <v>0</v>
      </c>
      <c r="F186" s="84" t="b">
        <v>0</v>
      </c>
      <c r="G186" s="84" t="b">
        <v>0</v>
      </c>
    </row>
    <row r="187" spans="1:7" ht="15">
      <c r="A187" s="84" t="s">
        <v>2828</v>
      </c>
      <c r="B187" s="84">
        <v>3</v>
      </c>
      <c r="C187" s="118">
        <v>0.0018422593890940447</v>
      </c>
      <c r="D187" s="84" t="s">
        <v>3056</v>
      </c>
      <c r="E187" s="84" t="b">
        <v>0</v>
      </c>
      <c r="F187" s="84" t="b">
        <v>0</v>
      </c>
      <c r="G187" s="84" t="b">
        <v>0</v>
      </c>
    </row>
    <row r="188" spans="1:7" ht="15">
      <c r="A188" s="84" t="s">
        <v>2829</v>
      </c>
      <c r="B188" s="84">
        <v>3</v>
      </c>
      <c r="C188" s="118">
        <v>0.0016815921819264522</v>
      </c>
      <c r="D188" s="84" t="s">
        <v>3056</v>
      </c>
      <c r="E188" s="84" t="b">
        <v>0</v>
      </c>
      <c r="F188" s="84" t="b">
        <v>0</v>
      </c>
      <c r="G188" s="84" t="b">
        <v>0</v>
      </c>
    </row>
    <row r="189" spans="1:7" ht="15">
      <c r="A189" s="84" t="s">
        <v>2830</v>
      </c>
      <c r="B189" s="84">
        <v>3</v>
      </c>
      <c r="C189" s="118">
        <v>0.0016815921819264522</v>
      </c>
      <c r="D189" s="84" t="s">
        <v>3056</v>
      </c>
      <c r="E189" s="84" t="b">
        <v>0</v>
      </c>
      <c r="F189" s="84" t="b">
        <v>0</v>
      </c>
      <c r="G189" s="84" t="b">
        <v>0</v>
      </c>
    </row>
    <row r="190" spans="1:7" ht="15">
      <c r="A190" s="84" t="s">
        <v>2831</v>
      </c>
      <c r="B190" s="84">
        <v>3</v>
      </c>
      <c r="C190" s="118">
        <v>0.0016815921819264522</v>
      </c>
      <c r="D190" s="84" t="s">
        <v>3056</v>
      </c>
      <c r="E190" s="84" t="b">
        <v>0</v>
      </c>
      <c r="F190" s="84" t="b">
        <v>0</v>
      </c>
      <c r="G190" s="84" t="b">
        <v>0</v>
      </c>
    </row>
    <row r="191" spans="1:7" ht="15">
      <c r="A191" s="84" t="s">
        <v>2832</v>
      </c>
      <c r="B191" s="84">
        <v>3</v>
      </c>
      <c r="C191" s="118">
        <v>0.0016815921819264522</v>
      </c>
      <c r="D191" s="84" t="s">
        <v>3056</v>
      </c>
      <c r="E191" s="84" t="b">
        <v>0</v>
      </c>
      <c r="F191" s="84" t="b">
        <v>0</v>
      </c>
      <c r="G191" s="84" t="b">
        <v>0</v>
      </c>
    </row>
    <row r="192" spans="1:7" ht="15">
      <c r="A192" s="84" t="s">
        <v>2833</v>
      </c>
      <c r="B192" s="84">
        <v>3</v>
      </c>
      <c r="C192" s="118">
        <v>0.0016815921819264522</v>
      </c>
      <c r="D192" s="84" t="s">
        <v>3056</v>
      </c>
      <c r="E192" s="84" t="b">
        <v>0</v>
      </c>
      <c r="F192" s="84" t="b">
        <v>0</v>
      </c>
      <c r="G192" s="84" t="b">
        <v>0</v>
      </c>
    </row>
    <row r="193" spans="1:7" ht="15">
      <c r="A193" s="84" t="s">
        <v>2834</v>
      </c>
      <c r="B193" s="84">
        <v>3</v>
      </c>
      <c r="C193" s="118">
        <v>0.0016815921819264522</v>
      </c>
      <c r="D193" s="84" t="s">
        <v>3056</v>
      </c>
      <c r="E193" s="84" t="b">
        <v>0</v>
      </c>
      <c r="F193" s="84" t="b">
        <v>0</v>
      </c>
      <c r="G193" s="84" t="b">
        <v>0</v>
      </c>
    </row>
    <row r="194" spans="1:7" ht="15">
      <c r="A194" s="84" t="s">
        <v>2835</v>
      </c>
      <c r="B194" s="84">
        <v>3</v>
      </c>
      <c r="C194" s="118">
        <v>0.0016815921819264522</v>
      </c>
      <c r="D194" s="84" t="s">
        <v>3056</v>
      </c>
      <c r="E194" s="84" t="b">
        <v>0</v>
      </c>
      <c r="F194" s="84" t="b">
        <v>0</v>
      </c>
      <c r="G194" s="84" t="b">
        <v>0</v>
      </c>
    </row>
    <row r="195" spans="1:7" ht="15">
      <c r="A195" s="84" t="s">
        <v>2836</v>
      </c>
      <c r="B195" s="84">
        <v>3</v>
      </c>
      <c r="C195" s="118">
        <v>0.0016815921819264522</v>
      </c>
      <c r="D195" s="84" t="s">
        <v>3056</v>
      </c>
      <c r="E195" s="84" t="b">
        <v>0</v>
      </c>
      <c r="F195" s="84" t="b">
        <v>0</v>
      </c>
      <c r="G195" s="84" t="b">
        <v>0</v>
      </c>
    </row>
    <row r="196" spans="1:7" ht="15">
      <c r="A196" s="84" t="s">
        <v>2837</v>
      </c>
      <c r="B196" s="84">
        <v>3</v>
      </c>
      <c r="C196" s="118">
        <v>0.0016815921819264522</v>
      </c>
      <c r="D196" s="84" t="s">
        <v>3056</v>
      </c>
      <c r="E196" s="84" t="b">
        <v>1</v>
      </c>
      <c r="F196" s="84" t="b">
        <v>0</v>
      </c>
      <c r="G196" s="84" t="b">
        <v>0</v>
      </c>
    </row>
    <row r="197" spans="1:7" ht="15">
      <c r="A197" s="84" t="s">
        <v>2838</v>
      </c>
      <c r="B197" s="84">
        <v>3</v>
      </c>
      <c r="C197" s="118">
        <v>0.0016815921819264522</v>
      </c>
      <c r="D197" s="84" t="s">
        <v>3056</v>
      </c>
      <c r="E197" s="84" t="b">
        <v>0</v>
      </c>
      <c r="F197" s="84" t="b">
        <v>0</v>
      </c>
      <c r="G197" s="84" t="b">
        <v>0</v>
      </c>
    </row>
    <row r="198" spans="1:7" ht="15">
      <c r="A198" s="84" t="s">
        <v>2839</v>
      </c>
      <c r="B198" s="84">
        <v>3</v>
      </c>
      <c r="C198" s="118">
        <v>0.0016815921819264522</v>
      </c>
      <c r="D198" s="84" t="s">
        <v>3056</v>
      </c>
      <c r="E198" s="84" t="b">
        <v>0</v>
      </c>
      <c r="F198" s="84" t="b">
        <v>0</v>
      </c>
      <c r="G198" s="84" t="b">
        <v>0</v>
      </c>
    </row>
    <row r="199" spans="1:7" ht="15">
      <c r="A199" s="84" t="s">
        <v>2840</v>
      </c>
      <c r="B199" s="84">
        <v>3</v>
      </c>
      <c r="C199" s="118">
        <v>0.0016815921819264522</v>
      </c>
      <c r="D199" s="84" t="s">
        <v>3056</v>
      </c>
      <c r="E199" s="84" t="b">
        <v>0</v>
      </c>
      <c r="F199" s="84" t="b">
        <v>1</v>
      </c>
      <c r="G199" s="84" t="b">
        <v>0</v>
      </c>
    </row>
    <row r="200" spans="1:7" ht="15">
      <c r="A200" s="84" t="s">
        <v>2841</v>
      </c>
      <c r="B200" s="84">
        <v>3</v>
      </c>
      <c r="C200" s="118">
        <v>0.0016815921819264522</v>
      </c>
      <c r="D200" s="84" t="s">
        <v>3056</v>
      </c>
      <c r="E200" s="84" t="b">
        <v>0</v>
      </c>
      <c r="F200" s="84" t="b">
        <v>0</v>
      </c>
      <c r="G200" s="84" t="b">
        <v>0</v>
      </c>
    </row>
    <row r="201" spans="1:7" ht="15">
      <c r="A201" s="84" t="s">
        <v>2842</v>
      </c>
      <c r="B201" s="84">
        <v>3</v>
      </c>
      <c r="C201" s="118">
        <v>0.0016815921819264522</v>
      </c>
      <c r="D201" s="84" t="s">
        <v>3056</v>
      </c>
      <c r="E201" s="84" t="b">
        <v>0</v>
      </c>
      <c r="F201" s="84" t="b">
        <v>0</v>
      </c>
      <c r="G201" s="84" t="b">
        <v>0</v>
      </c>
    </row>
    <row r="202" spans="1:7" ht="15">
      <c r="A202" s="84" t="s">
        <v>2843</v>
      </c>
      <c r="B202" s="84">
        <v>3</v>
      </c>
      <c r="C202" s="118">
        <v>0.0016815921819264522</v>
      </c>
      <c r="D202" s="84" t="s">
        <v>3056</v>
      </c>
      <c r="E202" s="84" t="b">
        <v>0</v>
      </c>
      <c r="F202" s="84" t="b">
        <v>0</v>
      </c>
      <c r="G202" s="84" t="b">
        <v>0</v>
      </c>
    </row>
    <row r="203" spans="1:7" ht="15">
      <c r="A203" s="84" t="s">
        <v>2844</v>
      </c>
      <c r="B203" s="84">
        <v>3</v>
      </c>
      <c r="C203" s="118">
        <v>0.0016815921819264522</v>
      </c>
      <c r="D203" s="84" t="s">
        <v>3056</v>
      </c>
      <c r="E203" s="84" t="b">
        <v>0</v>
      </c>
      <c r="F203" s="84" t="b">
        <v>0</v>
      </c>
      <c r="G203" s="84" t="b">
        <v>0</v>
      </c>
    </row>
    <row r="204" spans="1:7" ht="15">
      <c r="A204" s="84" t="s">
        <v>336</v>
      </c>
      <c r="B204" s="84">
        <v>3</v>
      </c>
      <c r="C204" s="118">
        <v>0.0018422593890940447</v>
      </c>
      <c r="D204" s="84" t="s">
        <v>3056</v>
      </c>
      <c r="E204" s="84" t="b">
        <v>0</v>
      </c>
      <c r="F204" s="84" t="b">
        <v>0</v>
      </c>
      <c r="G204" s="84" t="b">
        <v>0</v>
      </c>
    </row>
    <row r="205" spans="1:7" ht="15">
      <c r="A205" s="84" t="s">
        <v>279</v>
      </c>
      <c r="B205" s="84">
        <v>3</v>
      </c>
      <c r="C205" s="118">
        <v>0.0016815921819264522</v>
      </c>
      <c r="D205" s="84" t="s">
        <v>3056</v>
      </c>
      <c r="E205" s="84" t="b">
        <v>0</v>
      </c>
      <c r="F205" s="84" t="b">
        <v>0</v>
      </c>
      <c r="G205" s="84" t="b">
        <v>0</v>
      </c>
    </row>
    <row r="206" spans="1:7" ht="15">
      <c r="A206" s="84" t="s">
        <v>2845</v>
      </c>
      <c r="B206" s="84">
        <v>3</v>
      </c>
      <c r="C206" s="118">
        <v>0.0016815921819264522</v>
      </c>
      <c r="D206" s="84" t="s">
        <v>3056</v>
      </c>
      <c r="E206" s="84" t="b">
        <v>0</v>
      </c>
      <c r="F206" s="84" t="b">
        <v>0</v>
      </c>
      <c r="G206" s="84" t="b">
        <v>0</v>
      </c>
    </row>
    <row r="207" spans="1:7" ht="15">
      <c r="A207" s="84" t="s">
        <v>2846</v>
      </c>
      <c r="B207" s="84">
        <v>3</v>
      </c>
      <c r="C207" s="118">
        <v>0.0016815921819264522</v>
      </c>
      <c r="D207" s="84" t="s">
        <v>3056</v>
      </c>
      <c r="E207" s="84" t="b">
        <v>0</v>
      </c>
      <c r="F207" s="84" t="b">
        <v>0</v>
      </c>
      <c r="G207" s="84" t="b">
        <v>0</v>
      </c>
    </row>
    <row r="208" spans="1:7" ht="15">
      <c r="A208" s="84" t="s">
        <v>2847</v>
      </c>
      <c r="B208" s="84">
        <v>3</v>
      </c>
      <c r="C208" s="118">
        <v>0.0018422593890940447</v>
      </c>
      <c r="D208" s="84" t="s">
        <v>3056</v>
      </c>
      <c r="E208" s="84" t="b">
        <v>0</v>
      </c>
      <c r="F208" s="84" t="b">
        <v>0</v>
      </c>
      <c r="G208" s="84" t="b">
        <v>0</v>
      </c>
    </row>
    <row r="209" spans="1:7" ht="15">
      <c r="A209" s="84" t="s">
        <v>2848</v>
      </c>
      <c r="B209" s="84">
        <v>3</v>
      </c>
      <c r="C209" s="118">
        <v>0.0016815921819264522</v>
      </c>
      <c r="D209" s="84" t="s">
        <v>3056</v>
      </c>
      <c r="E209" s="84" t="b">
        <v>0</v>
      </c>
      <c r="F209" s="84" t="b">
        <v>0</v>
      </c>
      <c r="G209" s="84" t="b">
        <v>0</v>
      </c>
    </row>
    <row r="210" spans="1:7" ht="15">
      <c r="A210" s="84" t="s">
        <v>2329</v>
      </c>
      <c r="B210" s="84">
        <v>3</v>
      </c>
      <c r="C210" s="118">
        <v>0.0016815921819264522</v>
      </c>
      <c r="D210" s="84" t="s">
        <v>3056</v>
      </c>
      <c r="E210" s="84" t="b">
        <v>0</v>
      </c>
      <c r="F210" s="84" t="b">
        <v>0</v>
      </c>
      <c r="G210" s="84" t="b">
        <v>0</v>
      </c>
    </row>
    <row r="211" spans="1:7" ht="15">
      <c r="A211" s="84" t="s">
        <v>2849</v>
      </c>
      <c r="B211" s="84">
        <v>3</v>
      </c>
      <c r="C211" s="118">
        <v>0.0016815921819264522</v>
      </c>
      <c r="D211" s="84" t="s">
        <v>3056</v>
      </c>
      <c r="E211" s="84" t="b">
        <v>0</v>
      </c>
      <c r="F211" s="84" t="b">
        <v>0</v>
      </c>
      <c r="G211" s="84" t="b">
        <v>0</v>
      </c>
    </row>
    <row r="212" spans="1:7" ht="15">
      <c r="A212" s="84" t="s">
        <v>2850</v>
      </c>
      <c r="B212" s="84">
        <v>3</v>
      </c>
      <c r="C212" s="118">
        <v>0.0016815921819264522</v>
      </c>
      <c r="D212" s="84" t="s">
        <v>3056</v>
      </c>
      <c r="E212" s="84" t="b">
        <v>0</v>
      </c>
      <c r="F212" s="84" t="b">
        <v>0</v>
      </c>
      <c r="G212" s="84" t="b">
        <v>0</v>
      </c>
    </row>
    <row r="213" spans="1:7" ht="15">
      <c r="A213" s="84" t="s">
        <v>2851</v>
      </c>
      <c r="B213" s="84">
        <v>3</v>
      </c>
      <c r="C213" s="118">
        <v>0.0016815921819264522</v>
      </c>
      <c r="D213" s="84" t="s">
        <v>3056</v>
      </c>
      <c r="E213" s="84" t="b">
        <v>0</v>
      </c>
      <c r="F213" s="84" t="b">
        <v>0</v>
      </c>
      <c r="G213" s="84" t="b">
        <v>0</v>
      </c>
    </row>
    <row r="214" spans="1:7" ht="15">
      <c r="A214" s="84" t="s">
        <v>2852</v>
      </c>
      <c r="B214" s="84">
        <v>3</v>
      </c>
      <c r="C214" s="118">
        <v>0.0016815921819264522</v>
      </c>
      <c r="D214" s="84" t="s">
        <v>3056</v>
      </c>
      <c r="E214" s="84" t="b">
        <v>0</v>
      </c>
      <c r="F214" s="84" t="b">
        <v>0</v>
      </c>
      <c r="G214" s="84" t="b">
        <v>0</v>
      </c>
    </row>
    <row r="215" spans="1:7" ht="15">
      <c r="A215" s="84" t="s">
        <v>2853</v>
      </c>
      <c r="B215" s="84">
        <v>3</v>
      </c>
      <c r="C215" s="118">
        <v>0.0016815921819264522</v>
      </c>
      <c r="D215" s="84" t="s">
        <v>3056</v>
      </c>
      <c r="E215" s="84" t="b">
        <v>0</v>
      </c>
      <c r="F215" s="84" t="b">
        <v>0</v>
      </c>
      <c r="G215" s="84" t="b">
        <v>0</v>
      </c>
    </row>
    <row r="216" spans="1:7" ht="15">
      <c r="A216" s="84" t="s">
        <v>2854</v>
      </c>
      <c r="B216" s="84">
        <v>3</v>
      </c>
      <c r="C216" s="118">
        <v>0.0016815921819264522</v>
      </c>
      <c r="D216" s="84" t="s">
        <v>3056</v>
      </c>
      <c r="E216" s="84" t="b">
        <v>0</v>
      </c>
      <c r="F216" s="84" t="b">
        <v>0</v>
      </c>
      <c r="G216" s="84" t="b">
        <v>0</v>
      </c>
    </row>
    <row r="217" spans="1:7" ht="15">
      <c r="A217" s="84" t="s">
        <v>2855</v>
      </c>
      <c r="B217" s="84">
        <v>3</v>
      </c>
      <c r="C217" s="118">
        <v>0.0016815921819264522</v>
      </c>
      <c r="D217" s="84" t="s">
        <v>3056</v>
      </c>
      <c r="E217" s="84" t="b">
        <v>0</v>
      </c>
      <c r="F217" s="84" t="b">
        <v>0</v>
      </c>
      <c r="G217" s="84" t="b">
        <v>0</v>
      </c>
    </row>
    <row r="218" spans="1:7" ht="15">
      <c r="A218" s="84" t="s">
        <v>2856</v>
      </c>
      <c r="B218" s="84">
        <v>3</v>
      </c>
      <c r="C218" s="118">
        <v>0.0016815921819264522</v>
      </c>
      <c r="D218" s="84" t="s">
        <v>3056</v>
      </c>
      <c r="E218" s="84" t="b">
        <v>0</v>
      </c>
      <c r="F218" s="84" t="b">
        <v>0</v>
      </c>
      <c r="G218" s="84" t="b">
        <v>0</v>
      </c>
    </row>
    <row r="219" spans="1:7" ht="15">
      <c r="A219" s="84" t="s">
        <v>2857</v>
      </c>
      <c r="B219" s="84">
        <v>3</v>
      </c>
      <c r="C219" s="118">
        <v>0.0016815921819264522</v>
      </c>
      <c r="D219" s="84" t="s">
        <v>3056</v>
      </c>
      <c r="E219" s="84" t="b">
        <v>0</v>
      </c>
      <c r="F219" s="84" t="b">
        <v>1</v>
      </c>
      <c r="G219" s="84" t="b">
        <v>0</v>
      </c>
    </row>
    <row r="220" spans="1:7" ht="15">
      <c r="A220" s="84" t="s">
        <v>2858</v>
      </c>
      <c r="B220" s="84">
        <v>3</v>
      </c>
      <c r="C220" s="118">
        <v>0.0016815921819264522</v>
      </c>
      <c r="D220" s="84" t="s">
        <v>3056</v>
      </c>
      <c r="E220" s="84" t="b">
        <v>0</v>
      </c>
      <c r="F220" s="84" t="b">
        <v>0</v>
      </c>
      <c r="G220" s="84" t="b">
        <v>0</v>
      </c>
    </row>
    <row r="221" spans="1:7" ht="15">
      <c r="A221" s="84" t="s">
        <v>2859</v>
      </c>
      <c r="B221" s="84">
        <v>3</v>
      </c>
      <c r="C221" s="118">
        <v>0.0016815921819264522</v>
      </c>
      <c r="D221" s="84" t="s">
        <v>3056</v>
      </c>
      <c r="E221" s="84" t="b">
        <v>0</v>
      </c>
      <c r="F221" s="84" t="b">
        <v>1</v>
      </c>
      <c r="G221" s="84" t="b">
        <v>0</v>
      </c>
    </row>
    <row r="222" spans="1:7" ht="15">
      <c r="A222" s="84" t="s">
        <v>2327</v>
      </c>
      <c r="B222" s="84">
        <v>3</v>
      </c>
      <c r="C222" s="118">
        <v>0.0016815921819264522</v>
      </c>
      <c r="D222" s="84" t="s">
        <v>3056</v>
      </c>
      <c r="E222" s="84" t="b">
        <v>0</v>
      </c>
      <c r="F222" s="84" t="b">
        <v>0</v>
      </c>
      <c r="G222" s="84" t="b">
        <v>0</v>
      </c>
    </row>
    <row r="223" spans="1:7" ht="15">
      <c r="A223" s="84" t="s">
        <v>2860</v>
      </c>
      <c r="B223" s="84">
        <v>3</v>
      </c>
      <c r="C223" s="118">
        <v>0.0016815921819264522</v>
      </c>
      <c r="D223" s="84" t="s">
        <v>3056</v>
      </c>
      <c r="E223" s="84" t="b">
        <v>0</v>
      </c>
      <c r="F223" s="84" t="b">
        <v>0</v>
      </c>
      <c r="G223" s="84" t="b">
        <v>0</v>
      </c>
    </row>
    <row r="224" spans="1:7" ht="15">
      <c r="A224" s="84" t="s">
        <v>2861</v>
      </c>
      <c r="B224" s="84">
        <v>3</v>
      </c>
      <c r="C224" s="118">
        <v>0.0016815921819264522</v>
      </c>
      <c r="D224" s="84" t="s">
        <v>3056</v>
      </c>
      <c r="E224" s="84" t="b">
        <v>0</v>
      </c>
      <c r="F224" s="84" t="b">
        <v>0</v>
      </c>
      <c r="G224" s="84" t="b">
        <v>0</v>
      </c>
    </row>
    <row r="225" spans="1:7" ht="15">
      <c r="A225" s="84" t="s">
        <v>2862</v>
      </c>
      <c r="B225" s="84">
        <v>3</v>
      </c>
      <c r="C225" s="118">
        <v>0.0016815921819264522</v>
      </c>
      <c r="D225" s="84" t="s">
        <v>3056</v>
      </c>
      <c r="E225" s="84" t="b">
        <v>0</v>
      </c>
      <c r="F225" s="84" t="b">
        <v>0</v>
      </c>
      <c r="G225" s="84" t="b">
        <v>0</v>
      </c>
    </row>
    <row r="226" spans="1:7" ht="15">
      <c r="A226" s="84" t="s">
        <v>2863</v>
      </c>
      <c r="B226" s="84">
        <v>3</v>
      </c>
      <c r="C226" s="118">
        <v>0.0016815921819264522</v>
      </c>
      <c r="D226" s="84" t="s">
        <v>3056</v>
      </c>
      <c r="E226" s="84" t="b">
        <v>0</v>
      </c>
      <c r="F226" s="84" t="b">
        <v>0</v>
      </c>
      <c r="G226" s="84" t="b">
        <v>0</v>
      </c>
    </row>
    <row r="227" spans="1:7" ht="15">
      <c r="A227" s="84" t="s">
        <v>2864</v>
      </c>
      <c r="B227" s="84">
        <v>3</v>
      </c>
      <c r="C227" s="118">
        <v>0.0016815921819264522</v>
      </c>
      <c r="D227" s="84" t="s">
        <v>3056</v>
      </c>
      <c r="E227" s="84" t="b">
        <v>0</v>
      </c>
      <c r="F227" s="84" t="b">
        <v>0</v>
      </c>
      <c r="G227" s="84" t="b">
        <v>0</v>
      </c>
    </row>
    <row r="228" spans="1:7" ht="15">
      <c r="A228" s="84" t="s">
        <v>292</v>
      </c>
      <c r="B228" s="84">
        <v>3</v>
      </c>
      <c r="C228" s="118">
        <v>0.0016815921819264522</v>
      </c>
      <c r="D228" s="84" t="s">
        <v>3056</v>
      </c>
      <c r="E228" s="84" t="b">
        <v>0</v>
      </c>
      <c r="F228" s="84" t="b">
        <v>0</v>
      </c>
      <c r="G228" s="84" t="b">
        <v>0</v>
      </c>
    </row>
    <row r="229" spans="1:7" ht="15">
      <c r="A229" s="84" t="s">
        <v>291</v>
      </c>
      <c r="B229" s="84">
        <v>3</v>
      </c>
      <c r="C229" s="118">
        <v>0.0016815921819264522</v>
      </c>
      <c r="D229" s="84" t="s">
        <v>3056</v>
      </c>
      <c r="E229" s="84" t="b">
        <v>0</v>
      </c>
      <c r="F229" s="84" t="b">
        <v>0</v>
      </c>
      <c r="G229" s="84" t="b">
        <v>0</v>
      </c>
    </row>
    <row r="230" spans="1:7" ht="15">
      <c r="A230" s="84" t="s">
        <v>290</v>
      </c>
      <c r="B230" s="84">
        <v>3</v>
      </c>
      <c r="C230" s="118">
        <v>0.0016815921819264522</v>
      </c>
      <c r="D230" s="84" t="s">
        <v>3056</v>
      </c>
      <c r="E230" s="84" t="b">
        <v>0</v>
      </c>
      <c r="F230" s="84" t="b">
        <v>0</v>
      </c>
      <c r="G230" s="84" t="b">
        <v>0</v>
      </c>
    </row>
    <row r="231" spans="1:7" ht="15">
      <c r="A231" s="84" t="s">
        <v>2865</v>
      </c>
      <c r="B231" s="84">
        <v>3</v>
      </c>
      <c r="C231" s="118">
        <v>0.0016815921819264522</v>
      </c>
      <c r="D231" s="84" t="s">
        <v>3056</v>
      </c>
      <c r="E231" s="84" t="b">
        <v>0</v>
      </c>
      <c r="F231" s="84" t="b">
        <v>0</v>
      </c>
      <c r="G231" s="84" t="b">
        <v>0</v>
      </c>
    </row>
    <row r="232" spans="1:7" ht="15">
      <c r="A232" s="84" t="s">
        <v>259</v>
      </c>
      <c r="B232" s="84">
        <v>3</v>
      </c>
      <c r="C232" s="118">
        <v>0.0016815921819264522</v>
      </c>
      <c r="D232" s="84" t="s">
        <v>3056</v>
      </c>
      <c r="E232" s="84" t="b">
        <v>0</v>
      </c>
      <c r="F232" s="84" t="b">
        <v>0</v>
      </c>
      <c r="G232" s="84" t="b">
        <v>0</v>
      </c>
    </row>
    <row r="233" spans="1:7" ht="15">
      <c r="A233" s="84" t="s">
        <v>312</v>
      </c>
      <c r="B233" s="84">
        <v>3</v>
      </c>
      <c r="C233" s="118">
        <v>0.0016815921819264522</v>
      </c>
      <c r="D233" s="84" t="s">
        <v>3056</v>
      </c>
      <c r="E233" s="84" t="b">
        <v>0</v>
      </c>
      <c r="F233" s="84" t="b">
        <v>0</v>
      </c>
      <c r="G233" s="84" t="b">
        <v>0</v>
      </c>
    </row>
    <row r="234" spans="1:7" ht="15">
      <c r="A234" s="84" t="s">
        <v>310</v>
      </c>
      <c r="B234" s="84">
        <v>3</v>
      </c>
      <c r="C234" s="118">
        <v>0.0016815921819264522</v>
      </c>
      <c r="D234" s="84" t="s">
        <v>3056</v>
      </c>
      <c r="E234" s="84" t="b">
        <v>0</v>
      </c>
      <c r="F234" s="84" t="b">
        <v>0</v>
      </c>
      <c r="G234" s="84" t="b">
        <v>0</v>
      </c>
    </row>
    <row r="235" spans="1:7" ht="15">
      <c r="A235" s="84" t="s">
        <v>308</v>
      </c>
      <c r="B235" s="84">
        <v>3</v>
      </c>
      <c r="C235" s="118">
        <v>0.0016815921819264522</v>
      </c>
      <c r="D235" s="84" t="s">
        <v>3056</v>
      </c>
      <c r="E235" s="84" t="b">
        <v>0</v>
      </c>
      <c r="F235" s="84" t="b">
        <v>0</v>
      </c>
      <c r="G235" s="84" t="b">
        <v>0</v>
      </c>
    </row>
    <row r="236" spans="1:7" ht="15">
      <c r="A236" s="84" t="s">
        <v>2866</v>
      </c>
      <c r="B236" s="84">
        <v>3</v>
      </c>
      <c r="C236" s="118">
        <v>0.0016815921819264522</v>
      </c>
      <c r="D236" s="84" t="s">
        <v>3056</v>
      </c>
      <c r="E236" s="84" t="b">
        <v>0</v>
      </c>
      <c r="F236" s="84" t="b">
        <v>0</v>
      </c>
      <c r="G236" s="84" t="b">
        <v>0</v>
      </c>
    </row>
    <row r="237" spans="1:7" ht="15">
      <c r="A237" s="84" t="s">
        <v>2867</v>
      </c>
      <c r="B237" s="84">
        <v>3</v>
      </c>
      <c r="C237" s="118">
        <v>0.0016815921819264522</v>
      </c>
      <c r="D237" s="84" t="s">
        <v>3056</v>
      </c>
      <c r="E237" s="84" t="b">
        <v>0</v>
      </c>
      <c r="F237" s="84" t="b">
        <v>0</v>
      </c>
      <c r="G237" s="84" t="b">
        <v>0</v>
      </c>
    </row>
    <row r="238" spans="1:7" ht="15">
      <c r="A238" s="84" t="s">
        <v>2868</v>
      </c>
      <c r="B238" s="84">
        <v>3</v>
      </c>
      <c r="C238" s="118">
        <v>0.0016815921819264522</v>
      </c>
      <c r="D238" s="84" t="s">
        <v>3056</v>
      </c>
      <c r="E238" s="84" t="b">
        <v>1</v>
      </c>
      <c r="F238" s="84" t="b">
        <v>0</v>
      </c>
      <c r="G238" s="84" t="b">
        <v>0</v>
      </c>
    </row>
    <row r="239" spans="1:7" ht="15">
      <c r="A239" s="84" t="s">
        <v>2869</v>
      </c>
      <c r="B239" s="84">
        <v>3</v>
      </c>
      <c r="C239" s="118">
        <v>0.0016815921819264522</v>
      </c>
      <c r="D239" s="84" t="s">
        <v>3056</v>
      </c>
      <c r="E239" s="84" t="b">
        <v>0</v>
      </c>
      <c r="F239" s="84" t="b">
        <v>0</v>
      </c>
      <c r="G239" s="84" t="b">
        <v>0</v>
      </c>
    </row>
    <row r="240" spans="1:7" ht="15">
      <c r="A240" s="84" t="s">
        <v>2870</v>
      </c>
      <c r="B240" s="84">
        <v>3</v>
      </c>
      <c r="C240" s="118">
        <v>0.0016815921819264522</v>
      </c>
      <c r="D240" s="84" t="s">
        <v>3056</v>
      </c>
      <c r="E240" s="84" t="b">
        <v>0</v>
      </c>
      <c r="F240" s="84" t="b">
        <v>0</v>
      </c>
      <c r="G240" s="84" t="b">
        <v>0</v>
      </c>
    </row>
    <row r="241" spans="1:7" ht="15">
      <c r="A241" s="84" t="s">
        <v>2871</v>
      </c>
      <c r="B241" s="84">
        <v>3</v>
      </c>
      <c r="C241" s="118">
        <v>0.0016815921819264522</v>
      </c>
      <c r="D241" s="84" t="s">
        <v>3056</v>
      </c>
      <c r="E241" s="84" t="b">
        <v>1</v>
      </c>
      <c r="F241" s="84" t="b">
        <v>0</v>
      </c>
      <c r="G241" s="84" t="b">
        <v>0</v>
      </c>
    </row>
    <row r="242" spans="1:7" ht="15">
      <c r="A242" s="84" t="s">
        <v>245</v>
      </c>
      <c r="B242" s="84">
        <v>3</v>
      </c>
      <c r="C242" s="118">
        <v>0.0016815921819264522</v>
      </c>
      <c r="D242" s="84" t="s">
        <v>3056</v>
      </c>
      <c r="E242" s="84" t="b">
        <v>0</v>
      </c>
      <c r="F242" s="84" t="b">
        <v>0</v>
      </c>
      <c r="G242" s="84" t="b">
        <v>0</v>
      </c>
    </row>
    <row r="243" spans="1:7" ht="15">
      <c r="A243" s="84" t="s">
        <v>2872</v>
      </c>
      <c r="B243" s="84">
        <v>3</v>
      </c>
      <c r="C243" s="118">
        <v>0.0016815921819264522</v>
      </c>
      <c r="D243" s="84" t="s">
        <v>3056</v>
      </c>
      <c r="E243" s="84" t="b">
        <v>0</v>
      </c>
      <c r="F243" s="84" t="b">
        <v>0</v>
      </c>
      <c r="G243" s="84" t="b">
        <v>0</v>
      </c>
    </row>
    <row r="244" spans="1:7" ht="15">
      <c r="A244" s="84" t="s">
        <v>2873</v>
      </c>
      <c r="B244" s="84">
        <v>3</v>
      </c>
      <c r="C244" s="118">
        <v>0.0021169217938969472</v>
      </c>
      <c r="D244" s="84" t="s">
        <v>3056</v>
      </c>
      <c r="E244" s="84" t="b">
        <v>0</v>
      </c>
      <c r="F244" s="84" t="b">
        <v>0</v>
      </c>
      <c r="G244" s="84" t="b">
        <v>0</v>
      </c>
    </row>
    <row r="245" spans="1:7" ht="15">
      <c r="A245" s="84" t="s">
        <v>2874</v>
      </c>
      <c r="B245" s="84">
        <v>3</v>
      </c>
      <c r="C245" s="118">
        <v>0.0016815921819264522</v>
      </c>
      <c r="D245" s="84" t="s">
        <v>3056</v>
      </c>
      <c r="E245" s="84" t="b">
        <v>0</v>
      </c>
      <c r="F245" s="84" t="b">
        <v>0</v>
      </c>
      <c r="G245" s="84" t="b">
        <v>0</v>
      </c>
    </row>
    <row r="246" spans="1:7" ht="15">
      <c r="A246" s="84" t="s">
        <v>2875</v>
      </c>
      <c r="B246" s="84">
        <v>3</v>
      </c>
      <c r="C246" s="118">
        <v>0.0016815921819264522</v>
      </c>
      <c r="D246" s="84" t="s">
        <v>3056</v>
      </c>
      <c r="E246" s="84" t="b">
        <v>0</v>
      </c>
      <c r="F246" s="84" t="b">
        <v>0</v>
      </c>
      <c r="G246" s="84" t="b">
        <v>0</v>
      </c>
    </row>
    <row r="247" spans="1:7" ht="15">
      <c r="A247" s="84" t="s">
        <v>2354</v>
      </c>
      <c r="B247" s="84">
        <v>3</v>
      </c>
      <c r="C247" s="118">
        <v>0.0016815921819264522</v>
      </c>
      <c r="D247" s="84" t="s">
        <v>3056</v>
      </c>
      <c r="E247" s="84" t="b">
        <v>0</v>
      </c>
      <c r="F247" s="84" t="b">
        <v>0</v>
      </c>
      <c r="G247" s="84" t="b">
        <v>0</v>
      </c>
    </row>
    <row r="248" spans="1:7" ht="15">
      <c r="A248" s="84" t="s">
        <v>2355</v>
      </c>
      <c r="B248" s="84">
        <v>3</v>
      </c>
      <c r="C248" s="118">
        <v>0.0016815921819264522</v>
      </c>
      <c r="D248" s="84" t="s">
        <v>3056</v>
      </c>
      <c r="E248" s="84" t="b">
        <v>0</v>
      </c>
      <c r="F248" s="84" t="b">
        <v>1</v>
      </c>
      <c r="G248" s="84" t="b">
        <v>0</v>
      </c>
    </row>
    <row r="249" spans="1:7" ht="15">
      <c r="A249" s="84" t="s">
        <v>2356</v>
      </c>
      <c r="B249" s="84">
        <v>3</v>
      </c>
      <c r="C249" s="118">
        <v>0.0016815921819264522</v>
      </c>
      <c r="D249" s="84" t="s">
        <v>3056</v>
      </c>
      <c r="E249" s="84" t="b">
        <v>0</v>
      </c>
      <c r="F249" s="84" t="b">
        <v>0</v>
      </c>
      <c r="G249" s="84" t="b">
        <v>0</v>
      </c>
    </row>
    <row r="250" spans="1:7" ht="15">
      <c r="A250" s="84" t="s">
        <v>2357</v>
      </c>
      <c r="B250" s="84">
        <v>3</v>
      </c>
      <c r="C250" s="118">
        <v>0.0016815921819264522</v>
      </c>
      <c r="D250" s="84" t="s">
        <v>3056</v>
      </c>
      <c r="E250" s="84" t="b">
        <v>0</v>
      </c>
      <c r="F250" s="84" t="b">
        <v>0</v>
      </c>
      <c r="G250" s="84" t="b">
        <v>0</v>
      </c>
    </row>
    <row r="251" spans="1:7" ht="15">
      <c r="A251" s="84" t="s">
        <v>2358</v>
      </c>
      <c r="B251" s="84">
        <v>3</v>
      </c>
      <c r="C251" s="118">
        <v>0.0016815921819264522</v>
      </c>
      <c r="D251" s="84" t="s">
        <v>3056</v>
      </c>
      <c r="E251" s="84" t="b">
        <v>0</v>
      </c>
      <c r="F251" s="84" t="b">
        <v>0</v>
      </c>
      <c r="G251" s="84" t="b">
        <v>0</v>
      </c>
    </row>
    <row r="252" spans="1:7" ht="15">
      <c r="A252" s="84" t="s">
        <v>2359</v>
      </c>
      <c r="B252" s="84">
        <v>3</v>
      </c>
      <c r="C252" s="118">
        <v>0.0016815921819264522</v>
      </c>
      <c r="D252" s="84" t="s">
        <v>3056</v>
      </c>
      <c r="E252" s="84" t="b">
        <v>0</v>
      </c>
      <c r="F252" s="84" t="b">
        <v>0</v>
      </c>
      <c r="G252" s="84" t="b">
        <v>0</v>
      </c>
    </row>
    <row r="253" spans="1:7" ht="15">
      <c r="A253" s="84" t="s">
        <v>2876</v>
      </c>
      <c r="B253" s="84">
        <v>3</v>
      </c>
      <c r="C253" s="118">
        <v>0.0016815921819264522</v>
      </c>
      <c r="D253" s="84" t="s">
        <v>3056</v>
      </c>
      <c r="E253" s="84" t="b">
        <v>0</v>
      </c>
      <c r="F253" s="84" t="b">
        <v>0</v>
      </c>
      <c r="G253" s="84" t="b">
        <v>0</v>
      </c>
    </row>
    <row r="254" spans="1:7" ht="15">
      <c r="A254" s="84" t="s">
        <v>299</v>
      </c>
      <c r="B254" s="84">
        <v>3</v>
      </c>
      <c r="C254" s="118">
        <v>0.0016815921819264522</v>
      </c>
      <c r="D254" s="84" t="s">
        <v>3056</v>
      </c>
      <c r="E254" s="84" t="b">
        <v>0</v>
      </c>
      <c r="F254" s="84" t="b">
        <v>0</v>
      </c>
      <c r="G254" s="84" t="b">
        <v>0</v>
      </c>
    </row>
    <row r="255" spans="1:7" ht="15">
      <c r="A255" s="84" t="s">
        <v>298</v>
      </c>
      <c r="B255" s="84">
        <v>3</v>
      </c>
      <c r="C255" s="118">
        <v>0.0016815921819264522</v>
      </c>
      <c r="D255" s="84" t="s">
        <v>3056</v>
      </c>
      <c r="E255" s="84" t="b">
        <v>0</v>
      </c>
      <c r="F255" s="84" t="b">
        <v>0</v>
      </c>
      <c r="G255" s="84" t="b">
        <v>0</v>
      </c>
    </row>
    <row r="256" spans="1:7" ht="15">
      <c r="A256" s="84" t="s">
        <v>2877</v>
      </c>
      <c r="B256" s="84">
        <v>3</v>
      </c>
      <c r="C256" s="118">
        <v>0.0016815921819264522</v>
      </c>
      <c r="D256" s="84" t="s">
        <v>3056</v>
      </c>
      <c r="E256" s="84" t="b">
        <v>0</v>
      </c>
      <c r="F256" s="84" t="b">
        <v>0</v>
      </c>
      <c r="G256" s="84" t="b">
        <v>0</v>
      </c>
    </row>
    <row r="257" spans="1:7" ht="15">
      <c r="A257" s="84" t="s">
        <v>2878</v>
      </c>
      <c r="B257" s="84">
        <v>3</v>
      </c>
      <c r="C257" s="118">
        <v>0.0016815921819264522</v>
      </c>
      <c r="D257" s="84" t="s">
        <v>3056</v>
      </c>
      <c r="E257" s="84" t="b">
        <v>0</v>
      </c>
      <c r="F257" s="84" t="b">
        <v>0</v>
      </c>
      <c r="G257" s="84" t="b">
        <v>0</v>
      </c>
    </row>
    <row r="258" spans="1:7" ht="15">
      <c r="A258" s="84" t="s">
        <v>2879</v>
      </c>
      <c r="B258" s="84">
        <v>3</v>
      </c>
      <c r="C258" s="118">
        <v>0.0016815921819264522</v>
      </c>
      <c r="D258" s="84" t="s">
        <v>3056</v>
      </c>
      <c r="E258" s="84" t="b">
        <v>0</v>
      </c>
      <c r="F258" s="84" t="b">
        <v>0</v>
      </c>
      <c r="G258" s="84" t="b">
        <v>0</v>
      </c>
    </row>
    <row r="259" spans="1:7" ht="15">
      <c r="A259" s="84" t="s">
        <v>2880</v>
      </c>
      <c r="B259" s="84">
        <v>3</v>
      </c>
      <c r="C259" s="118">
        <v>0.0016815921819264522</v>
      </c>
      <c r="D259" s="84" t="s">
        <v>3056</v>
      </c>
      <c r="E259" s="84" t="b">
        <v>0</v>
      </c>
      <c r="F259" s="84" t="b">
        <v>0</v>
      </c>
      <c r="G259" s="84" t="b">
        <v>0</v>
      </c>
    </row>
    <row r="260" spans="1:7" ht="15">
      <c r="A260" s="84" t="s">
        <v>2881</v>
      </c>
      <c r="B260" s="84">
        <v>3</v>
      </c>
      <c r="C260" s="118">
        <v>0.0016815921819264522</v>
      </c>
      <c r="D260" s="84" t="s">
        <v>3056</v>
      </c>
      <c r="E260" s="84" t="b">
        <v>0</v>
      </c>
      <c r="F260" s="84" t="b">
        <v>0</v>
      </c>
      <c r="G260" s="84" t="b">
        <v>0</v>
      </c>
    </row>
    <row r="261" spans="1:7" ht="15">
      <c r="A261" s="84" t="s">
        <v>2882</v>
      </c>
      <c r="B261" s="84">
        <v>3</v>
      </c>
      <c r="C261" s="118">
        <v>0.0016815921819264522</v>
      </c>
      <c r="D261" s="84" t="s">
        <v>3056</v>
      </c>
      <c r="E261" s="84" t="b">
        <v>0</v>
      </c>
      <c r="F261" s="84" t="b">
        <v>0</v>
      </c>
      <c r="G261" s="84" t="b">
        <v>0</v>
      </c>
    </row>
    <row r="262" spans="1:7" ht="15">
      <c r="A262" s="84" t="s">
        <v>2336</v>
      </c>
      <c r="B262" s="84">
        <v>3</v>
      </c>
      <c r="C262" s="118">
        <v>0.0018422593890940447</v>
      </c>
      <c r="D262" s="84" t="s">
        <v>3056</v>
      </c>
      <c r="E262" s="84" t="b">
        <v>0</v>
      </c>
      <c r="F262" s="84" t="b">
        <v>0</v>
      </c>
      <c r="G262" s="84" t="b">
        <v>0</v>
      </c>
    </row>
    <row r="263" spans="1:7" ht="15">
      <c r="A263" s="84" t="s">
        <v>2883</v>
      </c>
      <c r="B263" s="84">
        <v>3</v>
      </c>
      <c r="C263" s="118">
        <v>0.0016815921819264522</v>
      </c>
      <c r="D263" s="84" t="s">
        <v>3056</v>
      </c>
      <c r="E263" s="84" t="b">
        <v>0</v>
      </c>
      <c r="F263" s="84" t="b">
        <v>0</v>
      </c>
      <c r="G263" s="84" t="b">
        <v>0</v>
      </c>
    </row>
    <row r="264" spans="1:7" ht="15">
      <c r="A264" s="84" t="s">
        <v>2884</v>
      </c>
      <c r="B264" s="84">
        <v>3</v>
      </c>
      <c r="C264" s="118">
        <v>0.0016815921819264522</v>
      </c>
      <c r="D264" s="84" t="s">
        <v>3056</v>
      </c>
      <c r="E264" s="84" t="b">
        <v>0</v>
      </c>
      <c r="F264" s="84" t="b">
        <v>1</v>
      </c>
      <c r="G264" s="84" t="b">
        <v>0</v>
      </c>
    </row>
    <row r="265" spans="1:7" ht="15">
      <c r="A265" s="84" t="s">
        <v>2885</v>
      </c>
      <c r="B265" s="84">
        <v>3</v>
      </c>
      <c r="C265" s="118">
        <v>0.0016815921819264522</v>
      </c>
      <c r="D265" s="84" t="s">
        <v>3056</v>
      </c>
      <c r="E265" s="84" t="b">
        <v>0</v>
      </c>
      <c r="F265" s="84" t="b">
        <v>0</v>
      </c>
      <c r="G265" s="84" t="b">
        <v>0</v>
      </c>
    </row>
    <row r="266" spans="1:7" ht="15">
      <c r="A266" s="84" t="s">
        <v>2886</v>
      </c>
      <c r="B266" s="84">
        <v>3</v>
      </c>
      <c r="C266" s="118">
        <v>0.0016815921819264522</v>
      </c>
      <c r="D266" s="84" t="s">
        <v>3056</v>
      </c>
      <c r="E266" s="84" t="b">
        <v>0</v>
      </c>
      <c r="F266" s="84" t="b">
        <v>1</v>
      </c>
      <c r="G266" s="84" t="b">
        <v>0</v>
      </c>
    </row>
    <row r="267" spans="1:7" ht="15">
      <c r="A267" s="84" t="s">
        <v>2887</v>
      </c>
      <c r="B267" s="84">
        <v>3</v>
      </c>
      <c r="C267" s="118">
        <v>0.0016815921819264522</v>
      </c>
      <c r="D267" s="84" t="s">
        <v>3056</v>
      </c>
      <c r="E267" s="84" t="b">
        <v>0</v>
      </c>
      <c r="F267" s="84" t="b">
        <v>0</v>
      </c>
      <c r="G267" s="84" t="b">
        <v>0</v>
      </c>
    </row>
    <row r="268" spans="1:7" ht="15">
      <c r="A268" s="84" t="s">
        <v>2888</v>
      </c>
      <c r="B268" s="84">
        <v>3</v>
      </c>
      <c r="C268" s="118">
        <v>0.0016815921819264522</v>
      </c>
      <c r="D268" s="84" t="s">
        <v>3056</v>
      </c>
      <c r="E268" s="84" t="b">
        <v>0</v>
      </c>
      <c r="F268" s="84" t="b">
        <v>0</v>
      </c>
      <c r="G268" s="84" t="b">
        <v>0</v>
      </c>
    </row>
    <row r="269" spans="1:7" ht="15">
      <c r="A269" s="84" t="s">
        <v>2889</v>
      </c>
      <c r="B269" s="84">
        <v>3</v>
      </c>
      <c r="C269" s="118">
        <v>0.0016815921819264522</v>
      </c>
      <c r="D269" s="84" t="s">
        <v>3056</v>
      </c>
      <c r="E269" s="84" t="b">
        <v>0</v>
      </c>
      <c r="F269" s="84" t="b">
        <v>0</v>
      </c>
      <c r="G269" s="84" t="b">
        <v>0</v>
      </c>
    </row>
    <row r="270" spans="1:7" ht="15">
      <c r="A270" s="84" t="s">
        <v>2890</v>
      </c>
      <c r="B270" s="84">
        <v>3</v>
      </c>
      <c r="C270" s="118">
        <v>0.0016815921819264522</v>
      </c>
      <c r="D270" s="84" t="s">
        <v>3056</v>
      </c>
      <c r="E270" s="84" t="b">
        <v>0</v>
      </c>
      <c r="F270" s="84" t="b">
        <v>0</v>
      </c>
      <c r="G270" s="84" t="b">
        <v>0</v>
      </c>
    </row>
    <row r="271" spans="1:7" ht="15">
      <c r="A271" s="84" t="s">
        <v>2891</v>
      </c>
      <c r="B271" s="84">
        <v>3</v>
      </c>
      <c r="C271" s="118">
        <v>0.0016815921819264522</v>
      </c>
      <c r="D271" s="84" t="s">
        <v>3056</v>
      </c>
      <c r="E271" s="84" t="b">
        <v>0</v>
      </c>
      <c r="F271" s="84" t="b">
        <v>0</v>
      </c>
      <c r="G271" s="84" t="b">
        <v>0</v>
      </c>
    </row>
    <row r="272" spans="1:7" ht="15">
      <c r="A272" s="84" t="s">
        <v>2892</v>
      </c>
      <c r="B272" s="84">
        <v>3</v>
      </c>
      <c r="C272" s="118">
        <v>0.0016815921819264522</v>
      </c>
      <c r="D272" s="84" t="s">
        <v>3056</v>
      </c>
      <c r="E272" s="84" t="b">
        <v>0</v>
      </c>
      <c r="F272" s="84" t="b">
        <v>0</v>
      </c>
      <c r="G272" s="84" t="b">
        <v>0</v>
      </c>
    </row>
    <row r="273" spans="1:7" ht="15">
      <c r="A273" s="84" t="s">
        <v>2893</v>
      </c>
      <c r="B273" s="84">
        <v>3</v>
      </c>
      <c r="C273" s="118">
        <v>0.0018422593890940447</v>
      </c>
      <c r="D273" s="84" t="s">
        <v>3056</v>
      </c>
      <c r="E273" s="84" t="b">
        <v>0</v>
      </c>
      <c r="F273" s="84" t="b">
        <v>0</v>
      </c>
      <c r="G273" s="84" t="b">
        <v>0</v>
      </c>
    </row>
    <row r="274" spans="1:7" ht="15">
      <c r="A274" s="84" t="s">
        <v>2894</v>
      </c>
      <c r="B274" s="84">
        <v>3</v>
      </c>
      <c r="C274" s="118">
        <v>0.0016815921819264522</v>
      </c>
      <c r="D274" s="84" t="s">
        <v>3056</v>
      </c>
      <c r="E274" s="84" t="b">
        <v>0</v>
      </c>
      <c r="F274" s="84" t="b">
        <v>0</v>
      </c>
      <c r="G274" s="84" t="b">
        <v>0</v>
      </c>
    </row>
    <row r="275" spans="1:7" ht="15">
      <c r="A275" s="84" t="s">
        <v>2895</v>
      </c>
      <c r="B275" s="84">
        <v>3</v>
      </c>
      <c r="C275" s="118">
        <v>0.0016815921819264522</v>
      </c>
      <c r="D275" s="84" t="s">
        <v>3056</v>
      </c>
      <c r="E275" s="84" t="b">
        <v>0</v>
      </c>
      <c r="F275" s="84" t="b">
        <v>0</v>
      </c>
      <c r="G275" s="84" t="b">
        <v>0</v>
      </c>
    </row>
    <row r="276" spans="1:7" ht="15">
      <c r="A276" s="84" t="s">
        <v>2896</v>
      </c>
      <c r="B276" s="84">
        <v>3</v>
      </c>
      <c r="C276" s="118">
        <v>0.0016815921819264522</v>
      </c>
      <c r="D276" s="84" t="s">
        <v>3056</v>
      </c>
      <c r="E276" s="84" t="b">
        <v>0</v>
      </c>
      <c r="F276" s="84" t="b">
        <v>0</v>
      </c>
      <c r="G276" s="84" t="b">
        <v>0</v>
      </c>
    </row>
    <row r="277" spans="1:7" ht="15">
      <c r="A277" s="84" t="s">
        <v>2897</v>
      </c>
      <c r="B277" s="84">
        <v>3</v>
      </c>
      <c r="C277" s="118">
        <v>0.0016815921819264522</v>
      </c>
      <c r="D277" s="84" t="s">
        <v>3056</v>
      </c>
      <c r="E277" s="84" t="b">
        <v>0</v>
      </c>
      <c r="F277" s="84" t="b">
        <v>0</v>
      </c>
      <c r="G277" s="84" t="b">
        <v>0</v>
      </c>
    </row>
    <row r="278" spans="1:7" ht="15">
      <c r="A278" s="84" t="s">
        <v>2898</v>
      </c>
      <c r="B278" s="84">
        <v>3</v>
      </c>
      <c r="C278" s="118">
        <v>0.0018422593890940447</v>
      </c>
      <c r="D278" s="84" t="s">
        <v>3056</v>
      </c>
      <c r="E278" s="84" t="b">
        <v>1</v>
      </c>
      <c r="F278" s="84" t="b">
        <v>0</v>
      </c>
      <c r="G278" s="84" t="b">
        <v>0</v>
      </c>
    </row>
    <row r="279" spans="1:7" ht="15">
      <c r="A279" s="84" t="s">
        <v>2899</v>
      </c>
      <c r="B279" s="84">
        <v>3</v>
      </c>
      <c r="C279" s="118">
        <v>0.0016815921819264522</v>
      </c>
      <c r="D279" s="84" t="s">
        <v>3056</v>
      </c>
      <c r="E279" s="84" t="b">
        <v>0</v>
      </c>
      <c r="F279" s="84" t="b">
        <v>0</v>
      </c>
      <c r="G279" s="84" t="b">
        <v>0</v>
      </c>
    </row>
    <row r="280" spans="1:7" ht="15">
      <c r="A280" s="84" t="s">
        <v>2900</v>
      </c>
      <c r="B280" s="84">
        <v>3</v>
      </c>
      <c r="C280" s="118">
        <v>0.0016815921819264522</v>
      </c>
      <c r="D280" s="84" t="s">
        <v>3056</v>
      </c>
      <c r="E280" s="84" t="b">
        <v>0</v>
      </c>
      <c r="F280" s="84" t="b">
        <v>0</v>
      </c>
      <c r="G280" s="84" t="b">
        <v>0</v>
      </c>
    </row>
    <row r="281" spans="1:7" ht="15">
      <c r="A281" s="84" t="s">
        <v>2901</v>
      </c>
      <c r="B281" s="84">
        <v>3</v>
      </c>
      <c r="C281" s="118">
        <v>0.0016815921819264522</v>
      </c>
      <c r="D281" s="84" t="s">
        <v>3056</v>
      </c>
      <c r="E281" s="84" t="b">
        <v>0</v>
      </c>
      <c r="F281" s="84" t="b">
        <v>0</v>
      </c>
      <c r="G281" s="84" t="b">
        <v>0</v>
      </c>
    </row>
    <row r="282" spans="1:7" ht="15">
      <c r="A282" s="84" t="s">
        <v>2902</v>
      </c>
      <c r="B282" s="84">
        <v>3</v>
      </c>
      <c r="C282" s="118">
        <v>0.0021169217938969472</v>
      </c>
      <c r="D282" s="84" t="s">
        <v>3056</v>
      </c>
      <c r="E282" s="84" t="b">
        <v>0</v>
      </c>
      <c r="F282" s="84" t="b">
        <v>0</v>
      </c>
      <c r="G282" s="84" t="b">
        <v>0</v>
      </c>
    </row>
    <row r="283" spans="1:7" ht="15">
      <c r="A283" s="84" t="s">
        <v>2903</v>
      </c>
      <c r="B283" s="84">
        <v>3</v>
      </c>
      <c r="C283" s="118">
        <v>0.0018422593890940447</v>
      </c>
      <c r="D283" s="84" t="s">
        <v>3056</v>
      </c>
      <c r="E283" s="84" t="b">
        <v>0</v>
      </c>
      <c r="F283" s="84" t="b">
        <v>0</v>
      </c>
      <c r="G283" s="84" t="b">
        <v>0</v>
      </c>
    </row>
    <row r="284" spans="1:7" ht="15">
      <c r="A284" s="84" t="s">
        <v>2904</v>
      </c>
      <c r="B284" s="84">
        <v>3</v>
      </c>
      <c r="C284" s="118">
        <v>0.0016815921819264522</v>
      </c>
      <c r="D284" s="84" t="s">
        <v>3056</v>
      </c>
      <c r="E284" s="84" t="b">
        <v>0</v>
      </c>
      <c r="F284" s="84" t="b">
        <v>0</v>
      </c>
      <c r="G284" s="84" t="b">
        <v>0</v>
      </c>
    </row>
    <row r="285" spans="1:7" ht="15">
      <c r="A285" s="84" t="s">
        <v>2905</v>
      </c>
      <c r="B285" s="84">
        <v>3</v>
      </c>
      <c r="C285" s="118">
        <v>0.0016815921819264522</v>
      </c>
      <c r="D285" s="84" t="s">
        <v>3056</v>
      </c>
      <c r="E285" s="84" t="b">
        <v>0</v>
      </c>
      <c r="F285" s="84" t="b">
        <v>0</v>
      </c>
      <c r="G285" s="84" t="b">
        <v>0</v>
      </c>
    </row>
    <row r="286" spans="1:7" ht="15">
      <c r="A286" s="84" t="s">
        <v>2906</v>
      </c>
      <c r="B286" s="84">
        <v>3</v>
      </c>
      <c r="C286" s="118">
        <v>0.0018422593890940447</v>
      </c>
      <c r="D286" s="84" t="s">
        <v>3056</v>
      </c>
      <c r="E286" s="84" t="b">
        <v>0</v>
      </c>
      <c r="F286" s="84" t="b">
        <v>0</v>
      </c>
      <c r="G286" s="84" t="b">
        <v>0</v>
      </c>
    </row>
    <row r="287" spans="1:7" ht="15">
      <c r="A287" s="84" t="s">
        <v>2907</v>
      </c>
      <c r="B287" s="84">
        <v>3</v>
      </c>
      <c r="C287" s="118">
        <v>0.0018422593890940447</v>
      </c>
      <c r="D287" s="84" t="s">
        <v>3056</v>
      </c>
      <c r="E287" s="84" t="b">
        <v>0</v>
      </c>
      <c r="F287" s="84" t="b">
        <v>0</v>
      </c>
      <c r="G287" s="84" t="b">
        <v>0</v>
      </c>
    </row>
    <row r="288" spans="1:7" ht="15">
      <c r="A288" s="84" t="s">
        <v>2908</v>
      </c>
      <c r="B288" s="84">
        <v>2</v>
      </c>
      <c r="C288" s="118">
        <v>0.0012281729260626964</v>
      </c>
      <c r="D288" s="84" t="s">
        <v>3056</v>
      </c>
      <c r="E288" s="84" t="b">
        <v>0</v>
      </c>
      <c r="F288" s="84" t="b">
        <v>0</v>
      </c>
      <c r="G288" s="84" t="b">
        <v>0</v>
      </c>
    </row>
    <row r="289" spans="1:7" ht="15">
      <c r="A289" s="84" t="s">
        <v>2909</v>
      </c>
      <c r="B289" s="84">
        <v>2</v>
      </c>
      <c r="C289" s="118">
        <v>0.0012281729260626964</v>
      </c>
      <c r="D289" s="84" t="s">
        <v>3056</v>
      </c>
      <c r="E289" s="84" t="b">
        <v>0</v>
      </c>
      <c r="F289" s="84" t="b">
        <v>0</v>
      </c>
      <c r="G289" s="84" t="b">
        <v>0</v>
      </c>
    </row>
    <row r="290" spans="1:7" ht="15">
      <c r="A290" s="84" t="s">
        <v>2910</v>
      </c>
      <c r="B290" s="84">
        <v>2</v>
      </c>
      <c r="C290" s="118">
        <v>0.0012281729260626964</v>
      </c>
      <c r="D290" s="84" t="s">
        <v>3056</v>
      </c>
      <c r="E290" s="84" t="b">
        <v>0</v>
      </c>
      <c r="F290" s="84" t="b">
        <v>0</v>
      </c>
      <c r="G290" s="84" t="b">
        <v>0</v>
      </c>
    </row>
    <row r="291" spans="1:7" ht="15">
      <c r="A291" s="84" t="s">
        <v>274</v>
      </c>
      <c r="B291" s="84">
        <v>2</v>
      </c>
      <c r="C291" s="118">
        <v>0.0012281729260626964</v>
      </c>
      <c r="D291" s="84" t="s">
        <v>3056</v>
      </c>
      <c r="E291" s="84" t="b">
        <v>0</v>
      </c>
      <c r="F291" s="84" t="b">
        <v>0</v>
      </c>
      <c r="G291" s="84" t="b">
        <v>0</v>
      </c>
    </row>
    <row r="292" spans="1:7" ht="15">
      <c r="A292" s="84" t="s">
        <v>2911</v>
      </c>
      <c r="B292" s="84">
        <v>2</v>
      </c>
      <c r="C292" s="118">
        <v>0.0012281729260626964</v>
      </c>
      <c r="D292" s="84" t="s">
        <v>3056</v>
      </c>
      <c r="E292" s="84" t="b">
        <v>0</v>
      </c>
      <c r="F292" s="84" t="b">
        <v>0</v>
      </c>
      <c r="G292" s="84" t="b">
        <v>0</v>
      </c>
    </row>
    <row r="293" spans="1:7" ht="15">
      <c r="A293" s="84" t="s">
        <v>2912</v>
      </c>
      <c r="B293" s="84">
        <v>2</v>
      </c>
      <c r="C293" s="118">
        <v>0.0012281729260626964</v>
      </c>
      <c r="D293" s="84" t="s">
        <v>3056</v>
      </c>
      <c r="E293" s="84" t="b">
        <v>0</v>
      </c>
      <c r="F293" s="84" t="b">
        <v>0</v>
      </c>
      <c r="G293" s="84" t="b">
        <v>0</v>
      </c>
    </row>
    <row r="294" spans="1:7" ht="15">
      <c r="A294" s="84" t="s">
        <v>2913</v>
      </c>
      <c r="B294" s="84">
        <v>2</v>
      </c>
      <c r="C294" s="118">
        <v>0.0012281729260626964</v>
      </c>
      <c r="D294" s="84" t="s">
        <v>3056</v>
      </c>
      <c r="E294" s="84" t="b">
        <v>0</v>
      </c>
      <c r="F294" s="84" t="b">
        <v>0</v>
      </c>
      <c r="G294" s="84" t="b">
        <v>0</v>
      </c>
    </row>
    <row r="295" spans="1:7" ht="15">
      <c r="A295" s="84" t="s">
        <v>2914</v>
      </c>
      <c r="B295" s="84">
        <v>2</v>
      </c>
      <c r="C295" s="118">
        <v>0.0012281729260626964</v>
      </c>
      <c r="D295" s="84" t="s">
        <v>3056</v>
      </c>
      <c r="E295" s="84" t="b">
        <v>0</v>
      </c>
      <c r="F295" s="84" t="b">
        <v>0</v>
      </c>
      <c r="G295" s="84" t="b">
        <v>0</v>
      </c>
    </row>
    <row r="296" spans="1:7" ht="15">
      <c r="A296" s="84" t="s">
        <v>2915</v>
      </c>
      <c r="B296" s="84">
        <v>2</v>
      </c>
      <c r="C296" s="118">
        <v>0.0012281729260626964</v>
      </c>
      <c r="D296" s="84" t="s">
        <v>3056</v>
      </c>
      <c r="E296" s="84" t="b">
        <v>0</v>
      </c>
      <c r="F296" s="84" t="b">
        <v>0</v>
      </c>
      <c r="G296" s="84" t="b">
        <v>0</v>
      </c>
    </row>
    <row r="297" spans="1:7" ht="15">
      <c r="A297" s="84" t="s">
        <v>2916</v>
      </c>
      <c r="B297" s="84">
        <v>2</v>
      </c>
      <c r="C297" s="118">
        <v>0.0012281729260626964</v>
      </c>
      <c r="D297" s="84" t="s">
        <v>3056</v>
      </c>
      <c r="E297" s="84" t="b">
        <v>0</v>
      </c>
      <c r="F297" s="84" t="b">
        <v>0</v>
      </c>
      <c r="G297" s="84" t="b">
        <v>0</v>
      </c>
    </row>
    <row r="298" spans="1:7" ht="15">
      <c r="A298" s="84" t="s">
        <v>2917</v>
      </c>
      <c r="B298" s="84">
        <v>2</v>
      </c>
      <c r="C298" s="118">
        <v>0.0012281729260626964</v>
      </c>
      <c r="D298" s="84" t="s">
        <v>3056</v>
      </c>
      <c r="E298" s="84" t="b">
        <v>0</v>
      </c>
      <c r="F298" s="84" t="b">
        <v>0</v>
      </c>
      <c r="G298" s="84" t="b">
        <v>0</v>
      </c>
    </row>
    <row r="299" spans="1:7" ht="15">
      <c r="A299" s="84" t="s">
        <v>2918</v>
      </c>
      <c r="B299" s="84">
        <v>2</v>
      </c>
      <c r="C299" s="118">
        <v>0.0012281729260626964</v>
      </c>
      <c r="D299" s="84" t="s">
        <v>3056</v>
      </c>
      <c r="E299" s="84" t="b">
        <v>0</v>
      </c>
      <c r="F299" s="84" t="b">
        <v>0</v>
      </c>
      <c r="G299" s="84" t="b">
        <v>0</v>
      </c>
    </row>
    <row r="300" spans="1:7" ht="15">
      <c r="A300" s="84" t="s">
        <v>2919</v>
      </c>
      <c r="B300" s="84">
        <v>2</v>
      </c>
      <c r="C300" s="118">
        <v>0.0012281729260626964</v>
      </c>
      <c r="D300" s="84" t="s">
        <v>3056</v>
      </c>
      <c r="E300" s="84" t="b">
        <v>0</v>
      </c>
      <c r="F300" s="84" t="b">
        <v>0</v>
      </c>
      <c r="G300" s="84" t="b">
        <v>0</v>
      </c>
    </row>
    <row r="301" spans="1:7" ht="15">
      <c r="A301" s="84" t="s">
        <v>2920</v>
      </c>
      <c r="B301" s="84">
        <v>2</v>
      </c>
      <c r="C301" s="118">
        <v>0.0012281729260626964</v>
      </c>
      <c r="D301" s="84" t="s">
        <v>3056</v>
      </c>
      <c r="E301" s="84" t="b">
        <v>0</v>
      </c>
      <c r="F301" s="84" t="b">
        <v>0</v>
      </c>
      <c r="G301" s="84" t="b">
        <v>0</v>
      </c>
    </row>
    <row r="302" spans="1:7" ht="15">
      <c r="A302" s="84" t="s">
        <v>2921</v>
      </c>
      <c r="B302" s="84">
        <v>2</v>
      </c>
      <c r="C302" s="118">
        <v>0.0012281729260626964</v>
      </c>
      <c r="D302" s="84" t="s">
        <v>3056</v>
      </c>
      <c r="E302" s="84" t="b">
        <v>1</v>
      </c>
      <c r="F302" s="84" t="b">
        <v>0</v>
      </c>
      <c r="G302" s="84" t="b">
        <v>0</v>
      </c>
    </row>
    <row r="303" spans="1:7" ht="15">
      <c r="A303" s="84" t="s">
        <v>2922</v>
      </c>
      <c r="B303" s="84">
        <v>2</v>
      </c>
      <c r="C303" s="118">
        <v>0.0012281729260626964</v>
      </c>
      <c r="D303" s="84" t="s">
        <v>3056</v>
      </c>
      <c r="E303" s="84" t="b">
        <v>0</v>
      </c>
      <c r="F303" s="84" t="b">
        <v>0</v>
      </c>
      <c r="G303" s="84" t="b">
        <v>0</v>
      </c>
    </row>
    <row r="304" spans="1:7" ht="15">
      <c r="A304" s="84" t="s">
        <v>2923</v>
      </c>
      <c r="B304" s="84">
        <v>2</v>
      </c>
      <c r="C304" s="118">
        <v>0.0012281729260626964</v>
      </c>
      <c r="D304" s="84" t="s">
        <v>3056</v>
      </c>
      <c r="E304" s="84" t="b">
        <v>0</v>
      </c>
      <c r="F304" s="84" t="b">
        <v>0</v>
      </c>
      <c r="G304" s="84" t="b">
        <v>0</v>
      </c>
    </row>
    <row r="305" spans="1:7" ht="15">
      <c r="A305" s="84" t="s">
        <v>2924</v>
      </c>
      <c r="B305" s="84">
        <v>2</v>
      </c>
      <c r="C305" s="118">
        <v>0.0012281729260626964</v>
      </c>
      <c r="D305" s="84" t="s">
        <v>3056</v>
      </c>
      <c r="E305" s="84" t="b">
        <v>0</v>
      </c>
      <c r="F305" s="84" t="b">
        <v>0</v>
      </c>
      <c r="G305" s="84" t="b">
        <v>0</v>
      </c>
    </row>
    <row r="306" spans="1:7" ht="15">
      <c r="A306" s="84" t="s">
        <v>2925</v>
      </c>
      <c r="B306" s="84">
        <v>2</v>
      </c>
      <c r="C306" s="118">
        <v>0.0012281729260626964</v>
      </c>
      <c r="D306" s="84" t="s">
        <v>3056</v>
      </c>
      <c r="E306" s="84" t="b">
        <v>0</v>
      </c>
      <c r="F306" s="84" t="b">
        <v>0</v>
      </c>
      <c r="G306" s="84" t="b">
        <v>0</v>
      </c>
    </row>
    <row r="307" spans="1:7" ht="15">
      <c r="A307" s="84" t="s">
        <v>2926</v>
      </c>
      <c r="B307" s="84">
        <v>2</v>
      </c>
      <c r="C307" s="118">
        <v>0.0012281729260626964</v>
      </c>
      <c r="D307" s="84" t="s">
        <v>3056</v>
      </c>
      <c r="E307" s="84" t="b">
        <v>0</v>
      </c>
      <c r="F307" s="84" t="b">
        <v>0</v>
      </c>
      <c r="G307" s="84" t="b">
        <v>0</v>
      </c>
    </row>
    <row r="308" spans="1:7" ht="15">
      <c r="A308" s="84" t="s">
        <v>2927</v>
      </c>
      <c r="B308" s="84">
        <v>2</v>
      </c>
      <c r="C308" s="118">
        <v>0.0012281729260626964</v>
      </c>
      <c r="D308" s="84" t="s">
        <v>3056</v>
      </c>
      <c r="E308" s="84" t="b">
        <v>0</v>
      </c>
      <c r="F308" s="84" t="b">
        <v>0</v>
      </c>
      <c r="G308" s="84" t="b">
        <v>0</v>
      </c>
    </row>
    <row r="309" spans="1:7" ht="15">
      <c r="A309" s="84" t="s">
        <v>2928</v>
      </c>
      <c r="B309" s="84">
        <v>2</v>
      </c>
      <c r="C309" s="118">
        <v>0.0012281729260626964</v>
      </c>
      <c r="D309" s="84" t="s">
        <v>3056</v>
      </c>
      <c r="E309" s="84" t="b">
        <v>0</v>
      </c>
      <c r="F309" s="84" t="b">
        <v>0</v>
      </c>
      <c r="G309" s="84" t="b">
        <v>0</v>
      </c>
    </row>
    <row r="310" spans="1:7" ht="15">
      <c r="A310" s="84" t="s">
        <v>2929</v>
      </c>
      <c r="B310" s="84">
        <v>2</v>
      </c>
      <c r="C310" s="118">
        <v>0.0012281729260626964</v>
      </c>
      <c r="D310" s="84" t="s">
        <v>3056</v>
      </c>
      <c r="E310" s="84" t="b">
        <v>0</v>
      </c>
      <c r="F310" s="84" t="b">
        <v>0</v>
      </c>
      <c r="G310" s="84" t="b">
        <v>0</v>
      </c>
    </row>
    <row r="311" spans="1:7" ht="15">
      <c r="A311" s="84" t="s">
        <v>2930</v>
      </c>
      <c r="B311" s="84">
        <v>2</v>
      </c>
      <c r="C311" s="118">
        <v>0.0012281729260626964</v>
      </c>
      <c r="D311" s="84" t="s">
        <v>3056</v>
      </c>
      <c r="E311" s="84" t="b">
        <v>0</v>
      </c>
      <c r="F311" s="84" t="b">
        <v>0</v>
      </c>
      <c r="G311" s="84" t="b">
        <v>0</v>
      </c>
    </row>
    <row r="312" spans="1:7" ht="15">
      <c r="A312" s="84" t="s">
        <v>2931</v>
      </c>
      <c r="B312" s="84">
        <v>2</v>
      </c>
      <c r="C312" s="118">
        <v>0.0012281729260626964</v>
      </c>
      <c r="D312" s="84" t="s">
        <v>3056</v>
      </c>
      <c r="E312" s="84" t="b">
        <v>0</v>
      </c>
      <c r="F312" s="84" t="b">
        <v>0</v>
      </c>
      <c r="G312" s="84" t="b">
        <v>0</v>
      </c>
    </row>
    <row r="313" spans="1:7" ht="15">
      <c r="A313" s="84" t="s">
        <v>2932</v>
      </c>
      <c r="B313" s="84">
        <v>2</v>
      </c>
      <c r="C313" s="118">
        <v>0.0012281729260626964</v>
      </c>
      <c r="D313" s="84" t="s">
        <v>3056</v>
      </c>
      <c r="E313" s="84" t="b">
        <v>0</v>
      </c>
      <c r="F313" s="84" t="b">
        <v>0</v>
      </c>
      <c r="G313" s="84" t="b">
        <v>0</v>
      </c>
    </row>
    <row r="314" spans="1:7" ht="15">
      <c r="A314" s="84" t="s">
        <v>2933</v>
      </c>
      <c r="B314" s="84">
        <v>2</v>
      </c>
      <c r="C314" s="118">
        <v>0.0012281729260626964</v>
      </c>
      <c r="D314" s="84" t="s">
        <v>3056</v>
      </c>
      <c r="E314" s="84" t="b">
        <v>0</v>
      </c>
      <c r="F314" s="84" t="b">
        <v>0</v>
      </c>
      <c r="G314" s="84" t="b">
        <v>0</v>
      </c>
    </row>
    <row r="315" spans="1:7" ht="15">
      <c r="A315" s="84" t="s">
        <v>2934</v>
      </c>
      <c r="B315" s="84">
        <v>2</v>
      </c>
      <c r="C315" s="118">
        <v>0.0012281729260626964</v>
      </c>
      <c r="D315" s="84" t="s">
        <v>3056</v>
      </c>
      <c r="E315" s="84" t="b">
        <v>0</v>
      </c>
      <c r="F315" s="84" t="b">
        <v>0</v>
      </c>
      <c r="G315" s="84" t="b">
        <v>0</v>
      </c>
    </row>
    <row r="316" spans="1:7" ht="15">
      <c r="A316" s="84" t="s">
        <v>2935</v>
      </c>
      <c r="B316" s="84">
        <v>2</v>
      </c>
      <c r="C316" s="118">
        <v>0.0012281729260626964</v>
      </c>
      <c r="D316" s="84" t="s">
        <v>3056</v>
      </c>
      <c r="E316" s="84" t="b">
        <v>0</v>
      </c>
      <c r="F316" s="84" t="b">
        <v>0</v>
      </c>
      <c r="G316" s="84" t="b">
        <v>0</v>
      </c>
    </row>
    <row r="317" spans="1:7" ht="15">
      <c r="A317" s="84" t="s">
        <v>2936</v>
      </c>
      <c r="B317" s="84">
        <v>2</v>
      </c>
      <c r="C317" s="118">
        <v>0.0012281729260626964</v>
      </c>
      <c r="D317" s="84" t="s">
        <v>3056</v>
      </c>
      <c r="E317" s="84" t="b">
        <v>0</v>
      </c>
      <c r="F317" s="84" t="b">
        <v>0</v>
      </c>
      <c r="G317" s="84" t="b">
        <v>0</v>
      </c>
    </row>
    <row r="318" spans="1:7" ht="15">
      <c r="A318" s="84" t="s">
        <v>2937</v>
      </c>
      <c r="B318" s="84">
        <v>2</v>
      </c>
      <c r="C318" s="118">
        <v>0.0012281729260626964</v>
      </c>
      <c r="D318" s="84" t="s">
        <v>3056</v>
      </c>
      <c r="E318" s="84" t="b">
        <v>0</v>
      </c>
      <c r="F318" s="84" t="b">
        <v>0</v>
      </c>
      <c r="G318" s="84" t="b">
        <v>0</v>
      </c>
    </row>
    <row r="319" spans="1:7" ht="15">
      <c r="A319" s="84" t="s">
        <v>2938</v>
      </c>
      <c r="B319" s="84">
        <v>2</v>
      </c>
      <c r="C319" s="118">
        <v>0.0012281729260626964</v>
      </c>
      <c r="D319" s="84" t="s">
        <v>3056</v>
      </c>
      <c r="E319" s="84" t="b">
        <v>0</v>
      </c>
      <c r="F319" s="84" t="b">
        <v>0</v>
      </c>
      <c r="G319" s="84" t="b">
        <v>0</v>
      </c>
    </row>
    <row r="320" spans="1:7" ht="15">
      <c r="A320" s="84" t="s">
        <v>2939</v>
      </c>
      <c r="B320" s="84">
        <v>2</v>
      </c>
      <c r="C320" s="118">
        <v>0.0012281729260626964</v>
      </c>
      <c r="D320" s="84" t="s">
        <v>3056</v>
      </c>
      <c r="E320" s="84" t="b">
        <v>0</v>
      </c>
      <c r="F320" s="84" t="b">
        <v>0</v>
      </c>
      <c r="G320" s="84" t="b">
        <v>0</v>
      </c>
    </row>
    <row r="321" spans="1:7" ht="15">
      <c r="A321" s="84" t="s">
        <v>2940</v>
      </c>
      <c r="B321" s="84">
        <v>2</v>
      </c>
      <c r="C321" s="118">
        <v>0.0012281729260626964</v>
      </c>
      <c r="D321" s="84" t="s">
        <v>3056</v>
      </c>
      <c r="E321" s="84" t="b">
        <v>0</v>
      </c>
      <c r="F321" s="84" t="b">
        <v>0</v>
      </c>
      <c r="G321" s="84" t="b">
        <v>0</v>
      </c>
    </row>
    <row r="322" spans="1:7" ht="15">
      <c r="A322" s="84" t="s">
        <v>2941</v>
      </c>
      <c r="B322" s="84">
        <v>2</v>
      </c>
      <c r="C322" s="118">
        <v>0.0012281729260626964</v>
      </c>
      <c r="D322" s="84" t="s">
        <v>3056</v>
      </c>
      <c r="E322" s="84" t="b">
        <v>0</v>
      </c>
      <c r="F322" s="84" t="b">
        <v>0</v>
      </c>
      <c r="G322" s="84" t="b">
        <v>0</v>
      </c>
    </row>
    <row r="323" spans="1:7" ht="15">
      <c r="A323" s="84" t="s">
        <v>2942</v>
      </c>
      <c r="B323" s="84">
        <v>2</v>
      </c>
      <c r="C323" s="118">
        <v>0.0012281729260626964</v>
      </c>
      <c r="D323" s="84" t="s">
        <v>3056</v>
      </c>
      <c r="E323" s="84" t="b">
        <v>0</v>
      </c>
      <c r="F323" s="84" t="b">
        <v>0</v>
      </c>
      <c r="G323" s="84" t="b">
        <v>0</v>
      </c>
    </row>
    <row r="324" spans="1:7" ht="15">
      <c r="A324" s="84" t="s">
        <v>2943</v>
      </c>
      <c r="B324" s="84">
        <v>2</v>
      </c>
      <c r="C324" s="118">
        <v>0.0012281729260626964</v>
      </c>
      <c r="D324" s="84" t="s">
        <v>3056</v>
      </c>
      <c r="E324" s="84" t="b">
        <v>0</v>
      </c>
      <c r="F324" s="84" t="b">
        <v>0</v>
      </c>
      <c r="G324" s="84" t="b">
        <v>0</v>
      </c>
    </row>
    <row r="325" spans="1:7" ht="15">
      <c r="A325" s="84" t="s">
        <v>2944</v>
      </c>
      <c r="B325" s="84">
        <v>2</v>
      </c>
      <c r="C325" s="118">
        <v>0.0012281729260626964</v>
      </c>
      <c r="D325" s="84" t="s">
        <v>3056</v>
      </c>
      <c r="E325" s="84" t="b">
        <v>0</v>
      </c>
      <c r="F325" s="84" t="b">
        <v>0</v>
      </c>
      <c r="G325" s="84" t="b">
        <v>0</v>
      </c>
    </row>
    <row r="326" spans="1:7" ht="15">
      <c r="A326" s="84" t="s">
        <v>2945</v>
      </c>
      <c r="B326" s="84">
        <v>2</v>
      </c>
      <c r="C326" s="118">
        <v>0.0012281729260626964</v>
      </c>
      <c r="D326" s="84" t="s">
        <v>3056</v>
      </c>
      <c r="E326" s="84" t="b">
        <v>0</v>
      </c>
      <c r="F326" s="84" t="b">
        <v>0</v>
      </c>
      <c r="G326" s="84" t="b">
        <v>0</v>
      </c>
    </row>
    <row r="327" spans="1:7" ht="15">
      <c r="A327" s="84" t="s">
        <v>2946</v>
      </c>
      <c r="B327" s="84">
        <v>2</v>
      </c>
      <c r="C327" s="118">
        <v>0.0012281729260626964</v>
      </c>
      <c r="D327" s="84" t="s">
        <v>3056</v>
      </c>
      <c r="E327" s="84" t="b">
        <v>0</v>
      </c>
      <c r="F327" s="84" t="b">
        <v>0</v>
      </c>
      <c r="G327" s="84" t="b">
        <v>0</v>
      </c>
    </row>
    <row r="328" spans="1:7" ht="15">
      <c r="A328" s="84" t="s">
        <v>2947</v>
      </c>
      <c r="B328" s="84">
        <v>2</v>
      </c>
      <c r="C328" s="118">
        <v>0.0012281729260626964</v>
      </c>
      <c r="D328" s="84" t="s">
        <v>3056</v>
      </c>
      <c r="E328" s="84" t="b">
        <v>0</v>
      </c>
      <c r="F328" s="84" t="b">
        <v>0</v>
      </c>
      <c r="G328" s="84" t="b">
        <v>0</v>
      </c>
    </row>
    <row r="329" spans="1:7" ht="15">
      <c r="A329" s="84" t="s">
        <v>275</v>
      </c>
      <c r="B329" s="84">
        <v>2</v>
      </c>
      <c r="C329" s="118">
        <v>0.0012281729260626964</v>
      </c>
      <c r="D329" s="84" t="s">
        <v>3056</v>
      </c>
      <c r="E329" s="84" t="b">
        <v>0</v>
      </c>
      <c r="F329" s="84" t="b">
        <v>0</v>
      </c>
      <c r="G329" s="84" t="b">
        <v>0</v>
      </c>
    </row>
    <row r="330" spans="1:7" ht="15">
      <c r="A330" s="84" t="s">
        <v>335</v>
      </c>
      <c r="B330" s="84">
        <v>2</v>
      </c>
      <c r="C330" s="118">
        <v>0.0012281729260626964</v>
      </c>
      <c r="D330" s="84" t="s">
        <v>3056</v>
      </c>
      <c r="E330" s="84" t="b">
        <v>0</v>
      </c>
      <c r="F330" s="84" t="b">
        <v>0</v>
      </c>
      <c r="G330" s="84" t="b">
        <v>0</v>
      </c>
    </row>
    <row r="331" spans="1:7" ht="15">
      <c r="A331" s="84" t="s">
        <v>334</v>
      </c>
      <c r="B331" s="84">
        <v>2</v>
      </c>
      <c r="C331" s="118">
        <v>0.0012281729260626964</v>
      </c>
      <c r="D331" s="84" t="s">
        <v>3056</v>
      </c>
      <c r="E331" s="84" t="b">
        <v>0</v>
      </c>
      <c r="F331" s="84" t="b">
        <v>0</v>
      </c>
      <c r="G331" s="84" t="b">
        <v>0</v>
      </c>
    </row>
    <row r="332" spans="1:7" ht="15">
      <c r="A332" s="84" t="s">
        <v>273</v>
      </c>
      <c r="B332" s="84">
        <v>2</v>
      </c>
      <c r="C332" s="118">
        <v>0.0012281729260626964</v>
      </c>
      <c r="D332" s="84" t="s">
        <v>3056</v>
      </c>
      <c r="E332" s="84" t="b">
        <v>0</v>
      </c>
      <c r="F332" s="84" t="b">
        <v>0</v>
      </c>
      <c r="G332" s="84" t="b">
        <v>0</v>
      </c>
    </row>
    <row r="333" spans="1:7" ht="15">
      <c r="A333" s="84" t="s">
        <v>333</v>
      </c>
      <c r="B333" s="84">
        <v>2</v>
      </c>
      <c r="C333" s="118">
        <v>0.0012281729260626964</v>
      </c>
      <c r="D333" s="84" t="s">
        <v>3056</v>
      </c>
      <c r="E333" s="84" t="b">
        <v>0</v>
      </c>
      <c r="F333" s="84" t="b">
        <v>0</v>
      </c>
      <c r="G333" s="84" t="b">
        <v>0</v>
      </c>
    </row>
    <row r="334" spans="1:7" ht="15">
      <c r="A334" s="84" t="s">
        <v>2948</v>
      </c>
      <c r="B334" s="84">
        <v>2</v>
      </c>
      <c r="C334" s="118">
        <v>0.0012281729260626964</v>
      </c>
      <c r="D334" s="84" t="s">
        <v>3056</v>
      </c>
      <c r="E334" s="84" t="b">
        <v>0</v>
      </c>
      <c r="F334" s="84" t="b">
        <v>0</v>
      </c>
      <c r="G334" s="84" t="b">
        <v>0</v>
      </c>
    </row>
    <row r="335" spans="1:7" ht="15">
      <c r="A335" s="84" t="s">
        <v>2949</v>
      </c>
      <c r="B335" s="84">
        <v>2</v>
      </c>
      <c r="C335" s="118">
        <v>0.0012281729260626964</v>
      </c>
      <c r="D335" s="84" t="s">
        <v>3056</v>
      </c>
      <c r="E335" s="84" t="b">
        <v>0</v>
      </c>
      <c r="F335" s="84" t="b">
        <v>0</v>
      </c>
      <c r="G335" s="84" t="b">
        <v>0</v>
      </c>
    </row>
    <row r="336" spans="1:7" ht="15">
      <c r="A336" s="84" t="s">
        <v>2950</v>
      </c>
      <c r="B336" s="84">
        <v>2</v>
      </c>
      <c r="C336" s="118">
        <v>0.0012281729260626964</v>
      </c>
      <c r="D336" s="84" t="s">
        <v>3056</v>
      </c>
      <c r="E336" s="84" t="b">
        <v>0</v>
      </c>
      <c r="F336" s="84" t="b">
        <v>0</v>
      </c>
      <c r="G336" s="84" t="b">
        <v>0</v>
      </c>
    </row>
    <row r="337" spans="1:7" ht="15">
      <c r="A337" s="84" t="s">
        <v>2951</v>
      </c>
      <c r="B337" s="84">
        <v>2</v>
      </c>
      <c r="C337" s="118">
        <v>0.0012281729260626964</v>
      </c>
      <c r="D337" s="84" t="s">
        <v>3056</v>
      </c>
      <c r="E337" s="84" t="b">
        <v>1</v>
      </c>
      <c r="F337" s="84" t="b">
        <v>0</v>
      </c>
      <c r="G337" s="84" t="b">
        <v>0</v>
      </c>
    </row>
    <row r="338" spans="1:7" ht="15">
      <c r="A338" s="84" t="s">
        <v>2280</v>
      </c>
      <c r="B338" s="84">
        <v>2</v>
      </c>
      <c r="C338" s="118">
        <v>0.0012281729260626964</v>
      </c>
      <c r="D338" s="84" t="s">
        <v>3056</v>
      </c>
      <c r="E338" s="84" t="b">
        <v>0</v>
      </c>
      <c r="F338" s="84" t="b">
        <v>0</v>
      </c>
      <c r="G338" s="84" t="b">
        <v>0</v>
      </c>
    </row>
    <row r="339" spans="1:7" ht="15">
      <c r="A339" s="84" t="s">
        <v>2952</v>
      </c>
      <c r="B339" s="84">
        <v>2</v>
      </c>
      <c r="C339" s="118">
        <v>0.0012281729260626964</v>
      </c>
      <c r="D339" s="84" t="s">
        <v>3056</v>
      </c>
      <c r="E339" s="84" t="b">
        <v>0</v>
      </c>
      <c r="F339" s="84" t="b">
        <v>0</v>
      </c>
      <c r="G339" s="84" t="b">
        <v>0</v>
      </c>
    </row>
    <row r="340" spans="1:7" ht="15">
      <c r="A340" s="84" t="s">
        <v>330</v>
      </c>
      <c r="B340" s="84">
        <v>2</v>
      </c>
      <c r="C340" s="118">
        <v>0.0012281729260626964</v>
      </c>
      <c r="D340" s="84" t="s">
        <v>3056</v>
      </c>
      <c r="E340" s="84" t="b">
        <v>0</v>
      </c>
      <c r="F340" s="84" t="b">
        <v>0</v>
      </c>
      <c r="G340" s="84" t="b">
        <v>0</v>
      </c>
    </row>
    <row r="341" spans="1:7" ht="15">
      <c r="A341" s="84" t="s">
        <v>2953</v>
      </c>
      <c r="B341" s="84">
        <v>2</v>
      </c>
      <c r="C341" s="118">
        <v>0.0012281729260626964</v>
      </c>
      <c r="D341" s="84" t="s">
        <v>3056</v>
      </c>
      <c r="E341" s="84" t="b">
        <v>1</v>
      </c>
      <c r="F341" s="84" t="b">
        <v>0</v>
      </c>
      <c r="G341" s="84" t="b">
        <v>0</v>
      </c>
    </row>
    <row r="342" spans="1:7" ht="15">
      <c r="A342" s="84" t="s">
        <v>2954</v>
      </c>
      <c r="B342" s="84">
        <v>2</v>
      </c>
      <c r="C342" s="118">
        <v>0.0012281729260626964</v>
      </c>
      <c r="D342" s="84" t="s">
        <v>3056</v>
      </c>
      <c r="E342" s="84" t="b">
        <v>0</v>
      </c>
      <c r="F342" s="84" t="b">
        <v>0</v>
      </c>
      <c r="G342" s="84" t="b">
        <v>0</v>
      </c>
    </row>
    <row r="343" spans="1:7" ht="15">
      <c r="A343" s="84" t="s">
        <v>2955</v>
      </c>
      <c r="B343" s="84">
        <v>2</v>
      </c>
      <c r="C343" s="118">
        <v>0.0012281729260626964</v>
      </c>
      <c r="D343" s="84" t="s">
        <v>3056</v>
      </c>
      <c r="E343" s="84" t="b">
        <v>0</v>
      </c>
      <c r="F343" s="84" t="b">
        <v>0</v>
      </c>
      <c r="G343" s="84" t="b">
        <v>0</v>
      </c>
    </row>
    <row r="344" spans="1:7" ht="15">
      <c r="A344" s="84" t="s">
        <v>327</v>
      </c>
      <c r="B344" s="84">
        <v>2</v>
      </c>
      <c r="C344" s="118">
        <v>0.0012281729260626964</v>
      </c>
      <c r="D344" s="84" t="s">
        <v>3056</v>
      </c>
      <c r="E344" s="84" t="b">
        <v>0</v>
      </c>
      <c r="F344" s="84" t="b">
        <v>0</v>
      </c>
      <c r="G344" s="84" t="b">
        <v>0</v>
      </c>
    </row>
    <row r="345" spans="1:7" ht="15">
      <c r="A345" s="84" t="s">
        <v>2330</v>
      </c>
      <c r="B345" s="84">
        <v>2</v>
      </c>
      <c r="C345" s="118">
        <v>0.0012281729260626964</v>
      </c>
      <c r="D345" s="84" t="s">
        <v>3056</v>
      </c>
      <c r="E345" s="84" t="b">
        <v>0</v>
      </c>
      <c r="F345" s="84" t="b">
        <v>0</v>
      </c>
      <c r="G345" s="84" t="b">
        <v>0</v>
      </c>
    </row>
    <row r="346" spans="1:7" ht="15">
      <c r="A346" s="84" t="s">
        <v>2331</v>
      </c>
      <c r="B346" s="84">
        <v>2</v>
      </c>
      <c r="C346" s="118">
        <v>0.0012281729260626964</v>
      </c>
      <c r="D346" s="84" t="s">
        <v>3056</v>
      </c>
      <c r="E346" s="84" t="b">
        <v>0</v>
      </c>
      <c r="F346" s="84" t="b">
        <v>0</v>
      </c>
      <c r="G346" s="84" t="b">
        <v>0</v>
      </c>
    </row>
    <row r="347" spans="1:7" ht="15">
      <c r="A347" s="84" t="s">
        <v>2332</v>
      </c>
      <c r="B347" s="84">
        <v>2</v>
      </c>
      <c r="C347" s="118">
        <v>0.0012281729260626964</v>
      </c>
      <c r="D347" s="84" t="s">
        <v>3056</v>
      </c>
      <c r="E347" s="84" t="b">
        <v>1</v>
      </c>
      <c r="F347" s="84" t="b">
        <v>0</v>
      </c>
      <c r="G347" s="84" t="b">
        <v>0</v>
      </c>
    </row>
    <row r="348" spans="1:7" ht="15">
      <c r="A348" s="84" t="s">
        <v>2333</v>
      </c>
      <c r="B348" s="84">
        <v>2</v>
      </c>
      <c r="C348" s="118">
        <v>0.0012281729260626964</v>
      </c>
      <c r="D348" s="84" t="s">
        <v>3056</v>
      </c>
      <c r="E348" s="84" t="b">
        <v>0</v>
      </c>
      <c r="F348" s="84" t="b">
        <v>0</v>
      </c>
      <c r="G348" s="84" t="b">
        <v>0</v>
      </c>
    </row>
    <row r="349" spans="1:7" ht="15">
      <c r="A349" s="84" t="s">
        <v>2334</v>
      </c>
      <c r="B349" s="84">
        <v>2</v>
      </c>
      <c r="C349" s="118">
        <v>0.0012281729260626964</v>
      </c>
      <c r="D349" s="84" t="s">
        <v>3056</v>
      </c>
      <c r="E349" s="84" t="b">
        <v>1</v>
      </c>
      <c r="F349" s="84" t="b">
        <v>0</v>
      </c>
      <c r="G349" s="84" t="b">
        <v>0</v>
      </c>
    </row>
    <row r="350" spans="1:7" ht="15">
      <c r="A350" s="84" t="s">
        <v>2956</v>
      </c>
      <c r="B350" s="84">
        <v>2</v>
      </c>
      <c r="C350" s="118">
        <v>0.0012281729260626964</v>
      </c>
      <c r="D350" s="84" t="s">
        <v>3056</v>
      </c>
      <c r="E350" s="84" t="b">
        <v>0</v>
      </c>
      <c r="F350" s="84" t="b">
        <v>0</v>
      </c>
      <c r="G350" s="84" t="b">
        <v>0</v>
      </c>
    </row>
    <row r="351" spans="1:7" ht="15">
      <c r="A351" s="84" t="s">
        <v>2957</v>
      </c>
      <c r="B351" s="84">
        <v>2</v>
      </c>
      <c r="C351" s="118">
        <v>0.0012281729260626964</v>
      </c>
      <c r="D351" s="84" t="s">
        <v>3056</v>
      </c>
      <c r="E351" s="84" t="b">
        <v>0</v>
      </c>
      <c r="F351" s="84" t="b">
        <v>0</v>
      </c>
      <c r="G351" s="84" t="b">
        <v>0</v>
      </c>
    </row>
    <row r="352" spans="1:7" ht="15">
      <c r="A352" s="84" t="s">
        <v>264</v>
      </c>
      <c r="B352" s="84">
        <v>2</v>
      </c>
      <c r="C352" s="118">
        <v>0.0012281729260626964</v>
      </c>
      <c r="D352" s="84" t="s">
        <v>3056</v>
      </c>
      <c r="E352" s="84" t="b">
        <v>0</v>
      </c>
      <c r="F352" s="84" t="b">
        <v>0</v>
      </c>
      <c r="G352" s="84" t="b">
        <v>0</v>
      </c>
    </row>
    <row r="353" spans="1:7" ht="15">
      <c r="A353" s="84" t="s">
        <v>2958</v>
      </c>
      <c r="B353" s="84">
        <v>2</v>
      </c>
      <c r="C353" s="118">
        <v>0.0012281729260626964</v>
      </c>
      <c r="D353" s="84" t="s">
        <v>3056</v>
      </c>
      <c r="E353" s="84" t="b">
        <v>0</v>
      </c>
      <c r="F353" s="84" t="b">
        <v>0</v>
      </c>
      <c r="G353" s="84" t="b">
        <v>0</v>
      </c>
    </row>
    <row r="354" spans="1:7" ht="15">
      <c r="A354" s="84" t="s">
        <v>261</v>
      </c>
      <c r="B354" s="84">
        <v>2</v>
      </c>
      <c r="C354" s="118">
        <v>0.0012281729260626964</v>
      </c>
      <c r="D354" s="84" t="s">
        <v>3056</v>
      </c>
      <c r="E354" s="84" t="b">
        <v>0</v>
      </c>
      <c r="F354" s="84" t="b">
        <v>0</v>
      </c>
      <c r="G354" s="84" t="b">
        <v>0</v>
      </c>
    </row>
    <row r="355" spans="1:7" ht="15">
      <c r="A355" s="84" t="s">
        <v>2959</v>
      </c>
      <c r="B355" s="84">
        <v>2</v>
      </c>
      <c r="C355" s="118">
        <v>0.0012281729260626964</v>
      </c>
      <c r="D355" s="84" t="s">
        <v>3056</v>
      </c>
      <c r="E355" s="84" t="b">
        <v>0</v>
      </c>
      <c r="F355" s="84" t="b">
        <v>0</v>
      </c>
      <c r="G355" s="84" t="b">
        <v>0</v>
      </c>
    </row>
    <row r="356" spans="1:7" ht="15">
      <c r="A356" s="84" t="s">
        <v>313</v>
      </c>
      <c r="B356" s="84">
        <v>2</v>
      </c>
      <c r="C356" s="118">
        <v>0.0012281729260626964</v>
      </c>
      <c r="D356" s="84" t="s">
        <v>3056</v>
      </c>
      <c r="E356" s="84" t="b">
        <v>0</v>
      </c>
      <c r="F356" s="84" t="b">
        <v>0</v>
      </c>
      <c r="G356" s="84" t="b">
        <v>0</v>
      </c>
    </row>
    <row r="357" spans="1:7" ht="15">
      <c r="A357" s="84" t="s">
        <v>311</v>
      </c>
      <c r="B357" s="84">
        <v>2</v>
      </c>
      <c r="C357" s="118">
        <v>0.0012281729260626964</v>
      </c>
      <c r="D357" s="84" t="s">
        <v>3056</v>
      </c>
      <c r="E357" s="84" t="b">
        <v>0</v>
      </c>
      <c r="F357" s="84" t="b">
        <v>0</v>
      </c>
      <c r="G357" s="84" t="b">
        <v>0</v>
      </c>
    </row>
    <row r="358" spans="1:7" ht="15">
      <c r="A358" s="84" t="s">
        <v>309</v>
      </c>
      <c r="B358" s="84">
        <v>2</v>
      </c>
      <c r="C358" s="118">
        <v>0.0012281729260626964</v>
      </c>
      <c r="D358" s="84" t="s">
        <v>3056</v>
      </c>
      <c r="E358" s="84" t="b">
        <v>0</v>
      </c>
      <c r="F358" s="84" t="b">
        <v>0</v>
      </c>
      <c r="G358" s="84" t="b">
        <v>0</v>
      </c>
    </row>
    <row r="359" spans="1:7" ht="15">
      <c r="A359" s="84" t="s">
        <v>307</v>
      </c>
      <c r="B359" s="84">
        <v>2</v>
      </c>
      <c r="C359" s="118">
        <v>0.0012281729260626964</v>
      </c>
      <c r="D359" s="84" t="s">
        <v>3056</v>
      </c>
      <c r="E359" s="84" t="b">
        <v>0</v>
      </c>
      <c r="F359" s="84" t="b">
        <v>0</v>
      </c>
      <c r="G359" s="84" t="b">
        <v>0</v>
      </c>
    </row>
    <row r="360" spans="1:7" ht="15">
      <c r="A360" s="84" t="s">
        <v>2960</v>
      </c>
      <c r="B360" s="84">
        <v>2</v>
      </c>
      <c r="C360" s="118">
        <v>0.0012281729260626964</v>
      </c>
      <c r="D360" s="84" t="s">
        <v>3056</v>
      </c>
      <c r="E360" s="84" t="b">
        <v>0</v>
      </c>
      <c r="F360" s="84" t="b">
        <v>0</v>
      </c>
      <c r="G360" s="84" t="b">
        <v>0</v>
      </c>
    </row>
    <row r="361" spans="1:7" ht="15">
      <c r="A361" s="84" t="s">
        <v>2961</v>
      </c>
      <c r="B361" s="84">
        <v>2</v>
      </c>
      <c r="C361" s="118">
        <v>0.0012281729260626964</v>
      </c>
      <c r="D361" s="84" t="s">
        <v>3056</v>
      </c>
      <c r="E361" s="84" t="b">
        <v>0</v>
      </c>
      <c r="F361" s="84" t="b">
        <v>0</v>
      </c>
      <c r="G361" s="84" t="b">
        <v>0</v>
      </c>
    </row>
    <row r="362" spans="1:7" ht="15">
      <c r="A362" s="84" t="s">
        <v>247</v>
      </c>
      <c r="B362" s="84">
        <v>2</v>
      </c>
      <c r="C362" s="118">
        <v>0.0012281729260626964</v>
      </c>
      <c r="D362" s="84" t="s">
        <v>3056</v>
      </c>
      <c r="E362" s="84" t="b">
        <v>0</v>
      </c>
      <c r="F362" s="84" t="b">
        <v>0</v>
      </c>
      <c r="G362" s="84" t="b">
        <v>0</v>
      </c>
    </row>
    <row r="363" spans="1:7" ht="15">
      <c r="A363" s="84" t="s">
        <v>2962</v>
      </c>
      <c r="B363" s="84">
        <v>2</v>
      </c>
      <c r="C363" s="118">
        <v>0.0012281729260626964</v>
      </c>
      <c r="D363" s="84" t="s">
        <v>3056</v>
      </c>
      <c r="E363" s="84" t="b">
        <v>0</v>
      </c>
      <c r="F363" s="84" t="b">
        <v>0</v>
      </c>
      <c r="G363" s="84" t="b">
        <v>0</v>
      </c>
    </row>
    <row r="364" spans="1:7" ht="15">
      <c r="A364" s="84" t="s">
        <v>2963</v>
      </c>
      <c r="B364" s="84">
        <v>2</v>
      </c>
      <c r="C364" s="118">
        <v>0.0012281729260626964</v>
      </c>
      <c r="D364" s="84" t="s">
        <v>3056</v>
      </c>
      <c r="E364" s="84" t="b">
        <v>1</v>
      </c>
      <c r="F364" s="84" t="b">
        <v>0</v>
      </c>
      <c r="G364" s="84" t="b">
        <v>0</v>
      </c>
    </row>
    <row r="365" spans="1:7" ht="15">
      <c r="A365" s="84" t="s">
        <v>2964</v>
      </c>
      <c r="B365" s="84">
        <v>2</v>
      </c>
      <c r="C365" s="118">
        <v>0.0012281729260626964</v>
      </c>
      <c r="D365" s="84" t="s">
        <v>3056</v>
      </c>
      <c r="E365" s="84" t="b">
        <v>0</v>
      </c>
      <c r="F365" s="84" t="b">
        <v>0</v>
      </c>
      <c r="G365" s="84" t="b">
        <v>0</v>
      </c>
    </row>
    <row r="366" spans="1:7" ht="15">
      <c r="A366" s="84" t="s">
        <v>2965</v>
      </c>
      <c r="B366" s="84">
        <v>2</v>
      </c>
      <c r="C366" s="118">
        <v>0.0012281729260626964</v>
      </c>
      <c r="D366" s="84" t="s">
        <v>3056</v>
      </c>
      <c r="E366" s="84" t="b">
        <v>0</v>
      </c>
      <c r="F366" s="84" t="b">
        <v>0</v>
      </c>
      <c r="G366" s="84" t="b">
        <v>0</v>
      </c>
    </row>
    <row r="367" spans="1:7" ht="15">
      <c r="A367" s="84" t="s">
        <v>240</v>
      </c>
      <c r="B367" s="84">
        <v>2</v>
      </c>
      <c r="C367" s="118">
        <v>0.0012281729260626964</v>
      </c>
      <c r="D367" s="84" t="s">
        <v>3056</v>
      </c>
      <c r="E367" s="84" t="b">
        <v>0</v>
      </c>
      <c r="F367" s="84" t="b">
        <v>0</v>
      </c>
      <c r="G367" s="84" t="b">
        <v>0</v>
      </c>
    </row>
    <row r="368" spans="1:7" ht="15">
      <c r="A368" s="84" t="s">
        <v>2966</v>
      </c>
      <c r="B368" s="84">
        <v>2</v>
      </c>
      <c r="C368" s="118">
        <v>0.0012281729260626964</v>
      </c>
      <c r="D368" s="84" t="s">
        <v>3056</v>
      </c>
      <c r="E368" s="84" t="b">
        <v>0</v>
      </c>
      <c r="F368" s="84" t="b">
        <v>0</v>
      </c>
      <c r="G368" s="84" t="b">
        <v>0</v>
      </c>
    </row>
    <row r="369" spans="1:7" ht="15">
      <c r="A369" s="84" t="s">
        <v>2967</v>
      </c>
      <c r="B369" s="84">
        <v>2</v>
      </c>
      <c r="C369" s="118">
        <v>0.0012281729260626964</v>
      </c>
      <c r="D369" s="84" t="s">
        <v>3056</v>
      </c>
      <c r="E369" s="84" t="b">
        <v>0</v>
      </c>
      <c r="F369" s="84" t="b">
        <v>0</v>
      </c>
      <c r="G369" s="84" t="b">
        <v>0</v>
      </c>
    </row>
    <row r="370" spans="1:7" ht="15">
      <c r="A370" s="84" t="s">
        <v>2968</v>
      </c>
      <c r="B370" s="84">
        <v>2</v>
      </c>
      <c r="C370" s="118">
        <v>0.0012281729260626964</v>
      </c>
      <c r="D370" s="84" t="s">
        <v>3056</v>
      </c>
      <c r="E370" s="84" t="b">
        <v>0</v>
      </c>
      <c r="F370" s="84" t="b">
        <v>0</v>
      </c>
      <c r="G370" s="84" t="b">
        <v>0</v>
      </c>
    </row>
    <row r="371" spans="1:7" ht="15">
      <c r="A371" s="84" t="s">
        <v>2969</v>
      </c>
      <c r="B371" s="84">
        <v>2</v>
      </c>
      <c r="C371" s="118">
        <v>0.0012281729260626964</v>
      </c>
      <c r="D371" s="84" t="s">
        <v>3056</v>
      </c>
      <c r="E371" s="84" t="b">
        <v>0</v>
      </c>
      <c r="F371" s="84" t="b">
        <v>0</v>
      </c>
      <c r="G371" s="84" t="b">
        <v>0</v>
      </c>
    </row>
    <row r="372" spans="1:7" ht="15">
      <c r="A372" s="84" t="s">
        <v>2970</v>
      </c>
      <c r="B372" s="84">
        <v>2</v>
      </c>
      <c r="C372" s="118">
        <v>0.0012281729260626964</v>
      </c>
      <c r="D372" s="84" t="s">
        <v>3056</v>
      </c>
      <c r="E372" s="84" t="b">
        <v>1</v>
      </c>
      <c r="F372" s="84" t="b">
        <v>0</v>
      </c>
      <c r="G372" s="84" t="b">
        <v>0</v>
      </c>
    </row>
    <row r="373" spans="1:7" ht="15">
      <c r="A373" s="84" t="s">
        <v>2971</v>
      </c>
      <c r="B373" s="84">
        <v>2</v>
      </c>
      <c r="C373" s="118">
        <v>0.0012281729260626964</v>
      </c>
      <c r="D373" s="84" t="s">
        <v>3056</v>
      </c>
      <c r="E373" s="84" t="b">
        <v>0</v>
      </c>
      <c r="F373" s="84" t="b">
        <v>0</v>
      </c>
      <c r="G373" s="84" t="b">
        <v>0</v>
      </c>
    </row>
    <row r="374" spans="1:7" ht="15">
      <c r="A374" s="84" t="s">
        <v>2972</v>
      </c>
      <c r="B374" s="84">
        <v>2</v>
      </c>
      <c r="C374" s="118">
        <v>0.0012281729260626964</v>
      </c>
      <c r="D374" s="84" t="s">
        <v>3056</v>
      </c>
      <c r="E374" s="84" t="b">
        <v>1</v>
      </c>
      <c r="F374" s="84" t="b">
        <v>0</v>
      </c>
      <c r="G374" s="84" t="b">
        <v>0</v>
      </c>
    </row>
    <row r="375" spans="1:7" ht="15">
      <c r="A375" s="84" t="s">
        <v>2973</v>
      </c>
      <c r="B375" s="84">
        <v>2</v>
      </c>
      <c r="C375" s="118">
        <v>0.0012281729260626964</v>
      </c>
      <c r="D375" s="84" t="s">
        <v>3056</v>
      </c>
      <c r="E375" s="84" t="b">
        <v>0</v>
      </c>
      <c r="F375" s="84" t="b">
        <v>0</v>
      </c>
      <c r="G375" s="84" t="b">
        <v>0</v>
      </c>
    </row>
    <row r="376" spans="1:7" ht="15">
      <c r="A376" s="84" t="s">
        <v>2974</v>
      </c>
      <c r="B376" s="84">
        <v>2</v>
      </c>
      <c r="C376" s="118">
        <v>0.0012281729260626964</v>
      </c>
      <c r="D376" s="84" t="s">
        <v>3056</v>
      </c>
      <c r="E376" s="84" t="b">
        <v>0</v>
      </c>
      <c r="F376" s="84" t="b">
        <v>0</v>
      </c>
      <c r="G376" s="84" t="b">
        <v>0</v>
      </c>
    </row>
    <row r="377" spans="1:7" ht="15">
      <c r="A377" s="84" t="s">
        <v>2975</v>
      </c>
      <c r="B377" s="84">
        <v>2</v>
      </c>
      <c r="C377" s="118">
        <v>0.0012281729260626964</v>
      </c>
      <c r="D377" s="84" t="s">
        <v>3056</v>
      </c>
      <c r="E377" s="84" t="b">
        <v>0</v>
      </c>
      <c r="F377" s="84" t="b">
        <v>0</v>
      </c>
      <c r="G377" s="84" t="b">
        <v>0</v>
      </c>
    </row>
    <row r="378" spans="1:7" ht="15">
      <c r="A378" s="84" t="s">
        <v>2372</v>
      </c>
      <c r="B378" s="84">
        <v>2</v>
      </c>
      <c r="C378" s="118">
        <v>0.0012281729260626964</v>
      </c>
      <c r="D378" s="84" t="s">
        <v>3056</v>
      </c>
      <c r="E378" s="84" t="b">
        <v>0</v>
      </c>
      <c r="F378" s="84" t="b">
        <v>0</v>
      </c>
      <c r="G378" s="84" t="b">
        <v>0</v>
      </c>
    </row>
    <row r="379" spans="1:7" ht="15">
      <c r="A379" s="84" t="s">
        <v>2377</v>
      </c>
      <c r="B379" s="84">
        <v>2</v>
      </c>
      <c r="C379" s="118">
        <v>0.0012281729260626964</v>
      </c>
      <c r="D379" s="84" t="s">
        <v>3056</v>
      </c>
      <c r="E379" s="84" t="b">
        <v>0</v>
      </c>
      <c r="F379" s="84" t="b">
        <v>0</v>
      </c>
      <c r="G379" s="84" t="b">
        <v>0</v>
      </c>
    </row>
    <row r="380" spans="1:7" ht="15">
      <c r="A380" s="84" t="s">
        <v>2976</v>
      </c>
      <c r="B380" s="84">
        <v>2</v>
      </c>
      <c r="C380" s="118">
        <v>0.0012281729260626964</v>
      </c>
      <c r="D380" s="84" t="s">
        <v>3056</v>
      </c>
      <c r="E380" s="84" t="b">
        <v>0</v>
      </c>
      <c r="F380" s="84" t="b">
        <v>0</v>
      </c>
      <c r="G380" s="84" t="b">
        <v>0</v>
      </c>
    </row>
    <row r="381" spans="1:7" ht="15">
      <c r="A381" s="84" t="s">
        <v>2977</v>
      </c>
      <c r="B381" s="84">
        <v>2</v>
      </c>
      <c r="C381" s="118">
        <v>0.0012281729260626964</v>
      </c>
      <c r="D381" s="84" t="s">
        <v>3056</v>
      </c>
      <c r="E381" s="84" t="b">
        <v>0</v>
      </c>
      <c r="F381" s="84" t="b">
        <v>0</v>
      </c>
      <c r="G381" s="84" t="b">
        <v>0</v>
      </c>
    </row>
    <row r="382" spans="1:7" ht="15">
      <c r="A382" s="84" t="s">
        <v>2339</v>
      </c>
      <c r="B382" s="84">
        <v>2</v>
      </c>
      <c r="C382" s="118">
        <v>0.0012281729260626964</v>
      </c>
      <c r="D382" s="84" t="s">
        <v>3056</v>
      </c>
      <c r="E382" s="84" t="b">
        <v>0</v>
      </c>
      <c r="F382" s="84" t="b">
        <v>0</v>
      </c>
      <c r="G382" s="84" t="b">
        <v>0</v>
      </c>
    </row>
    <row r="383" spans="1:7" ht="15">
      <c r="A383" s="84" t="s">
        <v>2340</v>
      </c>
      <c r="B383" s="84">
        <v>2</v>
      </c>
      <c r="C383" s="118">
        <v>0.0012281729260626964</v>
      </c>
      <c r="D383" s="84" t="s">
        <v>3056</v>
      </c>
      <c r="E383" s="84" t="b">
        <v>0</v>
      </c>
      <c r="F383" s="84" t="b">
        <v>0</v>
      </c>
      <c r="G383" s="84" t="b">
        <v>0</v>
      </c>
    </row>
    <row r="384" spans="1:7" ht="15">
      <c r="A384" s="84" t="s">
        <v>2341</v>
      </c>
      <c r="B384" s="84">
        <v>2</v>
      </c>
      <c r="C384" s="118">
        <v>0.0012281729260626964</v>
      </c>
      <c r="D384" s="84" t="s">
        <v>3056</v>
      </c>
      <c r="E384" s="84" t="b">
        <v>0</v>
      </c>
      <c r="F384" s="84" t="b">
        <v>0</v>
      </c>
      <c r="G384" s="84" t="b">
        <v>0</v>
      </c>
    </row>
    <row r="385" spans="1:7" ht="15">
      <c r="A385" s="84" t="s">
        <v>2342</v>
      </c>
      <c r="B385" s="84">
        <v>2</v>
      </c>
      <c r="C385" s="118">
        <v>0.0012281729260626964</v>
      </c>
      <c r="D385" s="84" t="s">
        <v>3056</v>
      </c>
      <c r="E385" s="84" t="b">
        <v>0</v>
      </c>
      <c r="F385" s="84" t="b">
        <v>0</v>
      </c>
      <c r="G385" s="84" t="b">
        <v>0</v>
      </c>
    </row>
    <row r="386" spans="1:7" ht="15">
      <c r="A386" s="84" t="s">
        <v>2343</v>
      </c>
      <c r="B386" s="84">
        <v>2</v>
      </c>
      <c r="C386" s="118">
        <v>0.0012281729260626964</v>
      </c>
      <c r="D386" s="84" t="s">
        <v>3056</v>
      </c>
      <c r="E386" s="84" t="b">
        <v>0</v>
      </c>
      <c r="F386" s="84" t="b">
        <v>0</v>
      </c>
      <c r="G386" s="84" t="b">
        <v>0</v>
      </c>
    </row>
    <row r="387" spans="1:7" ht="15">
      <c r="A387" s="84" t="s">
        <v>295</v>
      </c>
      <c r="B387" s="84">
        <v>2</v>
      </c>
      <c r="C387" s="118">
        <v>0.0012281729260626964</v>
      </c>
      <c r="D387" s="84" t="s">
        <v>3056</v>
      </c>
      <c r="E387" s="84" t="b">
        <v>0</v>
      </c>
      <c r="F387" s="84" t="b">
        <v>0</v>
      </c>
      <c r="G387" s="84" t="b">
        <v>0</v>
      </c>
    </row>
    <row r="388" spans="1:7" ht="15">
      <c r="A388" s="84" t="s">
        <v>2344</v>
      </c>
      <c r="B388" s="84">
        <v>2</v>
      </c>
      <c r="C388" s="118">
        <v>0.0012281729260626964</v>
      </c>
      <c r="D388" s="84" t="s">
        <v>3056</v>
      </c>
      <c r="E388" s="84" t="b">
        <v>0</v>
      </c>
      <c r="F388" s="84" t="b">
        <v>0</v>
      </c>
      <c r="G388" s="84" t="b">
        <v>0</v>
      </c>
    </row>
    <row r="389" spans="1:7" ht="15">
      <c r="A389" s="84" t="s">
        <v>2978</v>
      </c>
      <c r="B389" s="84">
        <v>2</v>
      </c>
      <c r="C389" s="118">
        <v>0.0012281729260626964</v>
      </c>
      <c r="D389" s="84" t="s">
        <v>3056</v>
      </c>
      <c r="E389" s="84" t="b">
        <v>0</v>
      </c>
      <c r="F389" s="84" t="b">
        <v>0</v>
      </c>
      <c r="G389" s="84" t="b">
        <v>0</v>
      </c>
    </row>
    <row r="390" spans="1:7" ht="15">
      <c r="A390" s="84" t="s">
        <v>2979</v>
      </c>
      <c r="B390" s="84">
        <v>2</v>
      </c>
      <c r="C390" s="118">
        <v>0.0012281729260626964</v>
      </c>
      <c r="D390" s="84" t="s">
        <v>3056</v>
      </c>
      <c r="E390" s="84" t="b">
        <v>0</v>
      </c>
      <c r="F390" s="84" t="b">
        <v>0</v>
      </c>
      <c r="G390" s="84" t="b">
        <v>0</v>
      </c>
    </row>
    <row r="391" spans="1:7" ht="15">
      <c r="A391" s="84" t="s">
        <v>2980</v>
      </c>
      <c r="B391" s="84">
        <v>2</v>
      </c>
      <c r="C391" s="118">
        <v>0.0012281729260626964</v>
      </c>
      <c r="D391" s="84" t="s">
        <v>3056</v>
      </c>
      <c r="E391" s="84" t="b">
        <v>0</v>
      </c>
      <c r="F391" s="84" t="b">
        <v>0</v>
      </c>
      <c r="G391" s="84" t="b">
        <v>0</v>
      </c>
    </row>
    <row r="392" spans="1:7" ht="15">
      <c r="A392" s="84" t="s">
        <v>294</v>
      </c>
      <c r="B392" s="84">
        <v>2</v>
      </c>
      <c r="C392" s="118">
        <v>0.0012281729260626964</v>
      </c>
      <c r="D392" s="84" t="s">
        <v>3056</v>
      </c>
      <c r="E392" s="84" t="b">
        <v>0</v>
      </c>
      <c r="F392" s="84" t="b">
        <v>0</v>
      </c>
      <c r="G392" s="84" t="b">
        <v>0</v>
      </c>
    </row>
    <row r="393" spans="1:7" ht="15">
      <c r="A393" s="84" t="s">
        <v>225</v>
      </c>
      <c r="B393" s="84">
        <v>2</v>
      </c>
      <c r="C393" s="118">
        <v>0.0012281729260626964</v>
      </c>
      <c r="D393" s="84" t="s">
        <v>3056</v>
      </c>
      <c r="E393" s="84" t="b">
        <v>0</v>
      </c>
      <c r="F393" s="84" t="b">
        <v>0</v>
      </c>
      <c r="G393" s="84" t="b">
        <v>0</v>
      </c>
    </row>
    <row r="394" spans="1:7" ht="15">
      <c r="A394" s="84" t="s">
        <v>2981</v>
      </c>
      <c r="B394" s="84">
        <v>2</v>
      </c>
      <c r="C394" s="118">
        <v>0.0012281729260626964</v>
      </c>
      <c r="D394" s="84" t="s">
        <v>3056</v>
      </c>
      <c r="E394" s="84" t="b">
        <v>0</v>
      </c>
      <c r="F394" s="84" t="b">
        <v>0</v>
      </c>
      <c r="G394" s="84" t="b">
        <v>0</v>
      </c>
    </row>
    <row r="395" spans="1:7" ht="15">
      <c r="A395" s="84" t="s">
        <v>220</v>
      </c>
      <c r="B395" s="84">
        <v>2</v>
      </c>
      <c r="C395" s="118">
        <v>0.0012281729260626964</v>
      </c>
      <c r="D395" s="84" t="s">
        <v>3056</v>
      </c>
      <c r="E395" s="84" t="b">
        <v>0</v>
      </c>
      <c r="F395" s="84" t="b">
        <v>0</v>
      </c>
      <c r="G395" s="84" t="b">
        <v>0</v>
      </c>
    </row>
    <row r="396" spans="1:7" ht="15">
      <c r="A396" s="84" t="s">
        <v>2982</v>
      </c>
      <c r="B396" s="84">
        <v>2</v>
      </c>
      <c r="C396" s="118">
        <v>0.0012281729260626964</v>
      </c>
      <c r="D396" s="84" t="s">
        <v>3056</v>
      </c>
      <c r="E396" s="84" t="b">
        <v>1</v>
      </c>
      <c r="F396" s="84" t="b">
        <v>0</v>
      </c>
      <c r="G396" s="84" t="b">
        <v>0</v>
      </c>
    </row>
    <row r="397" spans="1:7" ht="15">
      <c r="A397" s="84" t="s">
        <v>2983</v>
      </c>
      <c r="B397" s="84">
        <v>2</v>
      </c>
      <c r="C397" s="118">
        <v>0.0012281729260626964</v>
      </c>
      <c r="D397" s="84" t="s">
        <v>3056</v>
      </c>
      <c r="E397" s="84" t="b">
        <v>0</v>
      </c>
      <c r="F397" s="84" t="b">
        <v>0</v>
      </c>
      <c r="G397" s="84" t="b">
        <v>0</v>
      </c>
    </row>
    <row r="398" spans="1:7" ht="15">
      <c r="A398" s="84" t="s">
        <v>2984</v>
      </c>
      <c r="B398" s="84">
        <v>2</v>
      </c>
      <c r="C398" s="118">
        <v>0.0012281729260626964</v>
      </c>
      <c r="D398" s="84" t="s">
        <v>3056</v>
      </c>
      <c r="E398" s="84" t="b">
        <v>0</v>
      </c>
      <c r="F398" s="84" t="b">
        <v>0</v>
      </c>
      <c r="G398" s="84" t="b">
        <v>0</v>
      </c>
    </row>
    <row r="399" spans="1:7" ht="15">
      <c r="A399" s="84" t="s">
        <v>2985</v>
      </c>
      <c r="B399" s="84">
        <v>2</v>
      </c>
      <c r="C399" s="118">
        <v>0.0012281729260626964</v>
      </c>
      <c r="D399" s="84" t="s">
        <v>3056</v>
      </c>
      <c r="E399" s="84" t="b">
        <v>0</v>
      </c>
      <c r="F399" s="84" t="b">
        <v>0</v>
      </c>
      <c r="G399" s="84" t="b">
        <v>0</v>
      </c>
    </row>
    <row r="400" spans="1:7" ht="15">
      <c r="A400" s="84" t="s">
        <v>2986</v>
      </c>
      <c r="B400" s="84">
        <v>2</v>
      </c>
      <c r="C400" s="118">
        <v>0.0012281729260626964</v>
      </c>
      <c r="D400" s="84" t="s">
        <v>3056</v>
      </c>
      <c r="E400" s="84" t="b">
        <v>0</v>
      </c>
      <c r="F400" s="84" t="b">
        <v>0</v>
      </c>
      <c r="G400" s="84" t="b">
        <v>0</v>
      </c>
    </row>
    <row r="401" spans="1:7" ht="15">
      <c r="A401" s="84" t="s">
        <v>2987</v>
      </c>
      <c r="B401" s="84">
        <v>2</v>
      </c>
      <c r="C401" s="118">
        <v>0.0012281729260626964</v>
      </c>
      <c r="D401" s="84" t="s">
        <v>3056</v>
      </c>
      <c r="E401" s="84" t="b">
        <v>1</v>
      </c>
      <c r="F401" s="84" t="b">
        <v>0</v>
      </c>
      <c r="G401" s="84" t="b">
        <v>0</v>
      </c>
    </row>
    <row r="402" spans="1:7" ht="15">
      <c r="A402" s="84" t="s">
        <v>2988</v>
      </c>
      <c r="B402" s="84">
        <v>2</v>
      </c>
      <c r="C402" s="118">
        <v>0.0012281729260626964</v>
      </c>
      <c r="D402" s="84" t="s">
        <v>3056</v>
      </c>
      <c r="E402" s="84" t="b">
        <v>0</v>
      </c>
      <c r="F402" s="84" t="b">
        <v>0</v>
      </c>
      <c r="G402" s="84" t="b">
        <v>0</v>
      </c>
    </row>
    <row r="403" spans="1:7" ht="15">
      <c r="A403" s="84" t="s">
        <v>2989</v>
      </c>
      <c r="B403" s="84">
        <v>2</v>
      </c>
      <c r="C403" s="118">
        <v>0.0012281729260626964</v>
      </c>
      <c r="D403" s="84" t="s">
        <v>3056</v>
      </c>
      <c r="E403" s="84" t="b">
        <v>0</v>
      </c>
      <c r="F403" s="84" t="b">
        <v>0</v>
      </c>
      <c r="G403" s="84" t="b">
        <v>0</v>
      </c>
    </row>
    <row r="404" spans="1:7" ht="15">
      <c r="A404" s="84" t="s">
        <v>2990</v>
      </c>
      <c r="B404" s="84">
        <v>2</v>
      </c>
      <c r="C404" s="118">
        <v>0.0012281729260626964</v>
      </c>
      <c r="D404" s="84" t="s">
        <v>3056</v>
      </c>
      <c r="E404" s="84" t="b">
        <v>0</v>
      </c>
      <c r="F404" s="84" t="b">
        <v>0</v>
      </c>
      <c r="G404" s="84" t="b">
        <v>0</v>
      </c>
    </row>
    <row r="405" spans="1:7" ht="15">
      <c r="A405" s="84" t="s">
        <v>2991</v>
      </c>
      <c r="B405" s="84">
        <v>2</v>
      </c>
      <c r="C405" s="118">
        <v>0.0012281729260626964</v>
      </c>
      <c r="D405" s="84" t="s">
        <v>3056</v>
      </c>
      <c r="E405" s="84" t="b">
        <v>0</v>
      </c>
      <c r="F405" s="84" t="b">
        <v>0</v>
      </c>
      <c r="G405" s="84" t="b">
        <v>0</v>
      </c>
    </row>
    <row r="406" spans="1:7" ht="15">
      <c r="A406" s="84" t="s">
        <v>2992</v>
      </c>
      <c r="B406" s="84">
        <v>2</v>
      </c>
      <c r="C406" s="118">
        <v>0.0012281729260626964</v>
      </c>
      <c r="D406" s="84" t="s">
        <v>3056</v>
      </c>
      <c r="E406" s="84" t="b">
        <v>0</v>
      </c>
      <c r="F406" s="84" t="b">
        <v>0</v>
      </c>
      <c r="G406" s="84" t="b">
        <v>0</v>
      </c>
    </row>
    <row r="407" spans="1:7" ht="15">
      <c r="A407" s="84" t="s">
        <v>2993</v>
      </c>
      <c r="B407" s="84">
        <v>2</v>
      </c>
      <c r="C407" s="118">
        <v>0.0012281729260626964</v>
      </c>
      <c r="D407" s="84" t="s">
        <v>3056</v>
      </c>
      <c r="E407" s="84" t="b">
        <v>1</v>
      </c>
      <c r="F407" s="84" t="b">
        <v>0</v>
      </c>
      <c r="G407" s="84" t="b">
        <v>0</v>
      </c>
    </row>
    <row r="408" spans="1:7" ht="15">
      <c r="A408" s="84" t="s">
        <v>2994</v>
      </c>
      <c r="B408" s="84">
        <v>2</v>
      </c>
      <c r="C408" s="118">
        <v>0.0012281729260626964</v>
      </c>
      <c r="D408" s="84" t="s">
        <v>3056</v>
      </c>
      <c r="E408" s="84" t="b">
        <v>0</v>
      </c>
      <c r="F408" s="84" t="b">
        <v>0</v>
      </c>
      <c r="G408" s="84" t="b">
        <v>0</v>
      </c>
    </row>
    <row r="409" spans="1:7" ht="15">
      <c r="A409" s="84" t="s">
        <v>2995</v>
      </c>
      <c r="B409" s="84">
        <v>2</v>
      </c>
      <c r="C409" s="118">
        <v>0.0012281729260626964</v>
      </c>
      <c r="D409" s="84" t="s">
        <v>3056</v>
      </c>
      <c r="E409" s="84" t="b">
        <v>0</v>
      </c>
      <c r="F409" s="84" t="b">
        <v>0</v>
      </c>
      <c r="G409" s="84" t="b">
        <v>0</v>
      </c>
    </row>
    <row r="410" spans="1:7" ht="15">
      <c r="A410" s="84" t="s">
        <v>2996</v>
      </c>
      <c r="B410" s="84">
        <v>2</v>
      </c>
      <c r="C410" s="118">
        <v>0.0012281729260626964</v>
      </c>
      <c r="D410" s="84" t="s">
        <v>3056</v>
      </c>
      <c r="E410" s="84" t="b">
        <v>0</v>
      </c>
      <c r="F410" s="84" t="b">
        <v>0</v>
      </c>
      <c r="G410" s="84" t="b">
        <v>0</v>
      </c>
    </row>
    <row r="411" spans="1:7" ht="15">
      <c r="A411" s="84" t="s">
        <v>2997</v>
      </c>
      <c r="B411" s="84">
        <v>2</v>
      </c>
      <c r="C411" s="118">
        <v>0.0012281729260626964</v>
      </c>
      <c r="D411" s="84" t="s">
        <v>3056</v>
      </c>
      <c r="E411" s="84" t="b">
        <v>0</v>
      </c>
      <c r="F411" s="84" t="b">
        <v>0</v>
      </c>
      <c r="G411" s="84" t="b">
        <v>0</v>
      </c>
    </row>
    <row r="412" spans="1:7" ht="15">
      <c r="A412" s="84" t="s">
        <v>2998</v>
      </c>
      <c r="B412" s="84">
        <v>2</v>
      </c>
      <c r="C412" s="118">
        <v>0.0012281729260626964</v>
      </c>
      <c r="D412" s="84" t="s">
        <v>3056</v>
      </c>
      <c r="E412" s="84" t="b">
        <v>0</v>
      </c>
      <c r="F412" s="84" t="b">
        <v>0</v>
      </c>
      <c r="G412" s="84" t="b">
        <v>0</v>
      </c>
    </row>
    <row r="413" spans="1:7" ht="15">
      <c r="A413" s="84" t="s">
        <v>2999</v>
      </c>
      <c r="B413" s="84">
        <v>2</v>
      </c>
      <c r="C413" s="118">
        <v>0.0012281729260626964</v>
      </c>
      <c r="D413" s="84" t="s">
        <v>3056</v>
      </c>
      <c r="E413" s="84" t="b">
        <v>0</v>
      </c>
      <c r="F413" s="84" t="b">
        <v>0</v>
      </c>
      <c r="G413" s="84" t="b">
        <v>0</v>
      </c>
    </row>
    <row r="414" spans="1:7" ht="15">
      <c r="A414" s="84" t="s">
        <v>3000</v>
      </c>
      <c r="B414" s="84">
        <v>2</v>
      </c>
      <c r="C414" s="118">
        <v>0.0012281729260626964</v>
      </c>
      <c r="D414" s="84" t="s">
        <v>3056</v>
      </c>
      <c r="E414" s="84" t="b">
        <v>0</v>
      </c>
      <c r="F414" s="84" t="b">
        <v>0</v>
      </c>
      <c r="G414" s="84" t="b">
        <v>0</v>
      </c>
    </row>
    <row r="415" spans="1:7" ht="15">
      <c r="A415" s="84" t="s">
        <v>3001</v>
      </c>
      <c r="B415" s="84">
        <v>2</v>
      </c>
      <c r="C415" s="118">
        <v>0.0012281729260626964</v>
      </c>
      <c r="D415" s="84" t="s">
        <v>3056</v>
      </c>
      <c r="E415" s="84" t="b">
        <v>0</v>
      </c>
      <c r="F415" s="84" t="b">
        <v>0</v>
      </c>
      <c r="G415" s="84" t="b">
        <v>0</v>
      </c>
    </row>
    <row r="416" spans="1:7" ht="15">
      <c r="A416" s="84" t="s">
        <v>3002</v>
      </c>
      <c r="B416" s="84">
        <v>2</v>
      </c>
      <c r="C416" s="118">
        <v>0.0012281729260626964</v>
      </c>
      <c r="D416" s="84" t="s">
        <v>3056</v>
      </c>
      <c r="E416" s="84" t="b">
        <v>0</v>
      </c>
      <c r="F416" s="84" t="b">
        <v>0</v>
      </c>
      <c r="G416" s="84" t="b">
        <v>0</v>
      </c>
    </row>
    <row r="417" spans="1:7" ht="15">
      <c r="A417" s="84" t="s">
        <v>3003</v>
      </c>
      <c r="B417" s="84">
        <v>2</v>
      </c>
      <c r="C417" s="118">
        <v>0.0012281729260626964</v>
      </c>
      <c r="D417" s="84" t="s">
        <v>3056</v>
      </c>
      <c r="E417" s="84" t="b">
        <v>0</v>
      </c>
      <c r="F417" s="84" t="b">
        <v>0</v>
      </c>
      <c r="G417" s="84" t="b">
        <v>0</v>
      </c>
    </row>
    <row r="418" spans="1:7" ht="15">
      <c r="A418" s="84" t="s">
        <v>3004</v>
      </c>
      <c r="B418" s="84">
        <v>2</v>
      </c>
      <c r="C418" s="118">
        <v>0.0012281729260626964</v>
      </c>
      <c r="D418" s="84" t="s">
        <v>3056</v>
      </c>
      <c r="E418" s="84" t="b">
        <v>0</v>
      </c>
      <c r="F418" s="84" t="b">
        <v>1</v>
      </c>
      <c r="G418" s="84" t="b">
        <v>0</v>
      </c>
    </row>
    <row r="419" spans="1:7" ht="15">
      <c r="A419" s="84" t="s">
        <v>3005</v>
      </c>
      <c r="B419" s="84">
        <v>2</v>
      </c>
      <c r="C419" s="118">
        <v>0.0012281729260626964</v>
      </c>
      <c r="D419" s="84" t="s">
        <v>3056</v>
      </c>
      <c r="E419" s="84" t="b">
        <v>0</v>
      </c>
      <c r="F419" s="84" t="b">
        <v>0</v>
      </c>
      <c r="G419" s="84" t="b">
        <v>0</v>
      </c>
    </row>
    <row r="420" spans="1:7" ht="15">
      <c r="A420" s="84" t="s">
        <v>3006</v>
      </c>
      <c r="B420" s="84">
        <v>2</v>
      </c>
      <c r="C420" s="118">
        <v>0.0012281729260626964</v>
      </c>
      <c r="D420" s="84" t="s">
        <v>3056</v>
      </c>
      <c r="E420" s="84" t="b">
        <v>0</v>
      </c>
      <c r="F420" s="84" t="b">
        <v>0</v>
      </c>
      <c r="G420" s="84" t="b">
        <v>0</v>
      </c>
    </row>
    <row r="421" spans="1:7" ht="15">
      <c r="A421" s="84" t="s">
        <v>3007</v>
      </c>
      <c r="B421" s="84">
        <v>2</v>
      </c>
      <c r="C421" s="118">
        <v>0.0014112811959312982</v>
      </c>
      <c r="D421" s="84" t="s">
        <v>3056</v>
      </c>
      <c r="E421" s="84" t="b">
        <v>0</v>
      </c>
      <c r="F421" s="84" t="b">
        <v>0</v>
      </c>
      <c r="G421" s="84" t="b">
        <v>0</v>
      </c>
    </row>
    <row r="422" spans="1:7" ht="15">
      <c r="A422" s="84" t="s">
        <v>3008</v>
      </c>
      <c r="B422" s="84">
        <v>2</v>
      </c>
      <c r="C422" s="118">
        <v>0.0012281729260626964</v>
      </c>
      <c r="D422" s="84" t="s">
        <v>3056</v>
      </c>
      <c r="E422" s="84" t="b">
        <v>1</v>
      </c>
      <c r="F422" s="84" t="b">
        <v>0</v>
      </c>
      <c r="G422" s="84" t="b">
        <v>0</v>
      </c>
    </row>
    <row r="423" spans="1:7" ht="15">
      <c r="A423" s="84" t="s">
        <v>3009</v>
      </c>
      <c r="B423" s="84">
        <v>2</v>
      </c>
      <c r="C423" s="118">
        <v>0.0012281729260626964</v>
      </c>
      <c r="D423" s="84" t="s">
        <v>3056</v>
      </c>
      <c r="E423" s="84" t="b">
        <v>0</v>
      </c>
      <c r="F423" s="84" t="b">
        <v>0</v>
      </c>
      <c r="G423" s="84" t="b">
        <v>0</v>
      </c>
    </row>
    <row r="424" spans="1:7" ht="15">
      <c r="A424" s="84" t="s">
        <v>3010</v>
      </c>
      <c r="B424" s="84">
        <v>2</v>
      </c>
      <c r="C424" s="118">
        <v>0.0012281729260626964</v>
      </c>
      <c r="D424" s="84" t="s">
        <v>3056</v>
      </c>
      <c r="E424" s="84" t="b">
        <v>0</v>
      </c>
      <c r="F424" s="84" t="b">
        <v>0</v>
      </c>
      <c r="G424" s="84" t="b">
        <v>0</v>
      </c>
    </row>
    <row r="425" spans="1:7" ht="15">
      <c r="A425" s="84" t="s">
        <v>3011</v>
      </c>
      <c r="B425" s="84">
        <v>2</v>
      </c>
      <c r="C425" s="118">
        <v>0.0012281729260626964</v>
      </c>
      <c r="D425" s="84" t="s">
        <v>3056</v>
      </c>
      <c r="E425" s="84" t="b">
        <v>0</v>
      </c>
      <c r="F425" s="84" t="b">
        <v>0</v>
      </c>
      <c r="G425" s="84" t="b">
        <v>0</v>
      </c>
    </row>
    <row r="426" spans="1:7" ht="15">
      <c r="A426" s="84" t="s">
        <v>3012</v>
      </c>
      <c r="B426" s="84">
        <v>2</v>
      </c>
      <c r="C426" s="118">
        <v>0.0012281729260626964</v>
      </c>
      <c r="D426" s="84" t="s">
        <v>3056</v>
      </c>
      <c r="E426" s="84" t="b">
        <v>0</v>
      </c>
      <c r="F426" s="84" t="b">
        <v>0</v>
      </c>
      <c r="G426" s="84" t="b">
        <v>0</v>
      </c>
    </row>
    <row r="427" spans="1:7" ht="15">
      <c r="A427" s="84" t="s">
        <v>3013</v>
      </c>
      <c r="B427" s="84">
        <v>2</v>
      </c>
      <c r="C427" s="118">
        <v>0.0012281729260626964</v>
      </c>
      <c r="D427" s="84" t="s">
        <v>3056</v>
      </c>
      <c r="E427" s="84" t="b">
        <v>0</v>
      </c>
      <c r="F427" s="84" t="b">
        <v>0</v>
      </c>
      <c r="G427" s="84" t="b">
        <v>0</v>
      </c>
    </row>
    <row r="428" spans="1:7" ht="15">
      <c r="A428" s="84" t="s">
        <v>3014</v>
      </c>
      <c r="B428" s="84">
        <v>2</v>
      </c>
      <c r="C428" s="118">
        <v>0.0012281729260626964</v>
      </c>
      <c r="D428" s="84" t="s">
        <v>3056</v>
      </c>
      <c r="E428" s="84" t="b">
        <v>0</v>
      </c>
      <c r="F428" s="84" t="b">
        <v>0</v>
      </c>
      <c r="G428" s="84" t="b">
        <v>0</v>
      </c>
    </row>
    <row r="429" spans="1:7" ht="15">
      <c r="A429" s="84" t="s">
        <v>3015</v>
      </c>
      <c r="B429" s="84">
        <v>2</v>
      </c>
      <c r="C429" s="118">
        <v>0.0012281729260626964</v>
      </c>
      <c r="D429" s="84" t="s">
        <v>3056</v>
      </c>
      <c r="E429" s="84" t="b">
        <v>0</v>
      </c>
      <c r="F429" s="84" t="b">
        <v>0</v>
      </c>
      <c r="G429" s="84" t="b">
        <v>0</v>
      </c>
    </row>
    <row r="430" spans="1:7" ht="15">
      <c r="A430" s="84" t="s">
        <v>3016</v>
      </c>
      <c r="B430" s="84">
        <v>2</v>
      </c>
      <c r="C430" s="118">
        <v>0.0012281729260626964</v>
      </c>
      <c r="D430" s="84" t="s">
        <v>3056</v>
      </c>
      <c r="E430" s="84" t="b">
        <v>0</v>
      </c>
      <c r="F430" s="84" t="b">
        <v>0</v>
      </c>
      <c r="G430" s="84" t="b">
        <v>0</v>
      </c>
    </row>
    <row r="431" spans="1:7" ht="15">
      <c r="A431" s="84" t="s">
        <v>3017</v>
      </c>
      <c r="B431" s="84">
        <v>2</v>
      </c>
      <c r="C431" s="118">
        <v>0.0012281729260626964</v>
      </c>
      <c r="D431" s="84" t="s">
        <v>3056</v>
      </c>
      <c r="E431" s="84" t="b">
        <v>0</v>
      </c>
      <c r="F431" s="84" t="b">
        <v>0</v>
      </c>
      <c r="G431" s="84" t="b">
        <v>0</v>
      </c>
    </row>
    <row r="432" spans="1:7" ht="15">
      <c r="A432" s="84" t="s">
        <v>3018</v>
      </c>
      <c r="B432" s="84">
        <v>2</v>
      </c>
      <c r="C432" s="118">
        <v>0.0012281729260626964</v>
      </c>
      <c r="D432" s="84" t="s">
        <v>3056</v>
      </c>
      <c r="E432" s="84" t="b">
        <v>0</v>
      </c>
      <c r="F432" s="84" t="b">
        <v>0</v>
      </c>
      <c r="G432" s="84" t="b">
        <v>0</v>
      </c>
    </row>
    <row r="433" spans="1:7" ht="15">
      <c r="A433" s="84" t="s">
        <v>3019</v>
      </c>
      <c r="B433" s="84">
        <v>2</v>
      </c>
      <c r="C433" s="118">
        <v>0.0012281729260626964</v>
      </c>
      <c r="D433" s="84" t="s">
        <v>3056</v>
      </c>
      <c r="E433" s="84" t="b">
        <v>0</v>
      </c>
      <c r="F433" s="84" t="b">
        <v>0</v>
      </c>
      <c r="G433" s="84" t="b">
        <v>0</v>
      </c>
    </row>
    <row r="434" spans="1:7" ht="15">
      <c r="A434" s="84" t="s">
        <v>3020</v>
      </c>
      <c r="B434" s="84">
        <v>2</v>
      </c>
      <c r="C434" s="118">
        <v>0.0012281729260626964</v>
      </c>
      <c r="D434" s="84" t="s">
        <v>3056</v>
      </c>
      <c r="E434" s="84" t="b">
        <v>0</v>
      </c>
      <c r="F434" s="84" t="b">
        <v>0</v>
      </c>
      <c r="G434" s="84" t="b">
        <v>0</v>
      </c>
    </row>
    <row r="435" spans="1:7" ht="15">
      <c r="A435" s="84" t="s">
        <v>3021</v>
      </c>
      <c r="B435" s="84">
        <v>2</v>
      </c>
      <c r="C435" s="118">
        <v>0.0014112811959312982</v>
      </c>
      <c r="D435" s="84" t="s">
        <v>3056</v>
      </c>
      <c r="E435" s="84" t="b">
        <v>0</v>
      </c>
      <c r="F435" s="84" t="b">
        <v>0</v>
      </c>
      <c r="G435" s="84" t="b">
        <v>0</v>
      </c>
    </row>
    <row r="436" spans="1:7" ht="15">
      <c r="A436" s="84" t="s">
        <v>3022</v>
      </c>
      <c r="B436" s="84">
        <v>2</v>
      </c>
      <c r="C436" s="118">
        <v>0.0012281729260626964</v>
      </c>
      <c r="D436" s="84" t="s">
        <v>3056</v>
      </c>
      <c r="E436" s="84" t="b">
        <v>0</v>
      </c>
      <c r="F436" s="84" t="b">
        <v>0</v>
      </c>
      <c r="G436" s="84" t="b">
        <v>0</v>
      </c>
    </row>
    <row r="437" spans="1:7" ht="15">
      <c r="A437" s="84" t="s">
        <v>3023</v>
      </c>
      <c r="B437" s="84">
        <v>2</v>
      </c>
      <c r="C437" s="118">
        <v>0.0012281729260626964</v>
      </c>
      <c r="D437" s="84" t="s">
        <v>3056</v>
      </c>
      <c r="E437" s="84" t="b">
        <v>0</v>
      </c>
      <c r="F437" s="84" t="b">
        <v>0</v>
      </c>
      <c r="G437" s="84" t="b">
        <v>0</v>
      </c>
    </row>
    <row r="438" spans="1:7" ht="15">
      <c r="A438" s="84" t="s">
        <v>3024</v>
      </c>
      <c r="B438" s="84">
        <v>2</v>
      </c>
      <c r="C438" s="118">
        <v>0.0012281729260626964</v>
      </c>
      <c r="D438" s="84" t="s">
        <v>3056</v>
      </c>
      <c r="E438" s="84" t="b">
        <v>0</v>
      </c>
      <c r="F438" s="84" t="b">
        <v>0</v>
      </c>
      <c r="G438" s="84" t="b">
        <v>0</v>
      </c>
    </row>
    <row r="439" spans="1:7" ht="15">
      <c r="A439" s="84" t="s">
        <v>3025</v>
      </c>
      <c r="B439" s="84">
        <v>2</v>
      </c>
      <c r="C439" s="118">
        <v>0.0012281729260626964</v>
      </c>
      <c r="D439" s="84" t="s">
        <v>3056</v>
      </c>
      <c r="E439" s="84" t="b">
        <v>0</v>
      </c>
      <c r="F439" s="84" t="b">
        <v>0</v>
      </c>
      <c r="G439" s="84" t="b">
        <v>0</v>
      </c>
    </row>
    <row r="440" spans="1:7" ht="15">
      <c r="A440" s="84" t="s">
        <v>3026</v>
      </c>
      <c r="B440" s="84">
        <v>2</v>
      </c>
      <c r="C440" s="118">
        <v>0.0012281729260626964</v>
      </c>
      <c r="D440" s="84" t="s">
        <v>3056</v>
      </c>
      <c r="E440" s="84" t="b">
        <v>0</v>
      </c>
      <c r="F440" s="84" t="b">
        <v>0</v>
      </c>
      <c r="G440" s="84" t="b">
        <v>0</v>
      </c>
    </row>
    <row r="441" spans="1:7" ht="15">
      <c r="A441" s="84" t="s">
        <v>3027</v>
      </c>
      <c r="B441" s="84">
        <v>2</v>
      </c>
      <c r="C441" s="118">
        <v>0.0012281729260626964</v>
      </c>
      <c r="D441" s="84" t="s">
        <v>3056</v>
      </c>
      <c r="E441" s="84" t="b">
        <v>0</v>
      </c>
      <c r="F441" s="84" t="b">
        <v>0</v>
      </c>
      <c r="G441" s="84" t="b">
        <v>0</v>
      </c>
    </row>
    <row r="442" spans="1:7" ht="15">
      <c r="A442" s="84" t="s">
        <v>3028</v>
      </c>
      <c r="B442" s="84">
        <v>2</v>
      </c>
      <c r="C442" s="118">
        <v>0.0012281729260626964</v>
      </c>
      <c r="D442" s="84" t="s">
        <v>3056</v>
      </c>
      <c r="E442" s="84" t="b">
        <v>0</v>
      </c>
      <c r="F442" s="84" t="b">
        <v>0</v>
      </c>
      <c r="G442" s="84" t="b">
        <v>0</v>
      </c>
    </row>
    <row r="443" spans="1:7" ht="15">
      <c r="A443" s="84" t="s">
        <v>3029</v>
      </c>
      <c r="B443" s="84">
        <v>2</v>
      </c>
      <c r="C443" s="118">
        <v>0.0012281729260626964</v>
      </c>
      <c r="D443" s="84" t="s">
        <v>3056</v>
      </c>
      <c r="E443" s="84" t="b">
        <v>0</v>
      </c>
      <c r="F443" s="84" t="b">
        <v>0</v>
      </c>
      <c r="G443" s="84" t="b">
        <v>0</v>
      </c>
    </row>
    <row r="444" spans="1:7" ht="15">
      <c r="A444" s="84" t="s">
        <v>3030</v>
      </c>
      <c r="B444" s="84">
        <v>2</v>
      </c>
      <c r="C444" s="118">
        <v>0.0012281729260626964</v>
      </c>
      <c r="D444" s="84" t="s">
        <v>3056</v>
      </c>
      <c r="E444" s="84" t="b">
        <v>0</v>
      </c>
      <c r="F444" s="84" t="b">
        <v>0</v>
      </c>
      <c r="G444" s="84" t="b">
        <v>0</v>
      </c>
    </row>
    <row r="445" spans="1:7" ht="15">
      <c r="A445" s="84" t="s">
        <v>3031</v>
      </c>
      <c r="B445" s="84">
        <v>2</v>
      </c>
      <c r="C445" s="118">
        <v>0.0012281729260626964</v>
      </c>
      <c r="D445" s="84" t="s">
        <v>3056</v>
      </c>
      <c r="E445" s="84" t="b">
        <v>0</v>
      </c>
      <c r="F445" s="84" t="b">
        <v>0</v>
      </c>
      <c r="G445" s="84" t="b">
        <v>0</v>
      </c>
    </row>
    <row r="446" spans="1:7" ht="15">
      <c r="A446" s="84" t="s">
        <v>3032</v>
      </c>
      <c r="B446" s="84">
        <v>2</v>
      </c>
      <c r="C446" s="118">
        <v>0.0012281729260626964</v>
      </c>
      <c r="D446" s="84" t="s">
        <v>3056</v>
      </c>
      <c r="E446" s="84" t="b">
        <v>0</v>
      </c>
      <c r="F446" s="84" t="b">
        <v>0</v>
      </c>
      <c r="G446" s="84" t="b">
        <v>0</v>
      </c>
    </row>
    <row r="447" spans="1:7" ht="15">
      <c r="A447" s="84" t="s">
        <v>3033</v>
      </c>
      <c r="B447" s="84">
        <v>2</v>
      </c>
      <c r="C447" s="118">
        <v>0.0012281729260626964</v>
      </c>
      <c r="D447" s="84" t="s">
        <v>3056</v>
      </c>
      <c r="E447" s="84" t="b">
        <v>1</v>
      </c>
      <c r="F447" s="84" t="b">
        <v>0</v>
      </c>
      <c r="G447" s="84" t="b">
        <v>0</v>
      </c>
    </row>
    <row r="448" spans="1:7" ht="15">
      <c r="A448" s="84" t="s">
        <v>3034</v>
      </c>
      <c r="B448" s="84">
        <v>2</v>
      </c>
      <c r="C448" s="118">
        <v>0.0012281729260626964</v>
      </c>
      <c r="D448" s="84" t="s">
        <v>3056</v>
      </c>
      <c r="E448" s="84" t="b">
        <v>0</v>
      </c>
      <c r="F448" s="84" t="b">
        <v>0</v>
      </c>
      <c r="G448" s="84" t="b">
        <v>0</v>
      </c>
    </row>
    <row r="449" spans="1:7" ht="15">
      <c r="A449" s="84" t="s">
        <v>3035</v>
      </c>
      <c r="B449" s="84">
        <v>2</v>
      </c>
      <c r="C449" s="118">
        <v>0.0012281729260626964</v>
      </c>
      <c r="D449" s="84" t="s">
        <v>3056</v>
      </c>
      <c r="E449" s="84" t="b">
        <v>0</v>
      </c>
      <c r="F449" s="84" t="b">
        <v>0</v>
      </c>
      <c r="G449" s="84" t="b">
        <v>0</v>
      </c>
    </row>
    <row r="450" spans="1:7" ht="15">
      <c r="A450" s="84" t="s">
        <v>3036</v>
      </c>
      <c r="B450" s="84">
        <v>2</v>
      </c>
      <c r="C450" s="118">
        <v>0.0012281729260626964</v>
      </c>
      <c r="D450" s="84" t="s">
        <v>3056</v>
      </c>
      <c r="E450" s="84" t="b">
        <v>1</v>
      </c>
      <c r="F450" s="84" t="b">
        <v>0</v>
      </c>
      <c r="G450" s="84" t="b">
        <v>0</v>
      </c>
    </row>
    <row r="451" spans="1:7" ht="15">
      <c r="A451" s="84" t="s">
        <v>3037</v>
      </c>
      <c r="B451" s="84">
        <v>2</v>
      </c>
      <c r="C451" s="118">
        <v>0.0012281729260626964</v>
      </c>
      <c r="D451" s="84" t="s">
        <v>3056</v>
      </c>
      <c r="E451" s="84" t="b">
        <v>0</v>
      </c>
      <c r="F451" s="84" t="b">
        <v>0</v>
      </c>
      <c r="G451" s="84" t="b">
        <v>0</v>
      </c>
    </row>
    <row r="452" spans="1:7" ht="15">
      <c r="A452" s="84" t="s">
        <v>3038</v>
      </c>
      <c r="B452" s="84">
        <v>2</v>
      </c>
      <c r="C452" s="118">
        <v>0.0012281729260626964</v>
      </c>
      <c r="D452" s="84" t="s">
        <v>3056</v>
      </c>
      <c r="E452" s="84" t="b">
        <v>0</v>
      </c>
      <c r="F452" s="84" t="b">
        <v>0</v>
      </c>
      <c r="G452" s="84" t="b">
        <v>0</v>
      </c>
    </row>
    <row r="453" spans="1:7" ht="15">
      <c r="A453" s="84" t="s">
        <v>3039</v>
      </c>
      <c r="B453" s="84">
        <v>2</v>
      </c>
      <c r="C453" s="118">
        <v>0.0012281729260626964</v>
      </c>
      <c r="D453" s="84" t="s">
        <v>3056</v>
      </c>
      <c r="E453" s="84" t="b">
        <v>0</v>
      </c>
      <c r="F453" s="84" t="b">
        <v>0</v>
      </c>
      <c r="G453" s="84" t="b">
        <v>0</v>
      </c>
    </row>
    <row r="454" spans="1:7" ht="15">
      <c r="A454" s="84" t="s">
        <v>3040</v>
      </c>
      <c r="B454" s="84">
        <v>2</v>
      </c>
      <c r="C454" s="118">
        <v>0.0012281729260626964</v>
      </c>
      <c r="D454" s="84" t="s">
        <v>3056</v>
      </c>
      <c r="E454" s="84" t="b">
        <v>0</v>
      </c>
      <c r="F454" s="84" t="b">
        <v>0</v>
      </c>
      <c r="G454" s="84" t="b">
        <v>0</v>
      </c>
    </row>
    <row r="455" spans="1:7" ht="15">
      <c r="A455" s="84" t="s">
        <v>3041</v>
      </c>
      <c r="B455" s="84">
        <v>2</v>
      </c>
      <c r="C455" s="118">
        <v>0.0012281729260626964</v>
      </c>
      <c r="D455" s="84" t="s">
        <v>3056</v>
      </c>
      <c r="E455" s="84" t="b">
        <v>0</v>
      </c>
      <c r="F455" s="84" t="b">
        <v>0</v>
      </c>
      <c r="G455" s="84" t="b">
        <v>0</v>
      </c>
    </row>
    <row r="456" spans="1:7" ht="15">
      <c r="A456" s="84" t="s">
        <v>3042</v>
      </c>
      <c r="B456" s="84">
        <v>2</v>
      </c>
      <c r="C456" s="118">
        <v>0.0012281729260626964</v>
      </c>
      <c r="D456" s="84" t="s">
        <v>3056</v>
      </c>
      <c r="E456" s="84" t="b">
        <v>0</v>
      </c>
      <c r="F456" s="84" t="b">
        <v>0</v>
      </c>
      <c r="G456" s="84" t="b">
        <v>0</v>
      </c>
    </row>
    <row r="457" spans="1:7" ht="15">
      <c r="A457" s="84" t="s">
        <v>3043</v>
      </c>
      <c r="B457" s="84">
        <v>2</v>
      </c>
      <c r="C457" s="118">
        <v>0.0012281729260626964</v>
      </c>
      <c r="D457" s="84" t="s">
        <v>3056</v>
      </c>
      <c r="E457" s="84" t="b">
        <v>0</v>
      </c>
      <c r="F457" s="84" t="b">
        <v>0</v>
      </c>
      <c r="G457" s="84" t="b">
        <v>0</v>
      </c>
    </row>
    <row r="458" spans="1:7" ht="15">
      <c r="A458" s="84" t="s">
        <v>3044</v>
      </c>
      <c r="B458" s="84">
        <v>2</v>
      </c>
      <c r="C458" s="118">
        <v>0.0012281729260626964</v>
      </c>
      <c r="D458" s="84" t="s">
        <v>3056</v>
      </c>
      <c r="E458" s="84" t="b">
        <v>0</v>
      </c>
      <c r="F458" s="84" t="b">
        <v>0</v>
      </c>
      <c r="G458" s="84" t="b">
        <v>0</v>
      </c>
    </row>
    <row r="459" spans="1:7" ht="15">
      <c r="A459" s="84" t="s">
        <v>3045</v>
      </c>
      <c r="B459" s="84">
        <v>2</v>
      </c>
      <c r="C459" s="118">
        <v>0.0012281729260626964</v>
      </c>
      <c r="D459" s="84" t="s">
        <v>3056</v>
      </c>
      <c r="E459" s="84" t="b">
        <v>0</v>
      </c>
      <c r="F459" s="84" t="b">
        <v>0</v>
      </c>
      <c r="G459" s="84" t="b">
        <v>0</v>
      </c>
    </row>
    <row r="460" spans="1:7" ht="15">
      <c r="A460" s="84" t="s">
        <v>3046</v>
      </c>
      <c r="B460" s="84">
        <v>2</v>
      </c>
      <c r="C460" s="118">
        <v>0.0012281729260626964</v>
      </c>
      <c r="D460" s="84" t="s">
        <v>3056</v>
      </c>
      <c r="E460" s="84" t="b">
        <v>0</v>
      </c>
      <c r="F460" s="84" t="b">
        <v>0</v>
      </c>
      <c r="G460" s="84" t="b">
        <v>0</v>
      </c>
    </row>
    <row r="461" spans="1:7" ht="15">
      <c r="A461" s="84" t="s">
        <v>3047</v>
      </c>
      <c r="B461" s="84">
        <v>2</v>
      </c>
      <c r="C461" s="118">
        <v>0.0012281729260626964</v>
      </c>
      <c r="D461" s="84" t="s">
        <v>3056</v>
      </c>
      <c r="E461" s="84" t="b">
        <v>0</v>
      </c>
      <c r="F461" s="84" t="b">
        <v>0</v>
      </c>
      <c r="G461" s="84" t="b">
        <v>0</v>
      </c>
    </row>
    <row r="462" spans="1:7" ht="15">
      <c r="A462" s="84" t="s">
        <v>3048</v>
      </c>
      <c r="B462" s="84">
        <v>2</v>
      </c>
      <c r="C462" s="118">
        <v>0.0012281729260626964</v>
      </c>
      <c r="D462" s="84" t="s">
        <v>3056</v>
      </c>
      <c r="E462" s="84" t="b">
        <v>0</v>
      </c>
      <c r="F462" s="84" t="b">
        <v>0</v>
      </c>
      <c r="G462" s="84" t="b">
        <v>0</v>
      </c>
    </row>
    <row r="463" spans="1:7" ht="15">
      <c r="A463" s="84" t="s">
        <v>3049</v>
      </c>
      <c r="B463" s="84">
        <v>2</v>
      </c>
      <c r="C463" s="118">
        <v>0.0012281729260626964</v>
      </c>
      <c r="D463" s="84" t="s">
        <v>3056</v>
      </c>
      <c r="E463" s="84" t="b">
        <v>0</v>
      </c>
      <c r="F463" s="84" t="b">
        <v>0</v>
      </c>
      <c r="G463" s="84" t="b">
        <v>0</v>
      </c>
    </row>
    <row r="464" spans="1:7" ht="15">
      <c r="A464" s="84" t="s">
        <v>3050</v>
      </c>
      <c r="B464" s="84">
        <v>2</v>
      </c>
      <c r="C464" s="118">
        <v>0.0014112811959312982</v>
      </c>
      <c r="D464" s="84" t="s">
        <v>3056</v>
      </c>
      <c r="E464" s="84" t="b">
        <v>0</v>
      </c>
      <c r="F464" s="84" t="b">
        <v>0</v>
      </c>
      <c r="G464" s="84" t="b">
        <v>0</v>
      </c>
    </row>
    <row r="465" spans="1:7" ht="15">
      <c r="A465" s="84" t="s">
        <v>3051</v>
      </c>
      <c r="B465" s="84">
        <v>2</v>
      </c>
      <c r="C465" s="118">
        <v>0.0012281729260626964</v>
      </c>
      <c r="D465" s="84" t="s">
        <v>3056</v>
      </c>
      <c r="E465" s="84" t="b">
        <v>0</v>
      </c>
      <c r="F465" s="84" t="b">
        <v>0</v>
      </c>
      <c r="G465" s="84" t="b">
        <v>0</v>
      </c>
    </row>
    <row r="466" spans="1:7" ht="15">
      <c r="A466" s="84" t="s">
        <v>3052</v>
      </c>
      <c r="B466" s="84">
        <v>2</v>
      </c>
      <c r="C466" s="118">
        <v>0.0012281729260626964</v>
      </c>
      <c r="D466" s="84" t="s">
        <v>3056</v>
      </c>
      <c r="E466" s="84" t="b">
        <v>0</v>
      </c>
      <c r="F466" s="84" t="b">
        <v>0</v>
      </c>
      <c r="G466" s="84" t="b">
        <v>0</v>
      </c>
    </row>
    <row r="467" spans="1:7" ht="15">
      <c r="A467" s="84" t="s">
        <v>3053</v>
      </c>
      <c r="B467" s="84">
        <v>2</v>
      </c>
      <c r="C467" s="118">
        <v>0.0012281729260626964</v>
      </c>
      <c r="D467" s="84" t="s">
        <v>3056</v>
      </c>
      <c r="E467" s="84" t="b">
        <v>0</v>
      </c>
      <c r="F467" s="84" t="b">
        <v>0</v>
      </c>
      <c r="G467" s="84" t="b">
        <v>0</v>
      </c>
    </row>
    <row r="468" spans="1:7" ht="15">
      <c r="A468" s="84" t="s">
        <v>2307</v>
      </c>
      <c r="B468" s="84">
        <v>32</v>
      </c>
      <c r="C468" s="118">
        <v>0.00946133522866353</v>
      </c>
      <c r="D468" s="84" t="s">
        <v>2194</v>
      </c>
      <c r="E468" s="84" t="b">
        <v>0</v>
      </c>
      <c r="F468" s="84" t="b">
        <v>0</v>
      </c>
      <c r="G468" s="84" t="b">
        <v>0</v>
      </c>
    </row>
    <row r="469" spans="1:7" ht="15">
      <c r="A469" s="84" t="s">
        <v>2308</v>
      </c>
      <c r="B469" s="84">
        <v>32</v>
      </c>
      <c r="C469" s="118">
        <v>0.01059013225012702</v>
      </c>
      <c r="D469" s="84" t="s">
        <v>2194</v>
      </c>
      <c r="E469" s="84" t="b">
        <v>0</v>
      </c>
      <c r="F469" s="84" t="b">
        <v>0</v>
      </c>
      <c r="G469" s="84" t="b">
        <v>0</v>
      </c>
    </row>
    <row r="470" spans="1:7" ht="15">
      <c r="A470" s="84" t="s">
        <v>271</v>
      </c>
      <c r="B470" s="84">
        <v>31</v>
      </c>
      <c r="C470" s="118">
        <v>0.009425666567886185</v>
      </c>
      <c r="D470" s="84" t="s">
        <v>2194</v>
      </c>
      <c r="E470" s="84" t="b">
        <v>0</v>
      </c>
      <c r="F470" s="84" t="b">
        <v>0</v>
      </c>
      <c r="G470" s="84" t="b">
        <v>0</v>
      </c>
    </row>
    <row r="471" spans="1:7" ht="15">
      <c r="A471" s="84" t="s">
        <v>2310</v>
      </c>
      <c r="B471" s="84">
        <v>28</v>
      </c>
      <c r="C471" s="118">
        <v>0.009266365718861143</v>
      </c>
      <c r="D471" s="84" t="s">
        <v>2194</v>
      </c>
      <c r="E471" s="84" t="b">
        <v>0</v>
      </c>
      <c r="F471" s="84" t="b">
        <v>0</v>
      </c>
      <c r="G471" s="84" t="b">
        <v>0</v>
      </c>
    </row>
    <row r="472" spans="1:7" ht="15">
      <c r="A472" s="84" t="s">
        <v>2311</v>
      </c>
      <c r="B472" s="84">
        <v>24</v>
      </c>
      <c r="C472" s="118">
        <v>0.01007585518289801</v>
      </c>
      <c r="D472" s="84" t="s">
        <v>2194</v>
      </c>
      <c r="E472" s="84" t="b">
        <v>0</v>
      </c>
      <c r="F472" s="84" t="b">
        <v>0</v>
      </c>
      <c r="G472" s="84" t="b">
        <v>0</v>
      </c>
    </row>
    <row r="473" spans="1:7" ht="15">
      <c r="A473" s="84" t="s">
        <v>2312</v>
      </c>
      <c r="B473" s="84">
        <v>23</v>
      </c>
      <c r="C473" s="118">
        <v>0.009967680607671725</v>
      </c>
      <c r="D473" s="84" t="s">
        <v>2194</v>
      </c>
      <c r="E473" s="84" t="b">
        <v>0</v>
      </c>
      <c r="F473" s="84" t="b">
        <v>0</v>
      </c>
      <c r="G473" s="84" t="b">
        <v>0</v>
      </c>
    </row>
    <row r="474" spans="1:7" ht="15">
      <c r="A474" s="84" t="s">
        <v>2313</v>
      </c>
      <c r="B474" s="84">
        <v>21</v>
      </c>
      <c r="C474" s="118">
        <v>0.009400866777599126</v>
      </c>
      <c r="D474" s="84" t="s">
        <v>2194</v>
      </c>
      <c r="E474" s="84" t="b">
        <v>0</v>
      </c>
      <c r="F474" s="84" t="b">
        <v>0</v>
      </c>
      <c r="G474" s="84" t="b">
        <v>0</v>
      </c>
    </row>
    <row r="475" spans="1:7" ht="15">
      <c r="A475" s="84" t="s">
        <v>2314</v>
      </c>
      <c r="B475" s="84">
        <v>15</v>
      </c>
      <c r="C475" s="118">
        <v>0.008004404410453084</v>
      </c>
      <c r="D475" s="84" t="s">
        <v>2194</v>
      </c>
      <c r="E475" s="84" t="b">
        <v>0</v>
      </c>
      <c r="F475" s="84" t="b">
        <v>0</v>
      </c>
      <c r="G475" s="84" t="b">
        <v>0</v>
      </c>
    </row>
    <row r="476" spans="1:7" ht="15">
      <c r="A476" s="84" t="s">
        <v>2315</v>
      </c>
      <c r="B476" s="84">
        <v>13</v>
      </c>
      <c r="C476" s="118">
        <v>0.00693715048905934</v>
      </c>
      <c r="D476" s="84" t="s">
        <v>2194</v>
      </c>
      <c r="E476" s="84" t="b">
        <v>0</v>
      </c>
      <c r="F476" s="84" t="b">
        <v>0</v>
      </c>
      <c r="G476" s="84" t="b">
        <v>0</v>
      </c>
    </row>
    <row r="477" spans="1:7" ht="15">
      <c r="A477" s="84" t="s">
        <v>2316</v>
      </c>
      <c r="B477" s="84">
        <v>12</v>
      </c>
      <c r="C477" s="118">
        <v>0.0069330904418559835</v>
      </c>
      <c r="D477" s="84" t="s">
        <v>2194</v>
      </c>
      <c r="E477" s="84" t="b">
        <v>0</v>
      </c>
      <c r="F477" s="84" t="b">
        <v>0</v>
      </c>
      <c r="G477" s="84" t="b">
        <v>0</v>
      </c>
    </row>
    <row r="478" spans="1:7" ht="15">
      <c r="A478" s="84" t="s">
        <v>2716</v>
      </c>
      <c r="B478" s="84">
        <v>12</v>
      </c>
      <c r="C478" s="118">
        <v>0.0066572615302545254</v>
      </c>
      <c r="D478" s="84" t="s">
        <v>2194</v>
      </c>
      <c r="E478" s="84" t="b">
        <v>0</v>
      </c>
      <c r="F478" s="84" t="b">
        <v>0</v>
      </c>
      <c r="G478" s="84" t="b">
        <v>0</v>
      </c>
    </row>
    <row r="479" spans="1:7" ht="15">
      <c r="A479" s="84" t="s">
        <v>2338</v>
      </c>
      <c r="B479" s="84">
        <v>11</v>
      </c>
      <c r="C479" s="118">
        <v>0.006355332905034651</v>
      </c>
      <c r="D479" s="84" t="s">
        <v>2194</v>
      </c>
      <c r="E479" s="84" t="b">
        <v>0</v>
      </c>
      <c r="F479" s="84" t="b">
        <v>0</v>
      </c>
      <c r="G479" s="84" t="b">
        <v>0</v>
      </c>
    </row>
    <row r="480" spans="1:7" ht="15">
      <c r="A480" s="84" t="s">
        <v>2364</v>
      </c>
      <c r="B480" s="84">
        <v>10</v>
      </c>
      <c r="C480" s="118">
        <v>0.006029355691560189</v>
      </c>
      <c r="D480" s="84" t="s">
        <v>2194</v>
      </c>
      <c r="E480" s="84" t="b">
        <v>0</v>
      </c>
      <c r="F480" s="84" t="b">
        <v>0</v>
      </c>
      <c r="G480" s="84" t="b">
        <v>0</v>
      </c>
    </row>
    <row r="481" spans="1:7" ht="15">
      <c r="A481" s="84" t="s">
        <v>2714</v>
      </c>
      <c r="B481" s="84">
        <v>10</v>
      </c>
      <c r="C481" s="118">
        <v>0.006029355691560189</v>
      </c>
      <c r="D481" s="84" t="s">
        <v>2194</v>
      </c>
      <c r="E481" s="84" t="b">
        <v>0</v>
      </c>
      <c r="F481" s="84" t="b">
        <v>0</v>
      </c>
      <c r="G481" s="84" t="b">
        <v>0</v>
      </c>
    </row>
    <row r="482" spans="1:7" ht="15">
      <c r="A482" s="84" t="s">
        <v>2352</v>
      </c>
      <c r="B482" s="84">
        <v>9</v>
      </c>
      <c r="C482" s="118">
        <v>0.005676917333502755</v>
      </c>
      <c r="D482" s="84" t="s">
        <v>2194</v>
      </c>
      <c r="E482" s="84" t="b">
        <v>1</v>
      </c>
      <c r="F482" s="84" t="b">
        <v>0</v>
      </c>
      <c r="G482" s="84" t="b">
        <v>0</v>
      </c>
    </row>
    <row r="483" spans="1:7" ht="15">
      <c r="A483" s="84" t="s">
        <v>2715</v>
      </c>
      <c r="B483" s="84">
        <v>9</v>
      </c>
      <c r="C483" s="118">
        <v>0.005676917333502755</v>
      </c>
      <c r="D483" s="84" t="s">
        <v>2194</v>
      </c>
      <c r="E483" s="84" t="b">
        <v>0</v>
      </c>
      <c r="F483" s="84" t="b">
        <v>0</v>
      </c>
      <c r="G483" s="84" t="b">
        <v>0</v>
      </c>
    </row>
    <row r="484" spans="1:7" ht="15">
      <c r="A484" s="84" t="s">
        <v>2719</v>
      </c>
      <c r="B484" s="84">
        <v>9</v>
      </c>
      <c r="C484" s="118">
        <v>0.006274423552983055</v>
      </c>
      <c r="D484" s="84" t="s">
        <v>2194</v>
      </c>
      <c r="E484" s="84" t="b">
        <v>1</v>
      </c>
      <c r="F484" s="84" t="b">
        <v>0</v>
      </c>
      <c r="G484" s="84" t="b">
        <v>0</v>
      </c>
    </row>
    <row r="485" spans="1:7" ht="15">
      <c r="A485" s="84" t="s">
        <v>2721</v>
      </c>
      <c r="B485" s="84">
        <v>8</v>
      </c>
      <c r="C485" s="118">
        <v>0.005577265380429382</v>
      </c>
      <c r="D485" s="84" t="s">
        <v>2194</v>
      </c>
      <c r="E485" s="84" t="b">
        <v>0</v>
      </c>
      <c r="F485" s="84" t="b">
        <v>0</v>
      </c>
      <c r="G485" s="84" t="b">
        <v>0</v>
      </c>
    </row>
    <row r="486" spans="1:7" ht="15">
      <c r="A486" s="84" t="s">
        <v>2710</v>
      </c>
      <c r="B486" s="84">
        <v>8</v>
      </c>
      <c r="C486" s="118">
        <v>0.00529506612506351</v>
      </c>
      <c r="D486" s="84" t="s">
        <v>2194</v>
      </c>
      <c r="E486" s="84" t="b">
        <v>0</v>
      </c>
      <c r="F486" s="84" t="b">
        <v>0</v>
      </c>
      <c r="G486" s="84" t="b">
        <v>0</v>
      </c>
    </row>
    <row r="487" spans="1:7" ht="15">
      <c r="A487" s="84" t="s">
        <v>2722</v>
      </c>
      <c r="B487" s="84">
        <v>8</v>
      </c>
      <c r="C487" s="118">
        <v>0.00529506612506351</v>
      </c>
      <c r="D487" s="84" t="s">
        <v>2194</v>
      </c>
      <c r="E487" s="84" t="b">
        <v>0</v>
      </c>
      <c r="F487" s="84" t="b">
        <v>0</v>
      </c>
      <c r="G487" s="84" t="b">
        <v>0</v>
      </c>
    </row>
    <row r="488" spans="1:7" ht="15">
      <c r="A488" s="84" t="s">
        <v>2278</v>
      </c>
      <c r="B488" s="84">
        <v>8</v>
      </c>
      <c r="C488" s="118">
        <v>0.00529506612506351</v>
      </c>
      <c r="D488" s="84" t="s">
        <v>2194</v>
      </c>
      <c r="E488" s="84" t="b">
        <v>1</v>
      </c>
      <c r="F488" s="84" t="b">
        <v>0</v>
      </c>
      <c r="G488" s="84" t="b">
        <v>0</v>
      </c>
    </row>
    <row r="489" spans="1:7" ht="15">
      <c r="A489" s="84" t="s">
        <v>2322</v>
      </c>
      <c r="B489" s="84">
        <v>8</v>
      </c>
      <c r="C489" s="118">
        <v>0.005577265380429382</v>
      </c>
      <c r="D489" s="84" t="s">
        <v>2194</v>
      </c>
      <c r="E489" s="84" t="b">
        <v>0</v>
      </c>
      <c r="F489" s="84" t="b">
        <v>0</v>
      </c>
      <c r="G489" s="84" t="b">
        <v>0</v>
      </c>
    </row>
    <row r="490" spans="1:7" ht="15">
      <c r="A490" s="84" t="s">
        <v>1266</v>
      </c>
      <c r="B490" s="84">
        <v>8</v>
      </c>
      <c r="C490" s="118">
        <v>0.00529506612506351</v>
      </c>
      <c r="D490" s="84" t="s">
        <v>2194</v>
      </c>
      <c r="E490" s="84" t="b">
        <v>0</v>
      </c>
      <c r="F490" s="84" t="b">
        <v>0</v>
      </c>
      <c r="G490" s="84" t="b">
        <v>0</v>
      </c>
    </row>
    <row r="491" spans="1:7" ht="15">
      <c r="A491" s="84" t="s">
        <v>2717</v>
      </c>
      <c r="B491" s="84">
        <v>8</v>
      </c>
      <c r="C491" s="118">
        <v>0.00529506612506351</v>
      </c>
      <c r="D491" s="84" t="s">
        <v>2194</v>
      </c>
      <c r="E491" s="84" t="b">
        <v>0</v>
      </c>
      <c r="F491" s="84" t="b">
        <v>0</v>
      </c>
      <c r="G491" s="84" t="b">
        <v>0</v>
      </c>
    </row>
    <row r="492" spans="1:7" ht="15">
      <c r="A492" s="84" t="s">
        <v>2718</v>
      </c>
      <c r="B492" s="84">
        <v>8</v>
      </c>
      <c r="C492" s="118">
        <v>0.00529506612506351</v>
      </c>
      <c r="D492" s="84" t="s">
        <v>2194</v>
      </c>
      <c r="E492" s="84" t="b">
        <v>0</v>
      </c>
      <c r="F492" s="84" t="b">
        <v>0</v>
      </c>
      <c r="G492" s="84" t="b">
        <v>0</v>
      </c>
    </row>
    <row r="493" spans="1:7" ht="15">
      <c r="A493" s="84" t="s">
        <v>2734</v>
      </c>
      <c r="B493" s="84">
        <v>8</v>
      </c>
      <c r="C493" s="118">
        <v>0.005903040512451831</v>
      </c>
      <c r="D493" s="84" t="s">
        <v>2194</v>
      </c>
      <c r="E493" s="84" t="b">
        <v>0</v>
      </c>
      <c r="F493" s="84" t="b">
        <v>0</v>
      </c>
      <c r="G493" s="84" t="b">
        <v>0</v>
      </c>
    </row>
    <row r="494" spans="1:7" ht="15">
      <c r="A494" s="84" t="s">
        <v>2735</v>
      </c>
      <c r="B494" s="84">
        <v>8</v>
      </c>
      <c r="C494" s="118">
        <v>0.005903040512451831</v>
      </c>
      <c r="D494" s="84" t="s">
        <v>2194</v>
      </c>
      <c r="E494" s="84" t="b">
        <v>0</v>
      </c>
      <c r="F494" s="84" t="b">
        <v>0</v>
      </c>
      <c r="G494" s="84" t="b">
        <v>0</v>
      </c>
    </row>
    <row r="495" spans="1:7" ht="15">
      <c r="A495" s="84" t="s">
        <v>2375</v>
      </c>
      <c r="B495" s="84">
        <v>7</v>
      </c>
      <c r="C495" s="118">
        <v>0.004880107207875709</v>
      </c>
      <c r="D495" s="84" t="s">
        <v>2194</v>
      </c>
      <c r="E495" s="84" t="b">
        <v>0</v>
      </c>
      <c r="F495" s="84" t="b">
        <v>0</v>
      </c>
      <c r="G495" s="84" t="b">
        <v>0</v>
      </c>
    </row>
    <row r="496" spans="1:7" ht="15">
      <c r="A496" s="84" t="s">
        <v>2754</v>
      </c>
      <c r="B496" s="84">
        <v>7</v>
      </c>
      <c r="C496" s="118">
        <v>0.005165160448395352</v>
      </c>
      <c r="D496" s="84" t="s">
        <v>2194</v>
      </c>
      <c r="E496" s="84" t="b">
        <v>0</v>
      </c>
      <c r="F496" s="84" t="b">
        <v>0</v>
      </c>
      <c r="G496" s="84" t="b">
        <v>0</v>
      </c>
    </row>
    <row r="497" spans="1:7" ht="15">
      <c r="A497" s="84" t="s">
        <v>2725</v>
      </c>
      <c r="B497" s="84">
        <v>7</v>
      </c>
      <c r="C497" s="118">
        <v>0.005502306873172344</v>
      </c>
      <c r="D497" s="84" t="s">
        <v>2194</v>
      </c>
      <c r="E497" s="84" t="b">
        <v>1</v>
      </c>
      <c r="F497" s="84" t="b">
        <v>0</v>
      </c>
      <c r="G497" s="84" t="b">
        <v>0</v>
      </c>
    </row>
    <row r="498" spans="1:7" ht="15">
      <c r="A498" s="84" t="s">
        <v>2755</v>
      </c>
      <c r="B498" s="84">
        <v>7</v>
      </c>
      <c r="C498" s="118">
        <v>0.005502306873172344</v>
      </c>
      <c r="D498" s="84" t="s">
        <v>2194</v>
      </c>
      <c r="E498" s="84" t="b">
        <v>0</v>
      </c>
      <c r="F498" s="84" t="b">
        <v>0</v>
      </c>
      <c r="G498" s="84" t="b">
        <v>0</v>
      </c>
    </row>
    <row r="499" spans="1:7" ht="15">
      <c r="A499" s="84" t="s">
        <v>2743</v>
      </c>
      <c r="B499" s="84">
        <v>6</v>
      </c>
      <c r="C499" s="118">
        <v>0.004427280384338873</v>
      </c>
      <c r="D499" s="84" t="s">
        <v>2194</v>
      </c>
      <c r="E499" s="84" t="b">
        <v>0</v>
      </c>
      <c r="F499" s="84" t="b">
        <v>0</v>
      </c>
      <c r="G499" s="84" t="b">
        <v>0</v>
      </c>
    </row>
    <row r="500" spans="1:7" ht="15">
      <c r="A500" s="84" t="s">
        <v>2745</v>
      </c>
      <c r="B500" s="84">
        <v>6</v>
      </c>
      <c r="C500" s="118">
        <v>0.005069949213009242</v>
      </c>
      <c r="D500" s="84" t="s">
        <v>2194</v>
      </c>
      <c r="E500" s="84" t="b">
        <v>0</v>
      </c>
      <c r="F500" s="84" t="b">
        <v>0</v>
      </c>
      <c r="G500" s="84" t="b">
        <v>0</v>
      </c>
    </row>
    <row r="501" spans="1:7" ht="15">
      <c r="A501" s="84" t="s">
        <v>2728</v>
      </c>
      <c r="B501" s="84">
        <v>6</v>
      </c>
      <c r="C501" s="118">
        <v>0.004427280384338873</v>
      </c>
      <c r="D501" s="84" t="s">
        <v>2194</v>
      </c>
      <c r="E501" s="84" t="b">
        <v>0</v>
      </c>
      <c r="F501" s="84" t="b">
        <v>0</v>
      </c>
      <c r="G501" s="84" t="b">
        <v>0</v>
      </c>
    </row>
    <row r="502" spans="1:7" ht="15">
      <c r="A502" s="84" t="s">
        <v>2373</v>
      </c>
      <c r="B502" s="84">
        <v>6</v>
      </c>
      <c r="C502" s="118">
        <v>0.004427280384338873</v>
      </c>
      <c r="D502" s="84" t="s">
        <v>2194</v>
      </c>
      <c r="E502" s="84" t="b">
        <v>0</v>
      </c>
      <c r="F502" s="84" t="b">
        <v>0</v>
      </c>
      <c r="G502" s="84" t="b">
        <v>0</v>
      </c>
    </row>
    <row r="503" spans="1:7" ht="15">
      <c r="A503" s="84" t="s">
        <v>2736</v>
      </c>
      <c r="B503" s="84">
        <v>6</v>
      </c>
      <c r="C503" s="118">
        <v>0.004427280384338873</v>
      </c>
      <c r="D503" s="84" t="s">
        <v>2194</v>
      </c>
      <c r="E503" s="84" t="b">
        <v>0</v>
      </c>
      <c r="F503" s="84" t="b">
        <v>0</v>
      </c>
      <c r="G503" s="84" t="b">
        <v>0</v>
      </c>
    </row>
    <row r="504" spans="1:7" ht="15">
      <c r="A504" s="84" t="s">
        <v>2726</v>
      </c>
      <c r="B504" s="84">
        <v>6</v>
      </c>
      <c r="C504" s="118">
        <v>0.004427280384338873</v>
      </c>
      <c r="D504" s="84" t="s">
        <v>2194</v>
      </c>
      <c r="E504" s="84" t="b">
        <v>0</v>
      </c>
      <c r="F504" s="84" t="b">
        <v>0</v>
      </c>
      <c r="G504" s="84" t="b">
        <v>0</v>
      </c>
    </row>
    <row r="505" spans="1:7" ht="15">
      <c r="A505" s="84" t="s">
        <v>2753</v>
      </c>
      <c r="B505" s="84">
        <v>6</v>
      </c>
      <c r="C505" s="118">
        <v>0.004427280384338873</v>
      </c>
      <c r="D505" s="84" t="s">
        <v>2194</v>
      </c>
      <c r="E505" s="84" t="b">
        <v>1</v>
      </c>
      <c r="F505" s="84" t="b">
        <v>0</v>
      </c>
      <c r="G505" s="84" t="b">
        <v>0</v>
      </c>
    </row>
    <row r="506" spans="1:7" ht="15">
      <c r="A506" s="84" t="s">
        <v>2723</v>
      </c>
      <c r="B506" s="84">
        <v>6</v>
      </c>
      <c r="C506" s="118">
        <v>0.004427280384338873</v>
      </c>
      <c r="D506" s="84" t="s">
        <v>2194</v>
      </c>
      <c r="E506" s="84" t="b">
        <v>0</v>
      </c>
      <c r="F506" s="84" t="b">
        <v>0</v>
      </c>
      <c r="G506" s="84" t="b">
        <v>0</v>
      </c>
    </row>
    <row r="507" spans="1:7" ht="15">
      <c r="A507" s="84" t="s">
        <v>2737</v>
      </c>
      <c r="B507" s="84">
        <v>6</v>
      </c>
      <c r="C507" s="118">
        <v>0.004427280384338873</v>
      </c>
      <c r="D507" s="84" t="s">
        <v>2194</v>
      </c>
      <c r="E507" s="84" t="b">
        <v>0</v>
      </c>
      <c r="F507" s="84" t="b">
        <v>0</v>
      </c>
      <c r="G507" s="84" t="b">
        <v>0</v>
      </c>
    </row>
    <row r="508" spans="1:7" ht="15">
      <c r="A508" s="84" t="s">
        <v>2724</v>
      </c>
      <c r="B508" s="84">
        <v>6</v>
      </c>
      <c r="C508" s="118">
        <v>0.004716263034147723</v>
      </c>
      <c r="D508" s="84" t="s">
        <v>2194</v>
      </c>
      <c r="E508" s="84" t="b">
        <v>0</v>
      </c>
      <c r="F508" s="84" t="b">
        <v>0</v>
      </c>
      <c r="G508" s="84" t="b">
        <v>0</v>
      </c>
    </row>
    <row r="509" spans="1:7" ht="15">
      <c r="A509" s="84" t="s">
        <v>2762</v>
      </c>
      <c r="B509" s="84">
        <v>6</v>
      </c>
      <c r="C509" s="118">
        <v>0.004427280384338873</v>
      </c>
      <c r="D509" s="84" t="s">
        <v>2194</v>
      </c>
      <c r="E509" s="84" t="b">
        <v>0</v>
      </c>
      <c r="F509" s="84" t="b">
        <v>0</v>
      </c>
      <c r="G509" s="84" t="b">
        <v>0</v>
      </c>
    </row>
    <row r="510" spans="1:7" ht="15">
      <c r="A510" s="84" t="s">
        <v>2763</v>
      </c>
      <c r="B510" s="84">
        <v>6</v>
      </c>
      <c r="C510" s="118">
        <v>0.004427280384338873</v>
      </c>
      <c r="D510" s="84" t="s">
        <v>2194</v>
      </c>
      <c r="E510" s="84" t="b">
        <v>0</v>
      </c>
      <c r="F510" s="84" t="b">
        <v>0</v>
      </c>
      <c r="G510" s="84" t="b">
        <v>0</v>
      </c>
    </row>
    <row r="511" spans="1:7" ht="15">
      <c r="A511" s="84" t="s">
        <v>2764</v>
      </c>
      <c r="B511" s="84">
        <v>6</v>
      </c>
      <c r="C511" s="118">
        <v>0.004427280384338873</v>
      </c>
      <c r="D511" s="84" t="s">
        <v>2194</v>
      </c>
      <c r="E511" s="84" t="b">
        <v>0</v>
      </c>
      <c r="F511" s="84" t="b">
        <v>0</v>
      </c>
      <c r="G511" s="84" t="b">
        <v>0</v>
      </c>
    </row>
    <row r="512" spans="1:7" ht="15">
      <c r="A512" s="84" t="s">
        <v>2765</v>
      </c>
      <c r="B512" s="84">
        <v>6</v>
      </c>
      <c r="C512" s="118">
        <v>0.004427280384338873</v>
      </c>
      <c r="D512" s="84" t="s">
        <v>2194</v>
      </c>
      <c r="E512" s="84" t="b">
        <v>0</v>
      </c>
      <c r="F512" s="84" t="b">
        <v>0</v>
      </c>
      <c r="G512" s="84" t="b">
        <v>0</v>
      </c>
    </row>
    <row r="513" spans="1:7" ht="15">
      <c r="A513" s="84" t="s">
        <v>2752</v>
      </c>
      <c r="B513" s="84">
        <v>6</v>
      </c>
      <c r="C513" s="118">
        <v>0.004427280384338873</v>
      </c>
      <c r="D513" s="84" t="s">
        <v>2194</v>
      </c>
      <c r="E513" s="84" t="b">
        <v>0</v>
      </c>
      <c r="F513" s="84" t="b">
        <v>0</v>
      </c>
      <c r="G513" s="84" t="b">
        <v>0</v>
      </c>
    </row>
    <row r="514" spans="1:7" ht="15">
      <c r="A514" s="84" t="s">
        <v>2720</v>
      </c>
      <c r="B514" s="84">
        <v>5</v>
      </c>
      <c r="C514" s="118">
        <v>0.003930219195123103</v>
      </c>
      <c r="D514" s="84" t="s">
        <v>2194</v>
      </c>
      <c r="E514" s="84" t="b">
        <v>0</v>
      </c>
      <c r="F514" s="84" t="b">
        <v>0</v>
      </c>
      <c r="G514" s="84" t="b">
        <v>0</v>
      </c>
    </row>
    <row r="515" spans="1:7" ht="15">
      <c r="A515" s="84" t="s">
        <v>2757</v>
      </c>
      <c r="B515" s="84">
        <v>5</v>
      </c>
      <c r="C515" s="118">
        <v>0.004224957677507702</v>
      </c>
      <c r="D515" s="84" t="s">
        <v>2194</v>
      </c>
      <c r="E515" s="84" t="b">
        <v>1</v>
      </c>
      <c r="F515" s="84" t="b">
        <v>0</v>
      </c>
      <c r="G515" s="84" t="b">
        <v>0</v>
      </c>
    </row>
    <row r="516" spans="1:7" ht="15">
      <c r="A516" s="84" t="s">
        <v>2741</v>
      </c>
      <c r="B516" s="84">
        <v>5</v>
      </c>
      <c r="C516" s="118">
        <v>0.003930219195123103</v>
      </c>
      <c r="D516" s="84" t="s">
        <v>2194</v>
      </c>
      <c r="E516" s="84" t="b">
        <v>0</v>
      </c>
      <c r="F516" s="84" t="b">
        <v>0</v>
      </c>
      <c r="G516" s="84" t="b">
        <v>0</v>
      </c>
    </row>
    <row r="517" spans="1:7" ht="15">
      <c r="A517" s="84" t="s">
        <v>2744</v>
      </c>
      <c r="B517" s="84">
        <v>5</v>
      </c>
      <c r="C517" s="118">
        <v>0.005140499026850711</v>
      </c>
      <c r="D517" s="84" t="s">
        <v>2194</v>
      </c>
      <c r="E517" s="84" t="b">
        <v>0</v>
      </c>
      <c r="F517" s="84" t="b">
        <v>0</v>
      </c>
      <c r="G517" s="84" t="b">
        <v>0</v>
      </c>
    </row>
    <row r="518" spans="1:7" ht="15">
      <c r="A518" s="84" t="s">
        <v>2374</v>
      </c>
      <c r="B518" s="84">
        <v>5</v>
      </c>
      <c r="C518" s="118">
        <v>0.003930219195123103</v>
      </c>
      <c r="D518" s="84" t="s">
        <v>2194</v>
      </c>
      <c r="E518" s="84" t="b">
        <v>0</v>
      </c>
      <c r="F518" s="84" t="b">
        <v>0</v>
      </c>
      <c r="G518" s="84" t="b">
        <v>0</v>
      </c>
    </row>
    <row r="519" spans="1:7" ht="15">
      <c r="A519" s="84" t="s">
        <v>2733</v>
      </c>
      <c r="B519" s="84">
        <v>5</v>
      </c>
      <c r="C519" s="118">
        <v>0.003930219195123103</v>
      </c>
      <c r="D519" s="84" t="s">
        <v>2194</v>
      </c>
      <c r="E519" s="84" t="b">
        <v>0</v>
      </c>
      <c r="F519" s="84" t="b">
        <v>0</v>
      </c>
      <c r="G519" s="84" t="b">
        <v>0</v>
      </c>
    </row>
    <row r="520" spans="1:7" ht="15">
      <c r="A520" s="84" t="s">
        <v>2778</v>
      </c>
      <c r="B520" s="84">
        <v>5</v>
      </c>
      <c r="C520" s="118">
        <v>0.003930219195123103</v>
      </c>
      <c r="D520" s="84" t="s">
        <v>2194</v>
      </c>
      <c r="E520" s="84" t="b">
        <v>0</v>
      </c>
      <c r="F520" s="84" t="b">
        <v>0</v>
      </c>
      <c r="G520" s="84" t="b">
        <v>0</v>
      </c>
    </row>
    <row r="521" spans="1:7" ht="15">
      <c r="A521" s="84" t="s">
        <v>2746</v>
      </c>
      <c r="B521" s="84">
        <v>5</v>
      </c>
      <c r="C521" s="118">
        <v>0.003930219195123103</v>
      </c>
      <c r="D521" s="84" t="s">
        <v>2194</v>
      </c>
      <c r="E521" s="84" t="b">
        <v>0</v>
      </c>
      <c r="F521" s="84" t="b">
        <v>0</v>
      </c>
      <c r="G521" s="84" t="b">
        <v>0</v>
      </c>
    </row>
    <row r="522" spans="1:7" ht="15">
      <c r="A522" s="84" t="s">
        <v>2727</v>
      </c>
      <c r="B522" s="84">
        <v>5</v>
      </c>
      <c r="C522" s="118">
        <v>0.003930219195123103</v>
      </c>
      <c r="D522" s="84" t="s">
        <v>2194</v>
      </c>
      <c r="E522" s="84" t="b">
        <v>0</v>
      </c>
      <c r="F522" s="84" t="b">
        <v>0</v>
      </c>
      <c r="G522" s="84" t="b">
        <v>0</v>
      </c>
    </row>
    <row r="523" spans="1:7" ht="15">
      <c r="A523" s="84" t="s">
        <v>2748</v>
      </c>
      <c r="B523" s="84">
        <v>5</v>
      </c>
      <c r="C523" s="118">
        <v>0.003930219195123103</v>
      </c>
      <c r="D523" s="84" t="s">
        <v>2194</v>
      </c>
      <c r="E523" s="84" t="b">
        <v>1</v>
      </c>
      <c r="F523" s="84" t="b">
        <v>0</v>
      </c>
      <c r="G523" s="84" t="b">
        <v>0</v>
      </c>
    </row>
    <row r="524" spans="1:7" ht="15">
      <c r="A524" s="84" t="s">
        <v>2730</v>
      </c>
      <c r="B524" s="84">
        <v>5</v>
      </c>
      <c r="C524" s="118">
        <v>0.003930219195123103</v>
      </c>
      <c r="D524" s="84" t="s">
        <v>2194</v>
      </c>
      <c r="E524" s="84" t="b">
        <v>0</v>
      </c>
      <c r="F524" s="84" t="b">
        <v>0</v>
      </c>
      <c r="G524" s="84" t="b">
        <v>0</v>
      </c>
    </row>
    <row r="525" spans="1:7" ht="15">
      <c r="A525" s="84" t="s">
        <v>2777</v>
      </c>
      <c r="B525" s="84">
        <v>5</v>
      </c>
      <c r="C525" s="118">
        <v>0.003930219195123103</v>
      </c>
      <c r="D525" s="84" t="s">
        <v>2194</v>
      </c>
      <c r="E525" s="84" t="b">
        <v>0</v>
      </c>
      <c r="F525" s="84" t="b">
        <v>0</v>
      </c>
      <c r="G525" s="84" t="b">
        <v>0</v>
      </c>
    </row>
    <row r="526" spans="1:7" ht="15">
      <c r="A526" s="84" t="s">
        <v>2729</v>
      </c>
      <c r="B526" s="84">
        <v>5</v>
      </c>
      <c r="C526" s="118">
        <v>0.003930219195123103</v>
      </c>
      <c r="D526" s="84" t="s">
        <v>2194</v>
      </c>
      <c r="E526" s="84" t="b">
        <v>0</v>
      </c>
      <c r="F526" s="84" t="b">
        <v>0</v>
      </c>
      <c r="G526" s="84" t="b">
        <v>0</v>
      </c>
    </row>
    <row r="527" spans="1:7" ht="15">
      <c r="A527" s="84" t="s">
        <v>2751</v>
      </c>
      <c r="B527" s="84">
        <v>5</v>
      </c>
      <c r="C527" s="118">
        <v>0.005140499026850711</v>
      </c>
      <c r="D527" s="84" t="s">
        <v>2194</v>
      </c>
      <c r="E527" s="84" t="b">
        <v>0</v>
      </c>
      <c r="F527" s="84" t="b">
        <v>0</v>
      </c>
      <c r="G527" s="84" t="b">
        <v>0</v>
      </c>
    </row>
    <row r="528" spans="1:7" ht="15">
      <c r="A528" s="84" t="s">
        <v>2732</v>
      </c>
      <c r="B528" s="84">
        <v>5</v>
      </c>
      <c r="C528" s="118">
        <v>0.005140499026850711</v>
      </c>
      <c r="D528" s="84" t="s">
        <v>2194</v>
      </c>
      <c r="E528" s="84" t="b">
        <v>0</v>
      </c>
      <c r="F528" s="84" t="b">
        <v>0</v>
      </c>
      <c r="G528" s="84" t="b">
        <v>0</v>
      </c>
    </row>
    <row r="529" spans="1:7" ht="15">
      <c r="A529" s="84" t="s">
        <v>2756</v>
      </c>
      <c r="B529" s="84">
        <v>5</v>
      </c>
      <c r="C529" s="118">
        <v>0.003930219195123103</v>
      </c>
      <c r="D529" s="84" t="s">
        <v>2194</v>
      </c>
      <c r="E529" s="84" t="b">
        <v>0</v>
      </c>
      <c r="F529" s="84" t="b">
        <v>0</v>
      </c>
      <c r="G529" s="84" t="b">
        <v>0</v>
      </c>
    </row>
    <row r="530" spans="1:7" ht="15">
      <c r="A530" s="84" t="s">
        <v>2775</v>
      </c>
      <c r="B530" s="84">
        <v>4</v>
      </c>
      <c r="C530" s="118">
        <v>0.0033799661420061615</v>
      </c>
      <c r="D530" s="84" t="s">
        <v>2194</v>
      </c>
      <c r="E530" s="84" t="b">
        <v>0</v>
      </c>
      <c r="F530" s="84" t="b">
        <v>0</v>
      </c>
      <c r="G530" s="84" t="b">
        <v>0</v>
      </c>
    </row>
    <row r="531" spans="1:7" ht="15">
      <c r="A531" s="84" t="s">
        <v>2749</v>
      </c>
      <c r="B531" s="84">
        <v>4</v>
      </c>
      <c r="C531" s="118">
        <v>0.0033799661420061615</v>
      </c>
      <c r="D531" s="84" t="s">
        <v>2194</v>
      </c>
      <c r="E531" s="84" t="b">
        <v>0</v>
      </c>
      <c r="F531" s="84" t="b">
        <v>0</v>
      </c>
      <c r="G531" s="84" t="b">
        <v>0</v>
      </c>
    </row>
    <row r="532" spans="1:7" ht="15">
      <c r="A532" s="84" t="s">
        <v>2766</v>
      </c>
      <c r="B532" s="84">
        <v>4</v>
      </c>
      <c r="C532" s="118">
        <v>0.0033799661420061615</v>
      </c>
      <c r="D532" s="84" t="s">
        <v>2194</v>
      </c>
      <c r="E532" s="84" t="b">
        <v>0</v>
      </c>
      <c r="F532" s="84" t="b">
        <v>0</v>
      </c>
      <c r="G532" s="84" t="b">
        <v>0</v>
      </c>
    </row>
    <row r="533" spans="1:7" ht="15">
      <c r="A533" s="84" t="s">
        <v>2376</v>
      </c>
      <c r="B533" s="84">
        <v>4</v>
      </c>
      <c r="C533" s="118">
        <v>0.0033799661420061615</v>
      </c>
      <c r="D533" s="84" t="s">
        <v>2194</v>
      </c>
      <c r="E533" s="84" t="b">
        <v>0</v>
      </c>
      <c r="F533" s="84" t="b">
        <v>0</v>
      </c>
      <c r="G533" s="84" t="b">
        <v>0</v>
      </c>
    </row>
    <row r="534" spans="1:7" ht="15">
      <c r="A534" s="84" t="s">
        <v>2759</v>
      </c>
      <c r="B534" s="84">
        <v>4</v>
      </c>
      <c r="C534" s="118">
        <v>0.0033799661420061615</v>
      </c>
      <c r="D534" s="84" t="s">
        <v>2194</v>
      </c>
      <c r="E534" s="84" t="b">
        <v>0</v>
      </c>
      <c r="F534" s="84" t="b">
        <v>0</v>
      </c>
      <c r="G534" s="84" t="b">
        <v>0</v>
      </c>
    </row>
    <row r="535" spans="1:7" ht="15">
      <c r="A535" s="84" t="s">
        <v>2774</v>
      </c>
      <c r="B535" s="84">
        <v>4</v>
      </c>
      <c r="C535" s="118">
        <v>0.003683953335700322</v>
      </c>
      <c r="D535" s="84" t="s">
        <v>2194</v>
      </c>
      <c r="E535" s="84" t="b">
        <v>0</v>
      </c>
      <c r="F535" s="84" t="b">
        <v>0</v>
      </c>
      <c r="G535" s="84" t="b">
        <v>0</v>
      </c>
    </row>
    <row r="536" spans="1:7" ht="15">
      <c r="A536" s="84" t="s">
        <v>2817</v>
      </c>
      <c r="B536" s="84">
        <v>4</v>
      </c>
      <c r="C536" s="118">
        <v>0.0033799661420061615</v>
      </c>
      <c r="D536" s="84" t="s">
        <v>2194</v>
      </c>
      <c r="E536" s="84" t="b">
        <v>0</v>
      </c>
      <c r="F536" s="84" t="b">
        <v>0</v>
      </c>
      <c r="G536" s="84" t="b">
        <v>0</v>
      </c>
    </row>
    <row r="537" spans="1:7" ht="15">
      <c r="A537" s="84" t="s">
        <v>2818</v>
      </c>
      <c r="B537" s="84">
        <v>4</v>
      </c>
      <c r="C537" s="118">
        <v>0.0033799661420061615</v>
      </c>
      <c r="D537" s="84" t="s">
        <v>2194</v>
      </c>
      <c r="E537" s="84" t="b">
        <v>1</v>
      </c>
      <c r="F537" s="84" t="b">
        <v>0</v>
      </c>
      <c r="G537" s="84" t="b">
        <v>0</v>
      </c>
    </row>
    <row r="538" spans="1:7" ht="15">
      <c r="A538" s="84" t="s">
        <v>2773</v>
      </c>
      <c r="B538" s="84">
        <v>4</v>
      </c>
      <c r="C538" s="118">
        <v>0.003683953335700322</v>
      </c>
      <c r="D538" s="84" t="s">
        <v>2194</v>
      </c>
      <c r="E538" s="84" t="b">
        <v>0</v>
      </c>
      <c r="F538" s="84" t="b">
        <v>0</v>
      </c>
      <c r="G538" s="84" t="b">
        <v>0</v>
      </c>
    </row>
    <row r="539" spans="1:7" ht="15">
      <c r="A539" s="84" t="s">
        <v>2742</v>
      </c>
      <c r="B539" s="84">
        <v>4</v>
      </c>
      <c r="C539" s="118">
        <v>0.0033799661420061615</v>
      </c>
      <c r="D539" s="84" t="s">
        <v>2194</v>
      </c>
      <c r="E539" s="84" t="b">
        <v>0</v>
      </c>
      <c r="F539" s="84" t="b">
        <v>0</v>
      </c>
      <c r="G539" s="84" t="b">
        <v>0</v>
      </c>
    </row>
    <row r="540" spans="1:7" ht="15">
      <c r="A540" s="84" t="s">
        <v>2813</v>
      </c>
      <c r="B540" s="84">
        <v>4</v>
      </c>
      <c r="C540" s="118">
        <v>0.0033799661420061615</v>
      </c>
      <c r="D540" s="84" t="s">
        <v>2194</v>
      </c>
      <c r="E540" s="84" t="b">
        <v>0</v>
      </c>
      <c r="F540" s="84" t="b">
        <v>0</v>
      </c>
      <c r="G540" s="84" t="b">
        <v>0</v>
      </c>
    </row>
    <row r="541" spans="1:7" ht="15">
      <c r="A541" s="84" t="s">
        <v>2819</v>
      </c>
      <c r="B541" s="84">
        <v>4</v>
      </c>
      <c r="C541" s="118">
        <v>0.0033799661420061615</v>
      </c>
      <c r="D541" s="84" t="s">
        <v>2194</v>
      </c>
      <c r="E541" s="84" t="b">
        <v>0</v>
      </c>
      <c r="F541" s="84" t="b">
        <v>0</v>
      </c>
      <c r="G541" s="84" t="b">
        <v>0</v>
      </c>
    </row>
    <row r="542" spans="1:7" ht="15">
      <c r="A542" s="84" t="s">
        <v>2814</v>
      </c>
      <c r="B542" s="84">
        <v>4</v>
      </c>
      <c r="C542" s="118">
        <v>0.0033799661420061615</v>
      </c>
      <c r="D542" s="84" t="s">
        <v>2194</v>
      </c>
      <c r="E542" s="84" t="b">
        <v>0</v>
      </c>
      <c r="F542" s="84" t="b">
        <v>0</v>
      </c>
      <c r="G542" s="84" t="b">
        <v>0</v>
      </c>
    </row>
    <row r="543" spans="1:7" ht="15">
      <c r="A543" s="84" t="s">
        <v>2747</v>
      </c>
      <c r="B543" s="84">
        <v>4</v>
      </c>
      <c r="C543" s="118">
        <v>0.0033799661420061615</v>
      </c>
      <c r="D543" s="84" t="s">
        <v>2194</v>
      </c>
      <c r="E543" s="84" t="b">
        <v>0</v>
      </c>
      <c r="F543" s="84" t="b">
        <v>0</v>
      </c>
      <c r="G543" s="84" t="b">
        <v>0</v>
      </c>
    </row>
    <row r="544" spans="1:7" ht="15">
      <c r="A544" s="84" t="s">
        <v>2812</v>
      </c>
      <c r="B544" s="84">
        <v>4</v>
      </c>
      <c r="C544" s="118">
        <v>0.0033799661420061615</v>
      </c>
      <c r="D544" s="84" t="s">
        <v>2194</v>
      </c>
      <c r="E544" s="84" t="b">
        <v>0</v>
      </c>
      <c r="F544" s="84" t="b">
        <v>0</v>
      </c>
      <c r="G544" s="84" t="b">
        <v>0</v>
      </c>
    </row>
    <row r="545" spans="1:7" ht="15">
      <c r="A545" s="84" t="s">
        <v>2758</v>
      </c>
      <c r="B545" s="84">
        <v>4</v>
      </c>
      <c r="C545" s="118">
        <v>0.0033799661420061615</v>
      </c>
      <c r="D545" s="84" t="s">
        <v>2194</v>
      </c>
      <c r="E545" s="84" t="b">
        <v>1</v>
      </c>
      <c r="F545" s="84" t="b">
        <v>0</v>
      </c>
      <c r="G545" s="84" t="b">
        <v>0</v>
      </c>
    </row>
    <row r="546" spans="1:7" ht="15">
      <c r="A546" s="84" t="s">
        <v>2772</v>
      </c>
      <c r="B546" s="84">
        <v>4</v>
      </c>
      <c r="C546" s="118">
        <v>0.004112399221480568</v>
      </c>
      <c r="D546" s="84" t="s">
        <v>2194</v>
      </c>
      <c r="E546" s="84" t="b">
        <v>0</v>
      </c>
      <c r="F546" s="84" t="b">
        <v>0</v>
      </c>
      <c r="G546" s="84" t="b">
        <v>0</v>
      </c>
    </row>
    <row r="547" spans="1:7" ht="15">
      <c r="A547" s="84" t="s">
        <v>2776</v>
      </c>
      <c r="B547" s="84">
        <v>4</v>
      </c>
      <c r="C547" s="118">
        <v>0.0033799661420061615</v>
      </c>
      <c r="D547" s="84" t="s">
        <v>2194</v>
      </c>
      <c r="E547" s="84" t="b">
        <v>0</v>
      </c>
      <c r="F547" s="84" t="b">
        <v>0</v>
      </c>
      <c r="G547" s="84" t="b">
        <v>0</v>
      </c>
    </row>
    <row r="548" spans="1:7" ht="15">
      <c r="A548" s="84" t="s">
        <v>2761</v>
      </c>
      <c r="B548" s="84">
        <v>4</v>
      </c>
      <c r="C548" s="118">
        <v>0.003683953335700322</v>
      </c>
      <c r="D548" s="84" t="s">
        <v>2194</v>
      </c>
      <c r="E548" s="84" t="b">
        <v>0</v>
      </c>
      <c r="F548" s="84" t="b">
        <v>0</v>
      </c>
      <c r="G548" s="84" t="b">
        <v>0</v>
      </c>
    </row>
    <row r="549" spans="1:7" ht="15">
      <c r="A549" s="84" t="s">
        <v>2799</v>
      </c>
      <c r="B549" s="84">
        <v>4</v>
      </c>
      <c r="C549" s="118">
        <v>0.0033799661420061615</v>
      </c>
      <c r="D549" s="84" t="s">
        <v>2194</v>
      </c>
      <c r="E549" s="84" t="b">
        <v>0</v>
      </c>
      <c r="F549" s="84" t="b">
        <v>0</v>
      </c>
      <c r="G549" s="84" t="b">
        <v>0</v>
      </c>
    </row>
    <row r="550" spans="1:7" ht="15">
      <c r="A550" s="84" t="s">
        <v>2750</v>
      </c>
      <c r="B550" s="84">
        <v>4</v>
      </c>
      <c r="C550" s="118">
        <v>0.003683953335700322</v>
      </c>
      <c r="D550" s="84" t="s">
        <v>2194</v>
      </c>
      <c r="E550" s="84" t="b">
        <v>1</v>
      </c>
      <c r="F550" s="84" t="b">
        <v>0</v>
      </c>
      <c r="G550" s="84" t="b">
        <v>0</v>
      </c>
    </row>
    <row r="551" spans="1:7" ht="15">
      <c r="A551" s="84" t="s">
        <v>2816</v>
      </c>
      <c r="B551" s="84">
        <v>4</v>
      </c>
      <c r="C551" s="118">
        <v>0.003683953335700322</v>
      </c>
      <c r="D551" s="84" t="s">
        <v>2194</v>
      </c>
      <c r="E551" s="84" t="b">
        <v>0</v>
      </c>
      <c r="F551" s="84" t="b">
        <v>0</v>
      </c>
      <c r="G551" s="84" t="b">
        <v>0</v>
      </c>
    </row>
    <row r="552" spans="1:7" ht="15">
      <c r="A552" s="84" t="s">
        <v>2815</v>
      </c>
      <c r="B552" s="84">
        <v>4</v>
      </c>
      <c r="C552" s="118">
        <v>0.0033799661420061615</v>
      </c>
      <c r="D552" s="84" t="s">
        <v>2194</v>
      </c>
      <c r="E552" s="84" t="b">
        <v>0</v>
      </c>
      <c r="F552" s="84" t="b">
        <v>0</v>
      </c>
      <c r="G552" s="84" t="b">
        <v>0</v>
      </c>
    </row>
    <row r="553" spans="1:7" ht="15">
      <c r="A553" s="84" t="s">
        <v>2767</v>
      </c>
      <c r="B553" s="84">
        <v>4</v>
      </c>
      <c r="C553" s="118">
        <v>0.0033799661420061615</v>
      </c>
      <c r="D553" s="84" t="s">
        <v>2194</v>
      </c>
      <c r="E553" s="84" t="b">
        <v>1</v>
      </c>
      <c r="F553" s="84" t="b">
        <v>0</v>
      </c>
      <c r="G553" s="84" t="b">
        <v>0</v>
      </c>
    </row>
    <row r="554" spans="1:7" ht="15">
      <c r="A554" s="84" t="s">
        <v>2738</v>
      </c>
      <c r="B554" s="84">
        <v>4</v>
      </c>
      <c r="C554" s="118">
        <v>0.0033799661420061615</v>
      </c>
      <c r="D554" s="84" t="s">
        <v>2194</v>
      </c>
      <c r="E554" s="84" t="b">
        <v>0</v>
      </c>
      <c r="F554" s="84" t="b">
        <v>0</v>
      </c>
      <c r="G554" s="84" t="b">
        <v>0</v>
      </c>
    </row>
    <row r="555" spans="1:7" ht="15">
      <c r="A555" s="84" t="s">
        <v>2739</v>
      </c>
      <c r="B555" s="84">
        <v>4</v>
      </c>
      <c r="C555" s="118">
        <v>0.0033799661420061615</v>
      </c>
      <c r="D555" s="84" t="s">
        <v>2194</v>
      </c>
      <c r="E555" s="84" t="b">
        <v>0</v>
      </c>
      <c r="F555" s="84" t="b">
        <v>0</v>
      </c>
      <c r="G555" s="84" t="b">
        <v>0</v>
      </c>
    </row>
    <row r="556" spans="1:7" ht="15">
      <c r="A556" s="84" t="s">
        <v>2740</v>
      </c>
      <c r="B556" s="84">
        <v>4</v>
      </c>
      <c r="C556" s="118">
        <v>0.0033799661420061615</v>
      </c>
      <c r="D556" s="84" t="s">
        <v>2194</v>
      </c>
      <c r="E556" s="84" t="b">
        <v>1</v>
      </c>
      <c r="F556" s="84" t="b">
        <v>0</v>
      </c>
      <c r="G556" s="84" t="b">
        <v>0</v>
      </c>
    </row>
    <row r="557" spans="1:7" ht="15">
      <c r="A557" s="84" t="s">
        <v>2809</v>
      </c>
      <c r="B557" s="84">
        <v>4</v>
      </c>
      <c r="C557" s="118">
        <v>0.003683953335700322</v>
      </c>
      <c r="D557" s="84" t="s">
        <v>2194</v>
      </c>
      <c r="E557" s="84" t="b">
        <v>0</v>
      </c>
      <c r="F557" s="84" t="b">
        <v>0</v>
      </c>
      <c r="G557" s="84" t="b">
        <v>0</v>
      </c>
    </row>
    <row r="558" spans="1:7" ht="15">
      <c r="A558" s="84" t="s">
        <v>223</v>
      </c>
      <c r="B558" s="84">
        <v>4</v>
      </c>
      <c r="C558" s="118">
        <v>0.0033799661420061615</v>
      </c>
      <c r="D558" s="84" t="s">
        <v>2194</v>
      </c>
      <c r="E558" s="84" t="b">
        <v>0</v>
      </c>
      <c r="F558" s="84" t="b">
        <v>0</v>
      </c>
      <c r="G558" s="84" t="b">
        <v>0</v>
      </c>
    </row>
    <row r="559" spans="1:7" ht="15">
      <c r="A559" s="84" t="s">
        <v>2810</v>
      </c>
      <c r="B559" s="84">
        <v>4</v>
      </c>
      <c r="C559" s="118">
        <v>0.0033799661420061615</v>
      </c>
      <c r="D559" s="84" t="s">
        <v>2194</v>
      </c>
      <c r="E559" s="84" t="b">
        <v>0</v>
      </c>
      <c r="F559" s="84" t="b">
        <v>0</v>
      </c>
      <c r="G559" s="84" t="b">
        <v>0</v>
      </c>
    </row>
    <row r="560" spans="1:7" ht="15">
      <c r="A560" s="84" t="s">
        <v>2820</v>
      </c>
      <c r="B560" s="84">
        <v>3</v>
      </c>
      <c r="C560" s="118">
        <v>0.0027629650017752415</v>
      </c>
      <c r="D560" s="84" t="s">
        <v>2194</v>
      </c>
      <c r="E560" s="84" t="b">
        <v>0</v>
      </c>
      <c r="F560" s="84" t="b">
        <v>0</v>
      </c>
      <c r="G560" s="84" t="b">
        <v>0</v>
      </c>
    </row>
    <row r="561" spans="1:7" ht="15">
      <c r="A561" s="84" t="s">
        <v>2847</v>
      </c>
      <c r="B561" s="84">
        <v>3</v>
      </c>
      <c r="C561" s="118">
        <v>0.003084299416110426</v>
      </c>
      <c r="D561" s="84" t="s">
        <v>2194</v>
      </c>
      <c r="E561" s="84" t="b">
        <v>0</v>
      </c>
      <c r="F561" s="84" t="b">
        <v>0</v>
      </c>
      <c r="G561" s="84" t="b">
        <v>0</v>
      </c>
    </row>
    <row r="562" spans="1:7" ht="15">
      <c r="A562" s="84" t="s">
        <v>2796</v>
      </c>
      <c r="B562" s="84">
        <v>3</v>
      </c>
      <c r="C562" s="118">
        <v>0.0027629650017752415</v>
      </c>
      <c r="D562" s="84" t="s">
        <v>2194</v>
      </c>
      <c r="E562" s="84" t="b">
        <v>0</v>
      </c>
      <c r="F562" s="84" t="b">
        <v>0</v>
      </c>
      <c r="G562" s="84" t="b">
        <v>0</v>
      </c>
    </row>
    <row r="563" spans="1:7" ht="15">
      <c r="A563" s="84" t="s">
        <v>2906</v>
      </c>
      <c r="B563" s="84">
        <v>3</v>
      </c>
      <c r="C563" s="118">
        <v>0.003084299416110426</v>
      </c>
      <c r="D563" s="84" t="s">
        <v>2194</v>
      </c>
      <c r="E563" s="84" t="b">
        <v>0</v>
      </c>
      <c r="F563" s="84" t="b">
        <v>0</v>
      </c>
      <c r="G563" s="84" t="b">
        <v>0</v>
      </c>
    </row>
    <row r="564" spans="1:7" ht="15">
      <c r="A564" s="84" t="s">
        <v>2892</v>
      </c>
      <c r="B564" s="84">
        <v>3</v>
      </c>
      <c r="C564" s="118">
        <v>0.0027629650017752415</v>
      </c>
      <c r="D564" s="84" t="s">
        <v>2194</v>
      </c>
      <c r="E564" s="84" t="b">
        <v>0</v>
      </c>
      <c r="F564" s="84" t="b">
        <v>0</v>
      </c>
      <c r="G564" s="84" t="b">
        <v>0</v>
      </c>
    </row>
    <row r="565" spans="1:7" ht="15">
      <c r="A565" s="84" t="s">
        <v>2731</v>
      </c>
      <c r="B565" s="84">
        <v>3</v>
      </c>
      <c r="C565" s="118">
        <v>0.0027629650017752415</v>
      </c>
      <c r="D565" s="84" t="s">
        <v>2194</v>
      </c>
      <c r="E565" s="84" t="b">
        <v>0</v>
      </c>
      <c r="F565" s="84" t="b">
        <v>0</v>
      </c>
      <c r="G565" s="84" t="b">
        <v>0</v>
      </c>
    </row>
    <row r="566" spans="1:7" ht="15">
      <c r="A566" s="84" t="s">
        <v>2795</v>
      </c>
      <c r="B566" s="84">
        <v>3</v>
      </c>
      <c r="C566" s="118">
        <v>0.003084299416110426</v>
      </c>
      <c r="D566" s="84" t="s">
        <v>2194</v>
      </c>
      <c r="E566" s="84" t="b">
        <v>0</v>
      </c>
      <c r="F566" s="84" t="b">
        <v>0</v>
      </c>
      <c r="G566" s="84" t="b">
        <v>0</v>
      </c>
    </row>
    <row r="567" spans="1:7" ht="15">
      <c r="A567" s="84" t="s">
        <v>2770</v>
      </c>
      <c r="B567" s="84">
        <v>3</v>
      </c>
      <c r="C567" s="118">
        <v>0.0027629650017752415</v>
      </c>
      <c r="D567" s="84" t="s">
        <v>2194</v>
      </c>
      <c r="E567" s="84" t="b">
        <v>0</v>
      </c>
      <c r="F567" s="84" t="b">
        <v>0</v>
      </c>
      <c r="G567" s="84" t="b">
        <v>0</v>
      </c>
    </row>
    <row r="568" spans="1:7" ht="15">
      <c r="A568" s="84" t="s">
        <v>2904</v>
      </c>
      <c r="B568" s="84">
        <v>3</v>
      </c>
      <c r="C568" s="118">
        <v>0.0027629650017752415</v>
      </c>
      <c r="D568" s="84" t="s">
        <v>2194</v>
      </c>
      <c r="E568" s="84" t="b">
        <v>0</v>
      </c>
      <c r="F568" s="84" t="b">
        <v>0</v>
      </c>
      <c r="G568" s="84" t="b">
        <v>0</v>
      </c>
    </row>
    <row r="569" spans="1:7" ht="15">
      <c r="A569" s="84" t="s">
        <v>2905</v>
      </c>
      <c r="B569" s="84">
        <v>3</v>
      </c>
      <c r="C569" s="118">
        <v>0.0027629650017752415</v>
      </c>
      <c r="D569" s="84" t="s">
        <v>2194</v>
      </c>
      <c r="E569" s="84" t="b">
        <v>0</v>
      </c>
      <c r="F569" s="84" t="b">
        <v>0</v>
      </c>
      <c r="G569" s="84" t="b">
        <v>0</v>
      </c>
    </row>
    <row r="570" spans="1:7" ht="15">
      <c r="A570" s="84" t="s">
        <v>2811</v>
      </c>
      <c r="B570" s="84">
        <v>3</v>
      </c>
      <c r="C570" s="118">
        <v>0.0027629650017752415</v>
      </c>
      <c r="D570" s="84" t="s">
        <v>2194</v>
      </c>
      <c r="E570" s="84" t="b">
        <v>0</v>
      </c>
      <c r="F570" s="84" t="b">
        <v>0</v>
      </c>
      <c r="G570" s="84" t="b">
        <v>0</v>
      </c>
    </row>
    <row r="571" spans="1:7" ht="15">
      <c r="A571" s="84" t="s">
        <v>2878</v>
      </c>
      <c r="B571" s="84">
        <v>3</v>
      </c>
      <c r="C571" s="118">
        <v>0.0027629650017752415</v>
      </c>
      <c r="D571" s="84" t="s">
        <v>2194</v>
      </c>
      <c r="E571" s="84" t="b">
        <v>0</v>
      </c>
      <c r="F571" s="84" t="b">
        <v>0</v>
      </c>
      <c r="G571" s="84" t="b">
        <v>0</v>
      </c>
    </row>
    <row r="572" spans="1:7" ht="15">
      <c r="A572" s="84" t="s">
        <v>2907</v>
      </c>
      <c r="B572" s="84">
        <v>3</v>
      </c>
      <c r="C572" s="118">
        <v>0.003084299416110426</v>
      </c>
      <c r="D572" s="84" t="s">
        <v>2194</v>
      </c>
      <c r="E572" s="84" t="b">
        <v>0</v>
      </c>
      <c r="F572" s="84" t="b">
        <v>0</v>
      </c>
      <c r="G572" s="84" t="b">
        <v>0</v>
      </c>
    </row>
    <row r="573" spans="1:7" ht="15">
      <c r="A573" s="84" t="s">
        <v>2900</v>
      </c>
      <c r="B573" s="84">
        <v>3</v>
      </c>
      <c r="C573" s="118">
        <v>0.0027629650017752415</v>
      </c>
      <c r="D573" s="84" t="s">
        <v>2194</v>
      </c>
      <c r="E573" s="84" t="b">
        <v>0</v>
      </c>
      <c r="F573" s="84" t="b">
        <v>0</v>
      </c>
      <c r="G573" s="84" t="b">
        <v>0</v>
      </c>
    </row>
    <row r="574" spans="1:7" ht="15">
      <c r="A574" s="84" t="s">
        <v>2798</v>
      </c>
      <c r="B574" s="84">
        <v>3</v>
      </c>
      <c r="C574" s="118">
        <v>0.0027629650017752415</v>
      </c>
      <c r="D574" s="84" t="s">
        <v>2194</v>
      </c>
      <c r="E574" s="84" t="b">
        <v>0</v>
      </c>
      <c r="F574" s="84" t="b">
        <v>0</v>
      </c>
      <c r="G574" s="84" t="b">
        <v>0</v>
      </c>
    </row>
    <row r="575" spans="1:7" ht="15">
      <c r="A575" s="84" t="s">
        <v>2785</v>
      </c>
      <c r="B575" s="84">
        <v>3</v>
      </c>
      <c r="C575" s="118">
        <v>0.0027629650017752415</v>
      </c>
      <c r="D575" s="84" t="s">
        <v>2194</v>
      </c>
      <c r="E575" s="84" t="b">
        <v>0</v>
      </c>
      <c r="F575" s="84" t="b">
        <v>0</v>
      </c>
      <c r="G575" s="84" t="b">
        <v>0</v>
      </c>
    </row>
    <row r="576" spans="1:7" ht="15">
      <c r="A576" s="84" t="s">
        <v>2897</v>
      </c>
      <c r="B576" s="84">
        <v>3</v>
      </c>
      <c r="C576" s="118">
        <v>0.0027629650017752415</v>
      </c>
      <c r="D576" s="84" t="s">
        <v>2194</v>
      </c>
      <c r="E576" s="84" t="b">
        <v>0</v>
      </c>
      <c r="F576" s="84" t="b">
        <v>0</v>
      </c>
      <c r="G576" s="84" t="b">
        <v>0</v>
      </c>
    </row>
    <row r="577" spans="1:7" ht="15">
      <c r="A577" s="84" t="s">
        <v>2360</v>
      </c>
      <c r="B577" s="84">
        <v>3</v>
      </c>
      <c r="C577" s="118">
        <v>0.0027629650017752415</v>
      </c>
      <c r="D577" s="84" t="s">
        <v>2194</v>
      </c>
      <c r="E577" s="84" t="b">
        <v>1</v>
      </c>
      <c r="F577" s="84" t="b">
        <v>0</v>
      </c>
      <c r="G577" s="84" t="b">
        <v>0</v>
      </c>
    </row>
    <row r="578" spans="1:7" ht="15">
      <c r="A578" s="84" t="s">
        <v>2792</v>
      </c>
      <c r="B578" s="84">
        <v>3</v>
      </c>
      <c r="C578" s="118">
        <v>0.0027629650017752415</v>
      </c>
      <c r="D578" s="84" t="s">
        <v>2194</v>
      </c>
      <c r="E578" s="84" t="b">
        <v>0</v>
      </c>
      <c r="F578" s="84" t="b">
        <v>0</v>
      </c>
      <c r="G578" s="84" t="b">
        <v>0</v>
      </c>
    </row>
    <row r="579" spans="1:7" ht="15">
      <c r="A579" s="84" t="s">
        <v>2793</v>
      </c>
      <c r="B579" s="84">
        <v>3</v>
      </c>
      <c r="C579" s="118">
        <v>0.0027629650017752415</v>
      </c>
      <c r="D579" s="84" t="s">
        <v>2194</v>
      </c>
      <c r="E579" s="84" t="b">
        <v>0</v>
      </c>
      <c r="F579" s="84" t="b">
        <v>0</v>
      </c>
      <c r="G579" s="84" t="b">
        <v>0</v>
      </c>
    </row>
    <row r="580" spans="1:7" ht="15">
      <c r="A580" s="84" t="s">
        <v>2786</v>
      </c>
      <c r="B580" s="84">
        <v>3</v>
      </c>
      <c r="C580" s="118">
        <v>0.0027629650017752415</v>
      </c>
      <c r="D580" s="84" t="s">
        <v>2194</v>
      </c>
      <c r="E580" s="84" t="b">
        <v>0</v>
      </c>
      <c r="F580" s="84" t="b">
        <v>0</v>
      </c>
      <c r="G580" s="84" t="b">
        <v>0</v>
      </c>
    </row>
    <row r="581" spans="1:7" ht="15">
      <c r="A581" s="84" t="s">
        <v>2768</v>
      </c>
      <c r="B581" s="84">
        <v>3</v>
      </c>
      <c r="C581" s="118">
        <v>0.0027629650017752415</v>
      </c>
      <c r="D581" s="84" t="s">
        <v>2194</v>
      </c>
      <c r="E581" s="84" t="b">
        <v>0</v>
      </c>
      <c r="F581" s="84" t="b">
        <v>0</v>
      </c>
      <c r="G581" s="84" t="b">
        <v>0</v>
      </c>
    </row>
    <row r="582" spans="1:7" ht="15">
      <c r="A582" s="84" t="s">
        <v>2787</v>
      </c>
      <c r="B582" s="84">
        <v>3</v>
      </c>
      <c r="C582" s="118">
        <v>0.0027629650017752415</v>
      </c>
      <c r="D582" s="84" t="s">
        <v>2194</v>
      </c>
      <c r="E582" s="84" t="b">
        <v>0</v>
      </c>
      <c r="F582" s="84" t="b">
        <v>0</v>
      </c>
      <c r="G582" s="84" t="b">
        <v>0</v>
      </c>
    </row>
    <row r="583" spans="1:7" ht="15">
      <c r="A583" s="84" t="s">
        <v>2903</v>
      </c>
      <c r="B583" s="84">
        <v>3</v>
      </c>
      <c r="C583" s="118">
        <v>0.003084299416110426</v>
      </c>
      <c r="D583" s="84" t="s">
        <v>2194</v>
      </c>
      <c r="E583" s="84" t="b">
        <v>0</v>
      </c>
      <c r="F583" s="84" t="b">
        <v>0</v>
      </c>
      <c r="G583" s="84" t="b">
        <v>0</v>
      </c>
    </row>
    <row r="584" spans="1:7" ht="15">
      <c r="A584" s="84" t="s">
        <v>2898</v>
      </c>
      <c r="B584" s="84">
        <v>3</v>
      </c>
      <c r="C584" s="118">
        <v>0.003084299416110426</v>
      </c>
      <c r="D584" s="84" t="s">
        <v>2194</v>
      </c>
      <c r="E584" s="84" t="b">
        <v>1</v>
      </c>
      <c r="F584" s="84" t="b">
        <v>0</v>
      </c>
      <c r="G584" s="84" t="b">
        <v>0</v>
      </c>
    </row>
    <row r="585" spans="1:7" ht="15">
      <c r="A585" s="84" t="s">
        <v>2872</v>
      </c>
      <c r="B585" s="84">
        <v>3</v>
      </c>
      <c r="C585" s="118">
        <v>0.0027629650017752415</v>
      </c>
      <c r="D585" s="84" t="s">
        <v>2194</v>
      </c>
      <c r="E585" s="84" t="b">
        <v>0</v>
      </c>
      <c r="F585" s="84" t="b">
        <v>0</v>
      </c>
      <c r="G585" s="84" t="b">
        <v>0</v>
      </c>
    </row>
    <row r="586" spans="1:7" ht="15">
      <c r="A586" s="84" t="s">
        <v>2791</v>
      </c>
      <c r="B586" s="84">
        <v>3</v>
      </c>
      <c r="C586" s="118">
        <v>0.0027629650017752415</v>
      </c>
      <c r="D586" s="84" t="s">
        <v>2194</v>
      </c>
      <c r="E586" s="84" t="b">
        <v>0</v>
      </c>
      <c r="F586" s="84" t="b">
        <v>0</v>
      </c>
      <c r="G586" s="84" t="b">
        <v>0</v>
      </c>
    </row>
    <row r="587" spans="1:7" ht="15">
      <c r="A587" s="84" t="s">
        <v>2789</v>
      </c>
      <c r="B587" s="84">
        <v>3</v>
      </c>
      <c r="C587" s="118">
        <v>0.0027629650017752415</v>
      </c>
      <c r="D587" s="84" t="s">
        <v>2194</v>
      </c>
      <c r="E587" s="84" t="b">
        <v>0</v>
      </c>
      <c r="F587" s="84" t="b">
        <v>0</v>
      </c>
      <c r="G587" s="84" t="b">
        <v>0</v>
      </c>
    </row>
    <row r="588" spans="1:7" ht="15">
      <c r="A588" s="84" t="s">
        <v>2902</v>
      </c>
      <c r="B588" s="84">
        <v>3</v>
      </c>
      <c r="C588" s="118">
        <v>0.0036336242257162315</v>
      </c>
      <c r="D588" s="84" t="s">
        <v>2194</v>
      </c>
      <c r="E588" s="84" t="b">
        <v>0</v>
      </c>
      <c r="F588" s="84" t="b">
        <v>0</v>
      </c>
      <c r="G588" s="84" t="b">
        <v>0</v>
      </c>
    </row>
    <row r="589" spans="1:7" ht="15">
      <c r="A589" s="84" t="s">
        <v>2901</v>
      </c>
      <c r="B589" s="84">
        <v>3</v>
      </c>
      <c r="C589" s="118">
        <v>0.0027629650017752415</v>
      </c>
      <c r="D589" s="84" t="s">
        <v>2194</v>
      </c>
      <c r="E589" s="84" t="b">
        <v>0</v>
      </c>
      <c r="F589" s="84" t="b">
        <v>0</v>
      </c>
      <c r="G589" s="84" t="b">
        <v>0</v>
      </c>
    </row>
    <row r="590" spans="1:7" ht="15">
      <c r="A590" s="84" t="s">
        <v>2790</v>
      </c>
      <c r="B590" s="84">
        <v>3</v>
      </c>
      <c r="C590" s="118">
        <v>0.0027629650017752415</v>
      </c>
      <c r="D590" s="84" t="s">
        <v>2194</v>
      </c>
      <c r="E590" s="84" t="b">
        <v>0</v>
      </c>
      <c r="F590" s="84" t="b">
        <v>0</v>
      </c>
      <c r="G590" s="84" t="b">
        <v>0</v>
      </c>
    </row>
    <row r="591" spans="1:7" ht="15">
      <c r="A591" s="84" t="s">
        <v>2899</v>
      </c>
      <c r="B591" s="84">
        <v>3</v>
      </c>
      <c r="C591" s="118">
        <v>0.0027629650017752415</v>
      </c>
      <c r="D591" s="84" t="s">
        <v>2194</v>
      </c>
      <c r="E591" s="84" t="b">
        <v>0</v>
      </c>
      <c r="F591" s="84" t="b">
        <v>0</v>
      </c>
      <c r="G591" s="84" t="b">
        <v>0</v>
      </c>
    </row>
    <row r="592" spans="1:7" ht="15">
      <c r="A592" s="84" t="s">
        <v>2379</v>
      </c>
      <c r="B592" s="84">
        <v>3</v>
      </c>
      <c r="C592" s="118">
        <v>0.003084299416110426</v>
      </c>
      <c r="D592" s="84" t="s">
        <v>2194</v>
      </c>
      <c r="E592" s="84" t="b">
        <v>1</v>
      </c>
      <c r="F592" s="84" t="b">
        <v>0</v>
      </c>
      <c r="G592" s="84" t="b">
        <v>0</v>
      </c>
    </row>
    <row r="593" spans="1:7" ht="15">
      <c r="A593" s="84" t="s">
        <v>2896</v>
      </c>
      <c r="B593" s="84">
        <v>3</v>
      </c>
      <c r="C593" s="118">
        <v>0.0027629650017752415</v>
      </c>
      <c r="D593" s="84" t="s">
        <v>2194</v>
      </c>
      <c r="E593" s="84" t="b">
        <v>0</v>
      </c>
      <c r="F593" s="84" t="b">
        <v>0</v>
      </c>
      <c r="G593" s="84" t="b">
        <v>0</v>
      </c>
    </row>
    <row r="594" spans="1:7" ht="15">
      <c r="A594" s="84" t="s">
        <v>2879</v>
      </c>
      <c r="B594" s="84">
        <v>3</v>
      </c>
      <c r="C594" s="118">
        <v>0.0027629650017752415</v>
      </c>
      <c r="D594" s="84" t="s">
        <v>2194</v>
      </c>
      <c r="E594" s="84" t="b">
        <v>0</v>
      </c>
      <c r="F594" s="84" t="b">
        <v>0</v>
      </c>
      <c r="G594" s="84" t="b">
        <v>0</v>
      </c>
    </row>
    <row r="595" spans="1:7" ht="15">
      <c r="A595" s="84" t="s">
        <v>2802</v>
      </c>
      <c r="B595" s="84">
        <v>3</v>
      </c>
      <c r="C595" s="118">
        <v>0.0027629650017752415</v>
      </c>
      <c r="D595" s="84" t="s">
        <v>2194</v>
      </c>
      <c r="E595" s="84" t="b">
        <v>0</v>
      </c>
      <c r="F595" s="84" t="b">
        <v>0</v>
      </c>
      <c r="G595" s="84" t="b">
        <v>0</v>
      </c>
    </row>
    <row r="596" spans="1:7" ht="15">
      <c r="A596" s="84" t="s">
        <v>2779</v>
      </c>
      <c r="B596" s="84">
        <v>3</v>
      </c>
      <c r="C596" s="118">
        <v>0.0027629650017752415</v>
      </c>
      <c r="D596" s="84" t="s">
        <v>2194</v>
      </c>
      <c r="E596" s="84" t="b">
        <v>0</v>
      </c>
      <c r="F596" s="84" t="b">
        <v>0</v>
      </c>
      <c r="G596" s="84" t="b">
        <v>0</v>
      </c>
    </row>
    <row r="597" spans="1:7" ht="15">
      <c r="A597" s="84" t="s">
        <v>2780</v>
      </c>
      <c r="B597" s="84">
        <v>3</v>
      </c>
      <c r="C597" s="118">
        <v>0.0027629650017752415</v>
      </c>
      <c r="D597" s="84" t="s">
        <v>2194</v>
      </c>
      <c r="E597" s="84" t="b">
        <v>1</v>
      </c>
      <c r="F597" s="84" t="b">
        <v>0</v>
      </c>
      <c r="G597" s="84" t="b">
        <v>0</v>
      </c>
    </row>
    <row r="598" spans="1:7" ht="15">
      <c r="A598" s="84" t="s">
        <v>2781</v>
      </c>
      <c r="B598" s="84">
        <v>3</v>
      </c>
      <c r="C598" s="118">
        <v>0.0027629650017752415</v>
      </c>
      <c r="D598" s="84" t="s">
        <v>2194</v>
      </c>
      <c r="E598" s="84" t="b">
        <v>0</v>
      </c>
      <c r="F598" s="84" t="b">
        <v>0</v>
      </c>
      <c r="G598" s="84" t="b">
        <v>0</v>
      </c>
    </row>
    <row r="599" spans="1:7" ht="15">
      <c r="A599" s="84" t="s">
        <v>2782</v>
      </c>
      <c r="B599" s="84">
        <v>3</v>
      </c>
      <c r="C599" s="118">
        <v>0.0027629650017752415</v>
      </c>
      <c r="D599" s="84" t="s">
        <v>2194</v>
      </c>
      <c r="E599" s="84" t="b">
        <v>0</v>
      </c>
      <c r="F599" s="84" t="b">
        <v>0</v>
      </c>
      <c r="G599" s="84" t="b">
        <v>0</v>
      </c>
    </row>
    <row r="600" spans="1:7" ht="15">
      <c r="A600" s="84" t="s">
        <v>2783</v>
      </c>
      <c r="B600" s="84">
        <v>3</v>
      </c>
      <c r="C600" s="118">
        <v>0.0027629650017752415</v>
      </c>
      <c r="D600" s="84" t="s">
        <v>2194</v>
      </c>
      <c r="E600" s="84" t="b">
        <v>0</v>
      </c>
      <c r="F600" s="84" t="b">
        <v>0</v>
      </c>
      <c r="G600" s="84" t="b">
        <v>0</v>
      </c>
    </row>
    <row r="601" spans="1:7" ht="15">
      <c r="A601" s="84" t="s">
        <v>2784</v>
      </c>
      <c r="B601" s="84">
        <v>3</v>
      </c>
      <c r="C601" s="118">
        <v>0.0027629650017752415</v>
      </c>
      <c r="D601" s="84" t="s">
        <v>2194</v>
      </c>
      <c r="E601" s="84" t="b">
        <v>0</v>
      </c>
      <c r="F601" s="84" t="b">
        <v>0</v>
      </c>
      <c r="G601" s="84" t="b">
        <v>0</v>
      </c>
    </row>
    <row r="602" spans="1:7" ht="15">
      <c r="A602" s="84" t="s">
        <v>2871</v>
      </c>
      <c r="B602" s="84">
        <v>3</v>
      </c>
      <c r="C602" s="118">
        <v>0.0027629650017752415</v>
      </c>
      <c r="D602" s="84" t="s">
        <v>2194</v>
      </c>
      <c r="E602" s="84" t="b">
        <v>1</v>
      </c>
      <c r="F602" s="84" t="b">
        <v>0</v>
      </c>
      <c r="G602" s="84" t="b">
        <v>0</v>
      </c>
    </row>
    <row r="603" spans="1:7" ht="15">
      <c r="A603" s="84" t="s">
        <v>2873</v>
      </c>
      <c r="B603" s="84">
        <v>3</v>
      </c>
      <c r="C603" s="118">
        <v>0.0036336242257162315</v>
      </c>
      <c r="D603" s="84" t="s">
        <v>2194</v>
      </c>
      <c r="E603" s="84" t="b">
        <v>0</v>
      </c>
      <c r="F603" s="84" t="b">
        <v>0</v>
      </c>
      <c r="G603" s="84" t="b">
        <v>0</v>
      </c>
    </row>
    <row r="604" spans="1:7" ht="15">
      <c r="A604" s="84" t="s">
        <v>2883</v>
      </c>
      <c r="B604" s="84">
        <v>3</v>
      </c>
      <c r="C604" s="118">
        <v>0.0027629650017752415</v>
      </c>
      <c r="D604" s="84" t="s">
        <v>2194</v>
      </c>
      <c r="E604" s="84" t="b">
        <v>0</v>
      </c>
      <c r="F604" s="84" t="b">
        <v>0</v>
      </c>
      <c r="G604" s="84" t="b">
        <v>0</v>
      </c>
    </row>
    <row r="605" spans="1:7" ht="15">
      <c r="A605" s="84" t="s">
        <v>2884</v>
      </c>
      <c r="B605" s="84">
        <v>3</v>
      </c>
      <c r="C605" s="118">
        <v>0.0027629650017752415</v>
      </c>
      <c r="D605" s="84" t="s">
        <v>2194</v>
      </c>
      <c r="E605" s="84" t="b">
        <v>0</v>
      </c>
      <c r="F605" s="84" t="b">
        <v>1</v>
      </c>
      <c r="G605" s="84" t="b">
        <v>0</v>
      </c>
    </row>
    <row r="606" spans="1:7" ht="15">
      <c r="A606" s="84" t="s">
        <v>2885</v>
      </c>
      <c r="B606" s="84">
        <v>3</v>
      </c>
      <c r="C606" s="118">
        <v>0.0027629650017752415</v>
      </c>
      <c r="D606" s="84" t="s">
        <v>2194</v>
      </c>
      <c r="E606" s="84" t="b">
        <v>0</v>
      </c>
      <c r="F606" s="84" t="b">
        <v>0</v>
      </c>
      <c r="G606" s="84" t="b">
        <v>0</v>
      </c>
    </row>
    <row r="607" spans="1:7" ht="15">
      <c r="A607" s="84" t="s">
        <v>2886</v>
      </c>
      <c r="B607" s="84">
        <v>3</v>
      </c>
      <c r="C607" s="118">
        <v>0.0027629650017752415</v>
      </c>
      <c r="D607" s="84" t="s">
        <v>2194</v>
      </c>
      <c r="E607" s="84" t="b">
        <v>0</v>
      </c>
      <c r="F607" s="84" t="b">
        <v>1</v>
      </c>
      <c r="G607" s="84" t="b">
        <v>0</v>
      </c>
    </row>
    <row r="608" spans="1:7" ht="15">
      <c r="A608" s="84" t="s">
        <v>2887</v>
      </c>
      <c r="B608" s="84">
        <v>3</v>
      </c>
      <c r="C608" s="118">
        <v>0.0027629650017752415</v>
      </c>
      <c r="D608" s="84" t="s">
        <v>2194</v>
      </c>
      <c r="E608" s="84" t="b">
        <v>0</v>
      </c>
      <c r="F608" s="84" t="b">
        <v>0</v>
      </c>
      <c r="G608" s="84" t="b">
        <v>0</v>
      </c>
    </row>
    <row r="609" spans="1:7" ht="15">
      <c r="A609" s="84" t="s">
        <v>2888</v>
      </c>
      <c r="B609" s="84">
        <v>3</v>
      </c>
      <c r="C609" s="118">
        <v>0.0027629650017752415</v>
      </c>
      <c r="D609" s="84" t="s">
        <v>2194</v>
      </c>
      <c r="E609" s="84" t="b">
        <v>0</v>
      </c>
      <c r="F609" s="84" t="b">
        <v>0</v>
      </c>
      <c r="G609" s="84" t="b">
        <v>0</v>
      </c>
    </row>
    <row r="610" spans="1:7" ht="15">
      <c r="A610" s="84" t="s">
        <v>2889</v>
      </c>
      <c r="B610" s="84">
        <v>3</v>
      </c>
      <c r="C610" s="118">
        <v>0.0027629650017752415</v>
      </c>
      <c r="D610" s="84" t="s">
        <v>2194</v>
      </c>
      <c r="E610" s="84" t="b">
        <v>0</v>
      </c>
      <c r="F610" s="84" t="b">
        <v>0</v>
      </c>
      <c r="G610" s="84" t="b">
        <v>0</v>
      </c>
    </row>
    <row r="611" spans="1:7" ht="15">
      <c r="A611" s="84" t="s">
        <v>2890</v>
      </c>
      <c r="B611" s="84">
        <v>3</v>
      </c>
      <c r="C611" s="118">
        <v>0.0027629650017752415</v>
      </c>
      <c r="D611" s="84" t="s">
        <v>2194</v>
      </c>
      <c r="E611" s="84" t="b">
        <v>0</v>
      </c>
      <c r="F611" s="84" t="b">
        <v>0</v>
      </c>
      <c r="G611" s="84" t="b">
        <v>0</v>
      </c>
    </row>
    <row r="612" spans="1:7" ht="15">
      <c r="A612" s="84" t="s">
        <v>2891</v>
      </c>
      <c r="B612" s="84">
        <v>3</v>
      </c>
      <c r="C612" s="118">
        <v>0.0027629650017752415</v>
      </c>
      <c r="D612" s="84" t="s">
        <v>2194</v>
      </c>
      <c r="E612" s="84" t="b">
        <v>0</v>
      </c>
      <c r="F612" s="84" t="b">
        <v>0</v>
      </c>
      <c r="G612" s="84" t="b">
        <v>0</v>
      </c>
    </row>
    <row r="613" spans="1:7" ht="15">
      <c r="A613" s="84" t="s">
        <v>2893</v>
      </c>
      <c r="B613" s="84">
        <v>3</v>
      </c>
      <c r="C613" s="118">
        <v>0.003084299416110426</v>
      </c>
      <c r="D613" s="84" t="s">
        <v>2194</v>
      </c>
      <c r="E613" s="84" t="b">
        <v>0</v>
      </c>
      <c r="F613" s="84" t="b">
        <v>0</v>
      </c>
      <c r="G613" s="84" t="b">
        <v>0</v>
      </c>
    </row>
    <row r="614" spans="1:7" ht="15">
      <c r="A614" s="84" t="s">
        <v>2908</v>
      </c>
      <c r="B614" s="84">
        <v>2</v>
      </c>
      <c r="C614" s="118">
        <v>0.002056199610740284</v>
      </c>
      <c r="D614" s="84" t="s">
        <v>2194</v>
      </c>
      <c r="E614" s="84" t="b">
        <v>0</v>
      </c>
      <c r="F614" s="84" t="b">
        <v>0</v>
      </c>
      <c r="G614" s="84" t="b">
        <v>0</v>
      </c>
    </row>
    <row r="615" spans="1:7" ht="15">
      <c r="A615" s="84" t="s">
        <v>2325</v>
      </c>
      <c r="B615" s="84">
        <v>2</v>
      </c>
      <c r="C615" s="118">
        <v>0.002056199610740284</v>
      </c>
      <c r="D615" s="84" t="s">
        <v>2194</v>
      </c>
      <c r="E615" s="84" t="b">
        <v>0</v>
      </c>
      <c r="F615" s="84" t="b">
        <v>0</v>
      </c>
      <c r="G615" s="84" t="b">
        <v>0</v>
      </c>
    </row>
    <row r="616" spans="1:7" ht="15">
      <c r="A616" s="84" t="s">
        <v>2949</v>
      </c>
      <c r="B616" s="84">
        <v>2</v>
      </c>
      <c r="C616" s="118">
        <v>0.002056199610740284</v>
      </c>
      <c r="D616" s="84" t="s">
        <v>2194</v>
      </c>
      <c r="E616" s="84" t="b">
        <v>0</v>
      </c>
      <c r="F616" s="84" t="b">
        <v>0</v>
      </c>
      <c r="G616" s="84" t="b">
        <v>0</v>
      </c>
    </row>
    <row r="617" spans="1:7" ht="15">
      <c r="A617" s="84" t="s">
        <v>2337</v>
      </c>
      <c r="B617" s="84">
        <v>2</v>
      </c>
      <c r="C617" s="118">
        <v>0.002056199610740284</v>
      </c>
      <c r="D617" s="84" t="s">
        <v>2194</v>
      </c>
      <c r="E617" s="84" t="b">
        <v>1</v>
      </c>
      <c r="F617" s="84" t="b">
        <v>0</v>
      </c>
      <c r="G617" s="84" t="b">
        <v>0</v>
      </c>
    </row>
    <row r="618" spans="1:7" ht="15">
      <c r="A618" s="84" t="s">
        <v>2950</v>
      </c>
      <c r="B618" s="84">
        <v>2</v>
      </c>
      <c r="C618" s="118">
        <v>0.002056199610740284</v>
      </c>
      <c r="D618" s="84" t="s">
        <v>2194</v>
      </c>
      <c r="E618" s="84" t="b">
        <v>0</v>
      </c>
      <c r="F618" s="84" t="b">
        <v>0</v>
      </c>
      <c r="G618" s="84" t="b">
        <v>0</v>
      </c>
    </row>
    <row r="619" spans="1:7" ht="15">
      <c r="A619" s="84" t="s">
        <v>3034</v>
      </c>
      <c r="B619" s="84">
        <v>2</v>
      </c>
      <c r="C619" s="118">
        <v>0.002056199610740284</v>
      </c>
      <c r="D619" s="84" t="s">
        <v>2194</v>
      </c>
      <c r="E619" s="84" t="b">
        <v>0</v>
      </c>
      <c r="F619" s="84" t="b">
        <v>0</v>
      </c>
      <c r="G619" s="84" t="b">
        <v>0</v>
      </c>
    </row>
    <row r="620" spans="1:7" ht="15">
      <c r="A620" s="84" t="s">
        <v>3044</v>
      </c>
      <c r="B620" s="84">
        <v>2</v>
      </c>
      <c r="C620" s="118">
        <v>0.002056199610740284</v>
      </c>
      <c r="D620" s="84" t="s">
        <v>2194</v>
      </c>
      <c r="E620" s="84" t="b">
        <v>0</v>
      </c>
      <c r="F620" s="84" t="b">
        <v>0</v>
      </c>
      <c r="G620" s="84" t="b">
        <v>0</v>
      </c>
    </row>
    <row r="621" spans="1:7" ht="15">
      <c r="A621" s="84" t="s">
        <v>3045</v>
      </c>
      <c r="B621" s="84">
        <v>2</v>
      </c>
      <c r="C621" s="118">
        <v>0.002056199610740284</v>
      </c>
      <c r="D621" s="84" t="s">
        <v>2194</v>
      </c>
      <c r="E621" s="84" t="b">
        <v>0</v>
      </c>
      <c r="F621" s="84" t="b">
        <v>0</v>
      </c>
      <c r="G621" s="84" t="b">
        <v>0</v>
      </c>
    </row>
    <row r="622" spans="1:7" ht="15">
      <c r="A622" s="84" t="s">
        <v>3046</v>
      </c>
      <c r="B622" s="84">
        <v>2</v>
      </c>
      <c r="C622" s="118">
        <v>0.002056199610740284</v>
      </c>
      <c r="D622" s="84" t="s">
        <v>2194</v>
      </c>
      <c r="E622" s="84" t="b">
        <v>0</v>
      </c>
      <c r="F622" s="84" t="b">
        <v>0</v>
      </c>
      <c r="G622" s="84" t="b">
        <v>0</v>
      </c>
    </row>
    <row r="623" spans="1:7" ht="15">
      <c r="A623" s="84" t="s">
        <v>3049</v>
      </c>
      <c r="B623" s="84">
        <v>2</v>
      </c>
      <c r="C623" s="118">
        <v>0.002056199610740284</v>
      </c>
      <c r="D623" s="84" t="s">
        <v>2194</v>
      </c>
      <c r="E623" s="84" t="b">
        <v>0</v>
      </c>
      <c r="F623" s="84" t="b">
        <v>0</v>
      </c>
      <c r="G623" s="84" t="b">
        <v>0</v>
      </c>
    </row>
    <row r="624" spans="1:7" ht="15">
      <c r="A624" s="84" t="s">
        <v>2711</v>
      </c>
      <c r="B624" s="84">
        <v>2</v>
      </c>
      <c r="C624" s="118">
        <v>0.002056199610740284</v>
      </c>
      <c r="D624" s="84" t="s">
        <v>2194</v>
      </c>
      <c r="E624" s="84" t="b">
        <v>0</v>
      </c>
      <c r="F624" s="84" t="b">
        <v>0</v>
      </c>
      <c r="G624" s="84" t="b">
        <v>0</v>
      </c>
    </row>
    <row r="625" spans="1:7" ht="15">
      <c r="A625" s="84" t="s">
        <v>3047</v>
      </c>
      <c r="B625" s="84">
        <v>2</v>
      </c>
      <c r="C625" s="118">
        <v>0.002056199610740284</v>
      </c>
      <c r="D625" s="84" t="s">
        <v>2194</v>
      </c>
      <c r="E625" s="84" t="b">
        <v>0</v>
      </c>
      <c r="F625" s="84" t="b">
        <v>0</v>
      </c>
      <c r="G625" s="84" t="b">
        <v>0</v>
      </c>
    </row>
    <row r="626" spans="1:7" ht="15">
      <c r="A626" s="84" t="s">
        <v>3048</v>
      </c>
      <c r="B626" s="84">
        <v>2</v>
      </c>
      <c r="C626" s="118">
        <v>0.002056199610740284</v>
      </c>
      <c r="D626" s="84" t="s">
        <v>2194</v>
      </c>
      <c r="E626" s="84" t="b">
        <v>0</v>
      </c>
      <c r="F626" s="84" t="b">
        <v>0</v>
      </c>
      <c r="G626" s="84" t="b">
        <v>0</v>
      </c>
    </row>
    <row r="627" spans="1:7" ht="15">
      <c r="A627" s="84" t="s">
        <v>2837</v>
      </c>
      <c r="B627" s="84">
        <v>2</v>
      </c>
      <c r="C627" s="118">
        <v>0.002056199610740284</v>
      </c>
      <c r="D627" s="84" t="s">
        <v>2194</v>
      </c>
      <c r="E627" s="84" t="b">
        <v>1</v>
      </c>
      <c r="F627" s="84" t="b">
        <v>0</v>
      </c>
      <c r="G627" s="84" t="b">
        <v>0</v>
      </c>
    </row>
    <row r="628" spans="1:7" ht="15">
      <c r="A628" s="84" t="s">
        <v>2838</v>
      </c>
      <c r="B628" s="84">
        <v>2</v>
      </c>
      <c r="C628" s="118">
        <v>0.002056199610740284</v>
      </c>
      <c r="D628" s="84" t="s">
        <v>2194</v>
      </c>
      <c r="E628" s="84" t="b">
        <v>0</v>
      </c>
      <c r="F628" s="84" t="b">
        <v>0</v>
      </c>
      <c r="G628" s="84" t="b">
        <v>0</v>
      </c>
    </row>
    <row r="629" spans="1:7" ht="15">
      <c r="A629" s="84" t="s">
        <v>2839</v>
      </c>
      <c r="B629" s="84">
        <v>2</v>
      </c>
      <c r="C629" s="118">
        <v>0.002056199610740284</v>
      </c>
      <c r="D629" s="84" t="s">
        <v>2194</v>
      </c>
      <c r="E629" s="84" t="b">
        <v>0</v>
      </c>
      <c r="F629" s="84" t="b">
        <v>0</v>
      </c>
      <c r="G629" s="84" t="b">
        <v>0</v>
      </c>
    </row>
    <row r="630" spans="1:7" ht="15">
      <c r="A630" s="84" t="s">
        <v>2840</v>
      </c>
      <c r="B630" s="84">
        <v>2</v>
      </c>
      <c r="C630" s="118">
        <v>0.002056199610740284</v>
      </c>
      <c r="D630" s="84" t="s">
        <v>2194</v>
      </c>
      <c r="E630" s="84" t="b">
        <v>0</v>
      </c>
      <c r="F630" s="84" t="b">
        <v>1</v>
      </c>
      <c r="G630" s="84" t="b">
        <v>0</v>
      </c>
    </row>
    <row r="631" spans="1:7" ht="15">
      <c r="A631" s="84" t="s">
        <v>2841</v>
      </c>
      <c r="B631" s="84">
        <v>2</v>
      </c>
      <c r="C631" s="118">
        <v>0.002056199610740284</v>
      </c>
      <c r="D631" s="84" t="s">
        <v>2194</v>
      </c>
      <c r="E631" s="84" t="b">
        <v>0</v>
      </c>
      <c r="F631" s="84" t="b">
        <v>0</v>
      </c>
      <c r="G631" s="84" t="b">
        <v>0</v>
      </c>
    </row>
    <row r="632" spans="1:7" ht="15">
      <c r="A632" s="84" t="s">
        <v>2842</v>
      </c>
      <c r="B632" s="84">
        <v>2</v>
      </c>
      <c r="C632" s="118">
        <v>0.002056199610740284</v>
      </c>
      <c r="D632" s="84" t="s">
        <v>2194</v>
      </c>
      <c r="E632" s="84" t="b">
        <v>0</v>
      </c>
      <c r="F632" s="84" t="b">
        <v>0</v>
      </c>
      <c r="G632" s="84" t="b">
        <v>0</v>
      </c>
    </row>
    <row r="633" spans="1:7" ht="15">
      <c r="A633" s="84" t="s">
        <v>2843</v>
      </c>
      <c r="B633" s="84">
        <v>2</v>
      </c>
      <c r="C633" s="118">
        <v>0.002056199610740284</v>
      </c>
      <c r="D633" s="84" t="s">
        <v>2194</v>
      </c>
      <c r="E633" s="84" t="b">
        <v>0</v>
      </c>
      <c r="F633" s="84" t="b">
        <v>0</v>
      </c>
      <c r="G633" s="84" t="b">
        <v>0</v>
      </c>
    </row>
    <row r="634" spans="1:7" ht="15">
      <c r="A634" s="84" t="s">
        <v>2836</v>
      </c>
      <c r="B634" s="84">
        <v>2</v>
      </c>
      <c r="C634" s="118">
        <v>0.002056199610740284</v>
      </c>
      <c r="D634" s="84" t="s">
        <v>2194</v>
      </c>
      <c r="E634" s="84" t="b">
        <v>0</v>
      </c>
      <c r="F634" s="84" t="b">
        <v>0</v>
      </c>
      <c r="G634" s="84" t="b">
        <v>0</v>
      </c>
    </row>
    <row r="635" spans="1:7" ht="15">
      <c r="A635" s="84" t="s">
        <v>2794</v>
      </c>
      <c r="B635" s="84">
        <v>2</v>
      </c>
      <c r="C635" s="118">
        <v>0.002056199610740284</v>
      </c>
      <c r="D635" s="84" t="s">
        <v>2194</v>
      </c>
      <c r="E635" s="84" t="b">
        <v>0</v>
      </c>
      <c r="F635" s="84" t="b">
        <v>0</v>
      </c>
      <c r="G635" s="84" t="b">
        <v>0</v>
      </c>
    </row>
    <row r="636" spans="1:7" ht="15">
      <c r="A636" s="84" t="s">
        <v>3014</v>
      </c>
      <c r="B636" s="84">
        <v>2</v>
      </c>
      <c r="C636" s="118">
        <v>0.002056199610740284</v>
      </c>
      <c r="D636" s="84" t="s">
        <v>2194</v>
      </c>
      <c r="E636" s="84" t="b">
        <v>0</v>
      </c>
      <c r="F636" s="84" t="b">
        <v>0</v>
      </c>
      <c r="G636" s="84" t="b">
        <v>0</v>
      </c>
    </row>
    <row r="637" spans="1:7" ht="15">
      <c r="A637" s="84" t="s">
        <v>3041</v>
      </c>
      <c r="B637" s="84">
        <v>2</v>
      </c>
      <c r="C637" s="118">
        <v>0.002056199610740284</v>
      </c>
      <c r="D637" s="84" t="s">
        <v>2194</v>
      </c>
      <c r="E637" s="84" t="b">
        <v>0</v>
      </c>
      <c r="F637" s="84" t="b">
        <v>0</v>
      </c>
      <c r="G637" s="84" t="b">
        <v>0</v>
      </c>
    </row>
    <row r="638" spans="1:7" ht="15">
      <c r="A638" s="84" t="s">
        <v>3051</v>
      </c>
      <c r="B638" s="84">
        <v>2</v>
      </c>
      <c r="C638" s="118">
        <v>0.002056199610740284</v>
      </c>
      <c r="D638" s="84" t="s">
        <v>2194</v>
      </c>
      <c r="E638" s="84" t="b">
        <v>0</v>
      </c>
      <c r="F638" s="84" t="b">
        <v>0</v>
      </c>
      <c r="G638" s="84" t="b">
        <v>0</v>
      </c>
    </row>
    <row r="639" spans="1:7" ht="15">
      <c r="A639" s="84" t="s">
        <v>3052</v>
      </c>
      <c r="B639" s="84">
        <v>2</v>
      </c>
      <c r="C639" s="118">
        <v>0.002056199610740284</v>
      </c>
      <c r="D639" s="84" t="s">
        <v>2194</v>
      </c>
      <c r="E639" s="84" t="b">
        <v>0</v>
      </c>
      <c r="F639" s="84" t="b">
        <v>0</v>
      </c>
      <c r="G639" s="84" t="b">
        <v>0</v>
      </c>
    </row>
    <row r="640" spans="1:7" ht="15">
      <c r="A640" s="84" t="s">
        <v>2808</v>
      </c>
      <c r="B640" s="84">
        <v>2</v>
      </c>
      <c r="C640" s="118">
        <v>0.002056199610740284</v>
      </c>
      <c r="D640" s="84" t="s">
        <v>2194</v>
      </c>
      <c r="E640" s="84" t="b">
        <v>0</v>
      </c>
      <c r="F640" s="84" t="b">
        <v>0</v>
      </c>
      <c r="G640" s="84" t="b">
        <v>0</v>
      </c>
    </row>
    <row r="641" spans="1:7" ht="15">
      <c r="A641" s="84" t="s">
        <v>3053</v>
      </c>
      <c r="B641" s="84">
        <v>2</v>
      </c>
      <c r="C641" s="118">
        <v>0.002056199610740284</v>
      </c>
      <c r="D641" s="84" t="s">
        <v>2194</v>
      </c>
      <c r="E641" s="84" t="b">
        <v>0</v>
      </c>
      <c r="F641" s="84" t="b">
        <v>0</v>
      </c>
      <c r="G641" s="84" t="b">
        <v>0</v>
      </c>
    </row>
    <row r="642" spans="1:7" ht="15">
      <c r="A642" s="84" t="s">
        <v>3042</v>
      </c>
      <c r="B642" s="84">
        <v>2</v>
      </c>
      <c r="C642" s="118">
        <v>0.002056199610740284</v>
      </c>
      <c r="D642" s="84" t="s">
        <v>2194</v>
      </c>
      <c r="E642" s="84" t="b">
        <v>0</v>
      </c>
      <c r="F642" s="84" t="b">
        <v>0</v>
      </c>
      <c r="G642" s="84" t="b">
        <v>0</v>
      </c>
    </row>
    <row r="643" spans="1:7" ht="15">
      <c r="A643" s="84" t="s">
        <v>2954</v>
      </c>
      <c r="B643" s="84">
        <v>2</v>
      </c>
      <c r="C643" s="118">
        <v>0.002056199610740284</v>
      </c>
      <c r="D643" s="84" t="s">
        <v>2194</v>
      </c>
      <c r="E643" s="84" t="b">
        <v>0</v>
      </c>
      <c r="F643" s="84" t="b">
        <v>0</v>
      </c>
      <c r="G643" s="84" t="b">
        <v>0</v>
      </c>
    </row>
    <row r="644" spans="1:7" ht="15">
      <c r="A644" s="84" t="s">
        <v>3001</v>
      </c>
      <c r="B644" s="84">
        <v>2</v>
      </c>
      <c r="C644" s="118">
        <v>0.002056199610740284</v>
      </c>
      <c r="D644" s="84" t="s">
        <v>2194</v>
      </c>
      <c r="E644" s="84" t="b">
        <v>0</v>
      </c>
      <c r="F644" s="84" t="b">
        <v>0</v>
      </c>
      <c r="G644" s="84" t="b">
        <v>0</v>
      </c>
    </row>
    <row r="645" spans="1:7" ht="15">
      <c r="A645" s="84" t="s">
        <v>2797</v>
      </c>
      <c r="B645" s="84">
        <v>2</v>
      </c>
      <c r="C645" s="118">
        <v>0.002056199610740284</v>
      </c>
      <c r="D645" s="84" t="s">
        <v>2194</v>
      </c>
      <c r="E645" s="84" t="b">
        <v>0</v>
      </c>
      <c r="F645" s="84" t="b">
        <v>0</v>
      </c>
      <c r="G645" s="84" t="b">
        <v>0</v>
      </c>
    </row>
    <row r="646" spans="1:7" ht="15">
      <c r="A646" s="84" t="s">
        <v>3033</v>
      </c>
      <c r="B646" s="84">
        <v>2</v>
      </c>
      <c r="C646" s="118">
        <v>0.002056199610740284</v>
      </c>
      <c r="D646" s="84" t="s">
        <v>2194</v>
      </c>
      <c r="E646" s="84" t="b">
        <v>1</v>
      </c>
      <c r="F646" s="84" t="b">
        <v>0</v>
      </c>
      <c r="G646" s="84" t="b">
        <v>0</v>
      </c>
    </row>
    <row r="647" spans="1:7" ht="15">
      <c r="A647" s="84" t="s">
        <v>2895</v>
      </c>
      <c r="B647" s="84">
        <v>2</v>
      </c>
      <c r="C647" s="118">
        <v>0.002056199610740284</v>
      </c>
      <c r="D647" s="84" t="s">
        <v>2194</v>
      </c>
      <c r="E647" s="84" t="b">
        <v>0</v>
      </c>
      <c r="F647" s="84" t="b">
        <v>0</v>
      </c>
      <c r="G647" s="84" t="b">
        <v>0</v>
      </c>
    </row>
    <row r="648" spans="1:7" ht="15">
      <c r="A648" s="84" t="s">
        <v>2894</v>
      </c>
      <c r="B648" s="84">
        <v>2</v>
      </c>
      <c r="C648" s="118">
        <v>0.002056199610740284</v>
      </c>
      <c r="D648" s="84" t="s">
        <v>2194</v>
      </c>
      <c r="E648" s="84" t="b">
        <v>0</v>
      </c>
      <c r="F648" s="84" t="b">
        <v>0</v>
      </c>
      <c r="G648" s="84" t="b">
        <v>0</v>
      </c>
    </row>
    <row r="649" spans="1:7" ht="15">
      <c r="A649" s="84" t="s">
        <v>3004</v>
      </c>
      <c r="B649" s="84">
        <v>2</v>
      </c>
      <c r="C649" s="118">
        <v>0.002056199610740284</v>
      </c>
      <c r="D649" s="84" t="s">
        <v>2194</v>
      </c>
      <c r="E649" s="84" t="b">
        <v>0</v>
      </c>
      <c r="F649" s="84" t="b">
        <v>1</v>
      </c>
      <c r="G649" s="84" t="b">
        <v>0</v>
      </c>
    </row>
    <row r="650" spans="1:7" ht="15">
      <c r="A650" s="84" t="s">
        <v>3005</v>
      </c>
      <c r="B650" s="84">
        <v>2</v>
      </c>
      <c r="C650" s="118">
        <v>0.002056199610740284</v>
      </c>
      <c r="D650" s="84" t="s">
        <v>2194</v>
      </c>
      <c r="E650" s="84" t="b">
        <v>0</v>
      </c>
      <c r="F650" s="84" t="b">
        <v>0</v>
      </c>
      <c r="G650" s="84" t="b">
        <v>0</v>
      </c>
    </row>
    <row r="651" spans="1:7" ht="15">
      <c r="A651" s="84" t="s">
        <v>2760</v>
      </c>
      <c r="B651" s="84">
        <v>2</v>
      </c>
      <c r="C651" s="118">
        <v>0.002056199610740284</v>
      </c>
      <c r="D651" s="84" t="s">
        <v>2194</v>
      </c>
      <c r="E651" s="84" t="b">
        <v>0</v>
      </c>
      <c r="F651" s="84" t="b">
        <v>0</v>
      </c>
      <c r="G651" s="84" t="b">
        <v>0</v>
      </c>
    </row>
    <row r="652" spans="1:7" ht="15">
      <c r="A652" s="84" t="s">
        <v>2994</v>
      </c>
      <c r="B652" s="84">
        <v>2</v>
      </c>
      <c r="C652" s="118">
        <v>0.002056199610740284</v>
      </c>
      <c r="D652" s="84" t="s">
        <v>2194</v>
      </c>
      <c r="E652" s="84" t="b">
        <v>0</v>
      </c>
      <c r="F652" s="84" t="b">
        <v>0</v>
      </c>
      <c r="G652" s="84" t="b">
        <v>0</v>
      </c>
    </row>
    <row r="653" spans="1:7" ht="15">
      <c r="A653" s="84" t="s">
        <v>686</v>
      </c>
      <c r="B653" s="84">
        <v>2</v>
      </c>
      <c r="C653" s="118">
        <v>0.002056199610740284</v>
      </c>
      <c r="D653" s="84" t="s">
        <v>2194</v>
      </c>
      <c r="E653" s="84" t="b">
        <v>1</v>
      </c>
      <c r="F653" s="84" t="b">
        <v>0</v>
      </c>
      <c r="G653" s="84" t="b">
        <v>0</v>
      </c>
    </row>
    <row r="654" spans="1:7" ht="15">
      <c r="A654" s="84" t="s">
        <v>2874</v>
      </c>
      <c r="B654" s="84">
        <v>2</v>
      </c>
      <c r="C654" s="118">
        <v>0.002056199610740284</v>
      </c>
      <c r="D654" s="84" t="s">
        <v>2194</v>
      </c>
      <c r="E654" s="84" t="b">
        <v>0</v>
      </c>
      <c r="F654" s="84" t="b">
        <v>0</v>
      </c>
      <c r="G654" s="84" t="b">
        <v>0</v>
      </c>
    </row>
    <row r="655" spans="1:7" ht="15">
      <c r="A655" s="84" t="s">
        <v>3050</v>
      </c>
      <c r="B655" s="84">
        <v>2</v>
      </c>
      <c r="C655" s="118">
        <v>0.002422416150477488</v>
      </c>
      <c r="D655" s="84" t="s">
        <v>2194</v>
      </c>
      <c r="E655" s="84" t="b">
        <v>0</v>
      </c>
      <c r="F655" s="84" t="b">
        <v>0</v>
      </c>
      <c r="G655" s="84" t="b">
        <v>0</v>
      </c>
    </row>
    <row r="656" spans="1:7" ht="15">
      <c r="A656" s="84" t="s">
        <v>3035</v>
      </c>
      <c r="B656" s="84">
        <v>2</v>
      </c>
      <c r="C656" s="118">
        <v>0.002056199610740284</v>
      </c>
      <c r="D656" s="84" t="s">
        <v>2194</v>
      </c>
      <c r="E656" s="84" t="b">
        <v>0</v>
      </c>
      <c r="F656" s="84" t="b">
        <v>0</v>
      </c>
      <c r="G656" s="84" t="b">
        <v>0</v>
      </c>
    </row>
    <row r="657" spans="1:7" ht="15">
      <c r="A657" s="84" t="s">
        <v>2875</v>
      </c>
      <c r="B657" s="84">
        <v>2</v>
      </c>
      <c r="C657" s="118">
        <v>0.002056199610740284</v>
      </c>
      <c r="D657" s="84" t="s">
        <v>2194</v>
      </c>
      <c r="E657" s="84" t="b">
        <v>0</v>
      </c>
      <c r="F657" s="84" t="b">
        <v>0</v>
      </c>
      <c r="G657" s="84" t="b">
        <v>0</v>
      </c>
    </row>
    <row r="658" spans="1:7" ht="15">
      <c r="A658" s="84" t="s">
        <v>2829</v>
      </c>
      <c r="B658" s="84">
        <v>2</v>
      </c>
      <c r="C658" s="118">
        <v>0.002056199610740284</v>
      </c>
      <c r="D658" s="84" t="s">
        <v>2194</v>
      </c>
      <c r="E658" s="84" t="b">
        <v>0</v>
      </c>
      <c r="F658" s="84" t="b">
        <v>0</v>
      </c>
      <c r="G658" s="84" t="b">
        <v>0</v>
      </c>
    </row>
    <row r="659" spans="1:7" ht="15">
      <c r="A659" s="84" t="s">
        <v>2830</v>
      </c>
      <c r="B659" s="84">
        <v>2</v>
      </c>
      <c r="C659" s="118">
        <v>0.002056199610740284</v>
      </c>
      <c r="D659" s="84" t="s">
        <v>2194</v>
      </c>
      <c r="E659" s="84" t="b">
        <v>0</v>
      </c>
      <c r="F659" s="84" t="b">
        <v>0</v>
      </c>
      <c r="G659" s="84" t="b">
        <v>0</v>
      </c>
    </row>
    <row r="660" spans="1:7" ht="15">
      <c r="A660" s="84" t="s">
        <v>2831</v>
      </c>
      <c r="B660" s="84">
        <v>2</v>
      </c>
      <c r="C660" s="118">
        <v>0.002056199610740284</v>
      </c>
      <c r="D660" s="84" t="s">
        <v>2194</v>
      </c>
      <c r="E660" s="84" t="b">
        <v>0</v>
      </c>
      <c r="F660" s="84" t="b">
        <v>0</v>
      </c>
      <c r="G660" s="84" t="b">
        <v>0</v>
      </c>
    </row>
    <row r="661" spans="1:7" ht="15">
      <c r="A661" s="84" t="s">
        <v>2832</v>
      </c>
      <c r="B661" s="84">
        <v>2</v>
      </c>
      <c r="C661" s="118">
        <v>0.002056199610740284</v>
      </c>
      <c r="D661" s="84" t="s">
        <v>2194</v>
      </c>
      <c r="E661" s="84" t="b">
        <v>0</v>
      </c>
      <c r="F661" s="84" t="b">
        <v>0</v>
      </c>
      <c r="G661" s="84" t="b">
        <v>0</v>
      </c>
    </row>
    <row r="662" spans="1:7" ht="15">
      <c r="A662" s="84" t="s">
        <v>2771</v>
      </c>
      <c r="B662" s="84">
        <v>2</v>
      </c>
      <c r="C662" s="118">
        <v>0.002056199610740284</v>
      </c>
      <c r="D662" s="84" t="s">
        <v>2194</v>
      </c>
      <c r="E662" s="84" t="b">
        <v>0</v>
      </c>
      <c r="F662" s="84" t="b">
        <v>0</v>
      </c>
      <c r="G662" s="84" t="b">
        <v>0</v>
      </c>
    </row>
    <row r="663" spans="1:7" ht="15">
      <c r="A663" s="84" t="s">
        <v>2833</v>
      </c>
      <c r="B663" s="84">
        <v>2</v>
      </c>
      <c r="C663" s="118">
        <v>0.002056199610740284</v>
      </c>
      <c r="D663" s="84" t="s">
        <v>2194</v>
      </c>
      <c r="E663" s="84" t="b">
        <v>0</v>
      </c>
      <c r="F663" s="84" t="b">
        <v>0</v>
      </c>
      <c r="G663" s="84" t="b">
        <v>0</v>
      </c>
    </row>
    <row r="664" spans="1:7" ht="15">
      <c r="A664" s="84" t="s">
        <v>2834</v>
      </c>
      <c r="B664" s="84">
        <v>2</v>
      </c>
      <c r="C664" s="118">
        <v>0.002056199610740284</v>
      </c>
      <c r="D664" s="84" t="s">
        <v>2194</v>
      </c>
      <c r="E664" s="84" t="b">
        <v>0</v>
      </c>
      <c r="F664" s="84" t="b">
        <v>0</v>
      </c>
      <c r="G664" s="84" t="b">
        <v>0</v>
      </c>
    </row>
    <row r="665" spans="1:7" ht="15">
      <c r="A665" s="84" t="s">
        <v>2835</v>
      </c>
      <c r="B665" s="84">
        <v>2</v>
      </c>
      <c r="C665" s="118">
        <v>0.002056199610740284</v>
      </c>
      <c r="D665" s="84" t="s">
        <v>2194</v>
      </c>
      <c r="E665" s="84" t="b">
        <v>0</v>
      </c>
      <c r="F665" s="84" t="b">
        <v>0</v>
      </c>
      <c r="G665" s="84" t="b">
        <v>0</v>
      </c>
    </row>
    <row r="666" spans="1:7" ht="15">
      <c r="A666" s="84" t="s">
        <v>2823</v>
      </c>
      <c r="B666" s="84">
        <v>2</v>
      </c>
      <c r="C666" s="118">
        <v>0.002056199610740284</v>
      </c>
      <c r="D666" s="84" t="s">
        <v>2194</v>
      </c>
      <c r="E666" s="84" t="b">
        <v>0</v>
      </c>
      <c r="F666" s="84" t="b">
        <v>0</v>
      </c>
      <c r="G666" s="84" t="b">
        <v>0</v>
      </c>
    </row>
    <row r="667" spans="1:7" ht="15">
      <c r="A667" s="84" t="s">
        <v>2824</v>
      </c>
      <c r="B667" s="84">
        <v>2</v>
      </c>
      <c r="C667" s="118">
        <v>0.002056199610740284</v>
      </c>
      <c r="D667" s="84" t="s">
        <v>2194</v>
      </c>
      <c r="E667" s="84" t="b">
        <v>0</v>
      </c>
      <c r="F667" s="84" t="b">
        <v>0</v>
      </c>
      <c r="G667" s="84" t="b">
        <v>0</v>
      </c>
    </row>
    <row r="668" spans="1:7" ht="15">
      <c r="A668" s="84" t="s">
        <v>2866</v>
      </c>
      <c r="B668" s="84">
        <v>2</v>
      </c>
      <c r="C668" s="118">
        <v>0.002056199610740284</v>
      </c>
      <c r="D668" s="84" t="s">
        <v>2194</v>
      </c>
      <c r="E668" s="84" t="b">
        <v>0</v>
      </c>
      <c r="F668" s="84" t="b">
        <v>0</v>
      </c>
      <c r="G668" s="84" t="b">
        <v>0</v>
      </c>
    </row>
    <row r="669" spans="1:7" ht="15">
      <c r="A669" s="84" t="s">
        <v>2371</v>
      </c>
      <c r="B669" s="84">
        <v>2</v>
      </c>
      <c r="C669" s="118">
        <v>0.002056199610740284</v>
      </c>
      <c r="D669" s="84" t="s">
        <v>2194</v>
      </c>
      <c r="E669" s="84" t="b">
        <v>1</v>
      </c>
      <c r="F669" s="84" t="b">
        <v>0</v>
      </c>
      <c r="G669" s="84" t="b">
        <v>0</v>
      </c>
    </row>
    <row r="670" spans="1:7" ht="15">
      <c r="A670" s="84" t="s">
        <v>2828</v>
      </c>
      <c r="B670" s="84">
        <v>2</v>
      </c>
      <c r="C670" s="118">
        <v>0.002422416150477488</v>
      </c>
      <c r="D670" s="84" t="s">
        <v>2194</v>
      </c>
      <c r="E670" s="84" t="b">
        <v>0</v>
      </c>
      <c r="F670" s="84" t="b">
        <v>0</v>
      </c>
      <c r="G670" s="84" t="b">
        <v>0</v>
      </c>
    </row>
    <row r="671" spans="1:7" ht="15">
      <c r="A671" s="84" t="s">
        <v>3043</v>
      </c>
      <c r="B671" s="84">
        <v>2</v>
      </c>
      <c r="C671" s="118">
        <v>0.002056199610740284</v>
      </c>
      <c r="D671" s="84" t="s">
        <v>2194</v>
      </c>
      <c r="E671" s="84" t="b">
        <v>0</v>
      </c>
      <c r="F671" s="84" t="b">
        <v>0</v>
      </c>
      <c r="G671" s="84" t="b">
        <v>0</v>
      </c>
    </row>
    <row r="672" spans="1:7" ht="15">
      <c r="A672" s="84" t="s">
        <v>3039</v>
      </c>
      <c r="B672" s="84">
        <v>2</v>
      </c>
      <c r="C672" s="118">
        <v>0.002056199610740284</v>
      </c>
      <c r="D672" s="84" t="s">
        <v>2194</v>
      </c>
      <c r="E672" s="84" t="b">
        <v>0</v>
      </c>
      <c r="F672" s="84" t="b">
        <v>0</v>
      </c>
      <c r="G672" s="84" t="b">
        <v>0</v>
      </c>
    </row>
    <row r="673" spans="1:7" ht="15">
      <c r="A673" s="84" t="s">
        <v>2769</v>
      </c>
      <c r="B673" s="84">
        <v>2</v>
      </c>
      <c r="C673" s="118">
        <v>0.002056199610740284</v>
      </c>
      <c r="D673" s="84" t="s">
        <v>2194</v>
      </c>
      <c r="E673" s="84" t="b">
        <v>0</v>
      </c>
      <c r="F673" s="84" t="b">
        <v>0</v>
      </c>
      <c r="G673" s="84" t="b">
        <v>0</v>
      </c>
    </row>
    <row r="674" spans="1:7" ht="15">
      <c r="A674" s="84" t="s">
        <v>3040</v>
      </c>
      <c r="B674" s="84">
        <v>2</v>
      </c>
      <c r="C674" s="118">
        <v>0.002056199610740284</v>
      </c>
      <c r="D674" s="84" t="s">
        <v>2194</v>
      </c>
      <c r="E674" s="84" t="b">
        <v>0</v>
      </c>
      <c r="F674" s="84" t="b">
        <v>0</v>
      </c>
      <c r="G674" s="84" t="b">
        <v>0</v>
      </c>
    </row>
    <row r="675" spans="1:7" ht="15">
      <c r="A675" s="84" t="s">
        <v>2993</v>
      </c>
      <c r="B675" s="84">
        <v>2</v>
      </c>
      <c r="C675" s="118">
        <v>0.002056199610740284</v>
      </c>
      <c r="D675" s="84" t="s">
        <v>2194</v>
      </c>
      <c r="E675" s="84" t="b">
        <v>1</v>
      </c>
      <c r="F675" s="84" t="b">
        <v>0</v>
      </c>
      <c r="G675" s="84" t="b">
        <v>0</v>
      </c>
    </row>
    <row r="676" spans="1:7" ht="15">
      <c r="A676" s="84" t="s">
        <v>2848</v>
      </c>
      <c r="B676" s="84">
        <v>2</v>
      </c>
      <c r="C676" s="118">
        <v>0.002056199610740284</v>
      </c>
      <c r="D676" s="84" t="s">
        <v>2194</v>
      </c>
      <c r="E676" s="84" t="b">
        <v>0</v>
      </c>
      <c r="F676" s="84" t="b">
        <v>0</v>
      </c>
      <c r="G676" s="84" t="b">
        <v>0</v>
      </c>
    </row>
    <row r="677" spans="1:7" ht="15">
      <c r="A677" s="84" t="s">
        <v>3036</v>
      </c>
      <c r="B677" s="84">
        <v>2</v>
      </c>
      <c r="C677" s="118">
        <v>0.002056199610740284</v>
      </c>
      <c r="D677" s="84" t="s">
        <v>2194</v>
      </c>
      <c r="E677" s="84" t="b">
        <v>1</v>
      </c>
      <c r="F677" s="84" t="b">
        <v>0</v>
      </c>
      <c r="G677" s="84" t="b">
        <v>0</v>
      </c>
    </row>
    <row r="678" spans="1:7" ht="15">
      <c r="A678" s="84" t="s">
        <v>3037</v>
      </c>
      <c r="B678" s="84">
        <v>2</v>
      </c>
      <c r="C678" s="118">
        <v>0.002056199610740284</v>
      </c>
      <c r="D678" s="84" t="s">
        <v>2194</v>
      </c>
      <c r="E678" s="84" t="b">
        <v>0</v>
      </c>
      <c r="F678" s="84" t="b">
        <v>0</v>
      </c>
      <c r="G678" s="84" t="b">
        <v>0</v>
      </c>
    </row>
    <row r="679" spans="1:7" ht="15">
      <c r="A679" s="84" t="s">
        <v>3038</v>
      </c>
      <c r="B679" s="84">
        <v>2</v>
      </c>
      <c r="C679" s="118">
        <v>0.002056199610740284</v>
      </c>
      <c r="D679" s="84" t="s">
        <v>2194</v>
      </c>
      <c r="E679" s="84" t="b">
        <v>0</v>
      </c>
      <c r="F679" s="84" t="b">
        <v>0</v>
      </c>
      <c r="G679" s="84" t="b">
        <v>0</v>
      </c>
    </row>
    <row r="680" spans="1:7" ht="15">
      <c r="A680" s="84" t="s">
        <v>2788</v>
      </c>
      <c r="B680" s="84">
        <v>2</v>
      </c>
      <c r="C680" s="118">
        <v>0.002056199610740284</v>
      </c>
      <c r="D680" s="84" t="s">
        <v>2194</v>
      </c>
      <c r="E680" s="84" t="b">
        <v>0</v>
      </c>
      <c r="F680" s="84" t="b">
        <v>0</v>
      </c>
      <c r="G680" s="84" t="b">
        <v>0</v>
      </c>
    </row>
    <row r="681" spans="1:7" ht="15">
      <c r="A681" s="84" t="s">
        <v>2961</v>
      </c>
      <c r="B681" s="84">
        <v>2</v>
      </c>
      <c r="C681" s="118">
        <v>0.002056199610740284</v>
      </c>
      <c r="D681" s="84" t="s">
        <v>2194</v>
      </c>
      <c r="E681" s="84" t="b">
        <v>0</v>
      </c>
      <c r="F681" s="84" t="b">
        <v>0</v>
      </c>
      <c r="G681" s="84" t="b">
        <v>0</v>
      </c>
    </row>
    <row r="682" spans="1:7" ht="15">
      <c r="A682" s="84" t="s">
        <v>2868</v>
      </c>
      <c r="B682" s="84">
        <v>2</v>
      </c>
      <c r="C682" s="118">
        <v>0.002056199610740284</v>
      </c>
      <c r="D682" s="84" t="s">
        <v>2194</v>
      </c>
      <c r="E682" s="84" t="b">
        <v>1</v>
      </c>
      <c r="F682" s="84" t="b">
        <v>0</v>
      </c>
      <c r="G682" s="84" t="b">
        <v>0</v>
      </c>
    </row>
    <row r="683" spans="1:7" ht="15">
      <c r="A683" s="84" t="s">
        <v>2826</v>
      </c>
      <c r="B683" s="84">
        <v>2</v>
      </c>
      <c r="C683" s="118">
        <v>0.002056199610740284</v>
      </c>
      <c r="D683" s="84" t="s">
        <v>2194</v>
      </c>
      <c r="E683" s="84" t="b">
        <v>0</v>
      </c>
      <c r="F683" s="84" t="b">
        <v>0</v>
      </c>
      <c r="G683" s="84" t="b">
        <v>0</v>
      </c>
    </row>
    <row r="684" spans="1:7" ht="15">
      <c r="A684" s="84" t="s">
        <v>3015</v>
      </c>
      <c r="B684" s="84">
        <v>2</v>
      </c>
      <c r="C684" s="118">
        <v>0.002056199610740284</v>
      </c>
      <c r="D684" s="84" t="s">
        <v>2194</v>
      </c>
      <c r="E684" s="84" t="b">
        <v>0</v>
      </c>
      <c r="F684" s="84" t="b">
        <v>0</v>
      </c>
      <c r="G684" s="84" t="b">
        <v>0</v>
      </c>
    </row>
    <row r="685" spans="1:7" ht="15">
      <c r="A685" s="84" t="s">
        <v>2326</v>
      </c>
      <c r="B685" s="84">
        <v>2</v>
      </c>
      <c r="C685" s="118">
        <v>0.002056199610740284</v>
      </c>
      <c r="D685" s="84" t="s">
        <v>2194</v>
      </c>
      <c r="E685" s="84" t="b">
        <v>1</v>
      </c>
      <c r="F685" s="84" t="b">
        <v>0</v>
      </c>
      <c r="G685" s="84" t="b">
        <v>0</v>
      </c>
    </row>
    <row r="686" spans="1:7" ht="15">
      <c r="A686" s="84" t="s">
        <v>3019</v>
      </c>
      <c r="B686" s="84">
        <v>2</v>
      </c>
      <c r="C686" s="118">
        <v>0.002056199610740284</v>
      </c>
      <c r="D686" s="84" t="s">
        <v>2194</v>
      </c>
      <c r="E686" s="84" t="b">
        <v>0</v>
      </c>
      <c r="F686" s="84" t="b">
        <v>0</v>
      </c>
      <c r="G686" s="84" t="b">
        <v>0</v>
      </c>
    </row>
    <row r="687" spans="1:7" ht="15">
      <c r="A687" s="84" t="s">
        <v>2882</v>
      </c>
      <c r="B687" s="84">
        <v>2</v>
      </c>
      <c r="C687" s="118">
        <v>0.002056199610740284</v>
      </c>
      <c r="D687" s="84" t="s">
        <v>2194</v>
      </c>
      <c r="E687" s="84" t="b">
        <v>0</v>
      </c>
      <c r="F687" s="84" t="b">
        <v>0</v>
      </c>
      <c r="G687" s="84" t="b">
        <v>0</v>
      </c>
    </row>
    <row r="688" spans="1:7" ht="15">
      <c r="A688" s="84" t="s">
        <v>3020</v>
      </c>
      <c r="B688" s="84">
        <v>2</v>
      </c>
      <c r="C688" s="118">
        <v>0.002056199610740284</v>
      </c>
      <c r="D688" s="84" t="s">
        <v>2194</v>
      </c>
      <c r="E688" s="84" t="b">
        <v>0</v>
      </c>
      <c r="F688" s="84" t="b">
        <v>0</v>
      </c>
      <c r="G688" s="84" t="b">
        <v>0</v>
      </c>
    </row>
    <row r="689" spans="1:7" ht="15">
      <c r="A689" s="84" t="s">
        <v>2966</v>
      </c>
      <c r="B689" s="84">
        <v>2</v>
      </c>
      <c r="C689" s="118">
        <v>0.002056199610740284</v>
      </c>
      <c r="D689" s="84" t="s">
        <v>2194</v>
      </c>
      <c r="E689" s="84" t="b">
        <v>0</v>
      </c>
      <c r="F689" s="84" t="b">
        <v>0</v>
      </c>
      <c r="G689" s="84" t="b">
        <v>0</v>
      </c>
    </row>
    <row r="690" spans="1:7" ht="15">
      <c r="A690" s="84" t="s">
        <v>2967</v>
      </c>
      <c r="B690" s="84">
        <v>2</v>
      </c>
      <c r="C690" s="118">
        <v>0.002056199610740284</v>
      </c>
      <c r="D690" s="84" t="s">
        <v>2194</v>
      </c>
      <c r="E690" s="84" t="b">
        <v>0</v>
      </c>
      <c r="F690" s="84" t="b">
        <v>0</v>
      </c>
      <c r="G690" s="84" t="b">
        <v>0</v>
      </c>
    </row>
    <row r="691" spans="1:7" ht="15">
      <c r="A691" s="84" t="s">
        <v>2968</v>
      </c>
      <c r="B691" s="84">
        <v>2</v>
      </c>
      <c r="C691" s="118">
        <v>0.002056199610740284</v>
      </c>
      <c r="D691" s="84" t="s">
        <v>2194</v>
      </c>
      <c r="E691" s="84" t="b">
        <v>0</v>
      </c>
      <c r="F691" s="84" t="b">
        <v>0</v>
      </c>
      <c r="G691" s="84" t="b">
        <v>0</v>
      </c>
    </row>
    <row r="692" spans="1:7" ht="15">
      <c r="A692" s="84" t="s">
        <v>3018</v>
      </c>
      <c r="B692" s="84">
        <v>2</v>
      </c>
      <c r="C692" s="118">
        <v>0.002056199610740284</v>
      </c>
      <c r="D692" s="84" t="s">
        <v>2194</v>
      </c>
      <c r="E692" s="84" t="b">
        <v>0</v>
      </c>
      <c r="F692" s="84" t="b">
        <v>0</v>
      </c>
      <c r="G692" s="84" t="b">
        <v>0</v>
      </c>
    </row>
    <row r="693" spans="1:7" ht="15">
      <c r="A693" s="84" t="s">
        <v>3010</v>
      </c>
      <c r="B693" s="84">
        <v>2</v>
      </c>
      <c r="C693" s="118">
        <v>0.002056199610740284</v>
      </c>
      <c r="D693" s="84" t="s">
        <v>2194</v>
      </c>
      <c r="E693" s="84" t="b">
        <v>0</v>
      </c>
      <c r="F693" s="84" t="b">
        <v>0</v>
      </c>
      <c r="G693" s="84" t="b">
        <v>0</v>
      </c>
    </row>
    <row r="694" spans="1:7" ht="15">
      <c r="A694" s="84" t="s">
        <v>3028</v>
      </c>
      <c r="B694" s="84">
        <v>2</v>
      </c>
      <c r="C694" s="118">
        <v>0.002056199610740284</v>
      </c>
      <c r="D694" s="84" t="s">
        <v>2194</v>
      </c>
      <c r="E694" s="84" t="b">
        <v>0</v>
      </c>
      <c r="F694" s="84" t="b">
        <v>0</v>
      </c>
      <c r="G694" s="84" t="b">
        <v>0</v>
      </c>
    </row>
    <row r="695" spans="1:7" ht="15">
      <c r="A695" s="84" t="s">
        <v>3030</v>
      </c>
      <c r="B695" s="84">
        <v>2</v>
      </c>
      <c r="C695" s="118">
        <v>0.002056199610740284</v>
      </c>
      <c r="D695" s="84" t="s">
        <v>2194</v>
      </c>
      <c r="E695" s="84" t="b">
        <v>0</v>
      </c>
      <c r="F695" s="84" t="b">
        <v>0</v>
      </c>
      <c r="G695" s="84" t="b">
        <v>0</v>
      </c>
    </row>
    <row r="696" spans="1:7" ht="15">
      <c r="A696" s="84" t="s">
        <v>3031</v>
      </c>
      <c r="B696" s="84">
        <v>2</v>
      </c>
      <c r="C696" s="118">
        <v>0.002056199610740284</v>
      </c>
      <c r="D696" s="84" t="s">
        <v>2194</v>
      </c>
      <c r="E696" s="84" t="b">
        <v>0</v>
      </c>
      <c r="F696" s="84" t="b">
        <v>0</v>
      </c>
      <c r="G696" s="84" t="b">
        <v>0</v>
      </c>
    </row>
    <row r="697" spans="1:7" ht="15">
      <c r="A697" s="84" t="s">
        <v>3029</v>
      </c>
      <c r="B697" s="84">
        <v>2</v>
      </c>
      <c r="C697" s="118">
        <v>0.002056199610740284</v>
      </c>
      <c r="D697" s="84" t="s">
        <v>2194</v>
      </c>
      <c r="E697" s="84" t="b">
        <v>0</v>
      </c>
      <c r="F697" s="84" t="b">
        <v>0</v>
      </c>
      <c r="G697" s="84" t="b">
        <v>0</v>
      </c>
    </row>
    <row r="698" spans="1:7" ht="15">
      <c r="A698" s="84" t="s">
        <v>3032</v>
      </c>
      <c r="B698" s="84">
        <v>2</v>
      </c>
      <c r="C698" s="118">
        <v>0.002056199610740284</v>
      </c>
      <c r="D698" s="84" t="s">
        <v>2194</v>
      </c>
      <c r="E698" s="84" t="b">
        <v>0</v>
      </c>
      <c r="F698" s="84" t="b">
        <v>0</v>
      </c>
      <c r="G698" s="84" t="b">
        <v>0</v>
      </c>
    </row>
    <row r="699" spans="1:7" ht="15">
      <c r="A699" s="84" t="s">
        <v>2822</v>
      </c>
      <c r="B699" s="84">
        <v>2</v>
      </c>
      <c r="C699" s="118">
        <v>0.002056199610740284</v>
      </c>
      <c r="D699" s="84" t="s">
        <v>2194</v>
      </c>
      <c r="E699" s="84" t="b">
        <v>0</v>
      </c>
      <c r="F699" s="84" t="b">
        <v>0</v>
      </c>
      <c r="G699" s="84" t="b">
        <v>0</v>
      </c>
    </row>
    <row r="700" spans="1:7" ht="15">
      <c r="A700" s="84" t="s">
        <v>3026</v>
      </c>
      <c r="B700" s="84">
        <v>2</v>
      </c>
      <c r="C700" s="118">
        <v>0.002056199610740284</v>
      </c>
      <c r="D700" s="84" t="s">
        <v>2194</v>
      </c>
      <c r="E700" s="84" t="b">
        <v>0</v>
      </c>
      <c r="F700" s="84" t="b">
        <v>0</v>
      </c>
      <c r="G700" s="84" t="b">
        <v>0</v>
      </c>
    </row>
    <row r="701" spans="1:7" ht="15">
      <c r="A701" s="84" t="s">
        <v>3027</v>
      </c>
      <c r="B701" s="84">
        <v>2</v>
      </c>
      <c r="C701" s="118">
        <v>0.002056199610740284</v>
      </c>
      <c r="D701" s="84" t="s">
        <v>2194</v>
      </c>
      <c r="E701" s="84" t="b">
        <v>0</v>
      </c>
      <c r="F701" s="84" t="b">
        <v>0</v>
      </c>
      <c r="G701" s="84" t="b">
        <v>0</v>
      </c>
    </row>
    <row r="702" spans="1:7" ht="15">
      <c r="A702" s="84" t="s">
        <v>2280</v>
      </c>
      <c r="B702" s="84">
        <v>2</v>
      </c>
      <c r="C702" s="118">
        <v>0.002056199610740284</v>
      </c>
      <c r="D702" s="84" t="s">
        <v>2194</v>
      </c>
      <c r="E702" s="84" t="b">
        <v>0</v>
      </c>
      <c r="F702" s="84" t="b">
        <v>0</v>
      </c>
      <c r="G702" s="84" t="b">
        <v>0</v>
      </c>
    </row>
    <row r="703" spans="1:7" ht="15">
      <c r="A703" s="84" t="s">
        <v>2712</v>
      </c>
      <c r="B703" s="84">
        <v>2</v>
      </c>
      <c r="C703" s="118">
        <v>0.002056199610740284</v>
      </c>
      <c r="D703" s="84" t="s">
        <v>2194</v>
      </c>
      <c r="E703" s="84" t="b">
        <v>0</v>
      </c>
      <c r="F703" s="84" t="b">
        <v>0</v>
      </c>
      <c r="G703" s="84" t="b">
        <v>0</v>
      </c>
    </row>
    <row r="704" spans="1:7" ht="15">
      <c r="A704" s="84" t="s">
        <v>3013</v>
      </c>
      <c r="B704" s="84">
        <v>2</v>
      </c>
      <c r="C704" s="118">
        <v>0.002056199610740284</v>
      </c>
      <c r="D704" s="84" t="s">
        <v>2194</v>
      </c>
      <c r="E704" s="84" t="b">
        <v>0</v>
      </c>
      <c r="F704" s="84" t="b">
        <v>0</v>
      </c>
      <c r="G704" s="84" t="b">
        <v>0</v>
      </c>
    </row>
    <row r="705" spans="1:7" ht="15">
      <c r="A705" s="84" t="s">
        <v>3022</v>
      </c>
      <c r="B705" s="84">
        <v>2</v>
      </c>
      <c r="C705" s="118">
        <v>0.002056199610740284</v>
      </c>
      <c r="D705" s="84" t="s">
        <v>2194</v>
      </c>
      <c r="E705" s="84" t="b">
        <v>0</v>
      </c>
      <c r="F705" s="84" t="b">
        <v>0</v>
      </c>
      <c r="G705" s="84" t="b">
        <v>0</v>
      </c>
    </row>
    <row r="706" spans="1:7" ht="15">
      <c r="A706" s="84" t="s">
        <v>2867</v>
      </c>
      <c r="B706" s="84">
        <v>2</v>
      </c>
      <c r="C706" s="118">
        <v>0.002056199610740284</v>
      </c>
      <c r="D706" s="84" t="s">
        <v>2194</v>
      </c>
      <c r="E706" s="84" t="b">
        <v>0</v>
      </c>
      <c r="F706" s="84" t="b">
        <v>0</v>
      </c>
      <c r="G706" s="84" t="b">
        <v>0</v>
      </c>
    </row>
    <row r="707" spans="1:7" ht="15">
      <c r="A707" s="84" t="s">
        <v>3023</v>
      </c>
      <c r="B707" s="84">
        <v>2</v>
      </c>
      <c r="C707" s="118">
        <v>0.002056199610740284</v>
      </c>
      <c r="D707" s="84" t="s">
        <v>2194</v>
      </c>
      <c r="E707" s="84" t="b">
        <v>0</v>
      </c>
      <c r="F707" s="84" t="b">
        <v>0</v>
      </c>
      <c r="G707" s="84" t="b">
        <v>0</v>
      </c>
    </row>
    <row r="708" spans="1:7" ht="15">
      <c r="A708" s="84" t="s">
        <v>3024</v>
      </c>
      <c r="B708" s="84">
        <v>2</v>
      </c>
      <c r="C708" s="118">
        <v>0.002056199610740284</v>
      </c>
      <c r="D708" s="84" t="s">
        <v>2194</v>
      </c>
      <c r="E708" s="84" t="b">
        <v>0</v>
      </c>
      <c r="F708" s="84" t="b">
        <v>0</v>
      </c>
      <c r="G708" s="84" t="b">
        <v>0</v>
      </c>
    </row>
    <row r="709" spans="1:7" ht="15">
      <c r="A709" s="84" t="s">
        <v>3025</v>
      </c>
      <c r="B709" s="84">
        <v>2</v>
      </c>
      <c r="C709" s="118">
        <v>0.002056199610740284</v>
      </c>
      <c r="D709" s="84" t="s">
        <v>2194</v>
      </c>
      <c r="E709" s="84" t="b">
        <v>0</v>
      </c>
      <c r="F709" s="84" t="b">
        <v>0</v>
      </c>
      <c r="G709" s="84" t="b">
        <v>0</v>
      </c>
    </row>
    <row r="710" spans="1:7" ht="15">
      <c r="A710" s="84" t="s">
        <v>3000</v>
      </c>
      <c r="B710" s="84">
        <v>2</v>
      </c>
      <c r="C710" s="118">
        <v>0.002056199610740284</v>
      </c>
      <c r="D710" s="84" t="s">
        <v>2194</v>
      </c>
      <c r="E710" s="84" t="b">
        <v>0</v>
      </c>
      <c r="F710" s="84" t="b">
        <v>0</v>
      </c>
      <c r="G710" s="84" t="b">
        <v>0</v>
      </c>
    </row>
    <row r="711" spans="1:7" ht="15">
      <c r="A711" s="84" t="s">
        <v>3021</v>
      </c>
      <c r="B711" s="84">
        <v>2</v>
      </c>
      <c r="C711" s="118">
        <v>0.002422416150477488</v>
      </c>
      <c r="D711" s="84" t="s">
        <v>2194</v>
      </c>
      <c r="E711" s="84" t="b">
        <v>0</v>
      </c>
      <c r="F711" s="84" t="b">
        <v>0</v>
      </c>
      <c r="G711" s="84" t="b">
        <v>0</v>
      </c>
    </row>
    <row r="712" spans="1:7" ht="15">
      <c r="A712" s="84" t="s">
        <v>3009</v>
      </c>
      <c r="B712" s="84">
        <v>2</v>
      </c>
      <c r="C712" s="118">
        <v>0.002056199610740284</v>
      </c>
      <c r="D712" s="84" t="s">
        <v>2194</v>
      </c>
      <c r="E712" s="84" t="b">
        <v>0</v>
      </c>
      <c r="F712" s="84" t="b">
        <v>0</v>
      </c>
      <c r="G712" s="84" t="b">
        <v>0</v>
      </c>
    </row>
    <row r="713" spans="1:7" ht="15">
      <c r="A713" s="84" t="s">
        <v>3011</v>
      </c>
      <c r="B713" s="84">
        <v>2</v>
      </c>
      <c r="C713" s="118">
        <v>0.002056199610740284</v>
      </c>
      <c r="D713" s="84" t="s">
        <v>2194</v>
      </c>
      <c r="E713" s="84" t="b">
        <v>0</v>
      </c>
      <c r="F713" s="84" t="b">
        <v>0</v>
      </c>
      <c r="G713" s="84" t="b">
        <v>0</v>
      </c>
    </row>
    <row r="714" spans="1:7" ht="15">
      <c r="A714" s="84" t="s">
        <v>3012</v>
      </c>
      <c r="B714" s="84">
        <v>2</v>
      </c>
      <c r="C714" s="118">
        <v>0.002056199610740284</v>
      </c>
      <c r="D714" s="84" t="s">
        <v>2194</v>
      </c>
      <c r="E714" s="84" t="b">
        <v>0</v>
      </c>
      <c r="F714" s="84" t="b">
        <v>0</v>
      </c>
      <c r="G714" s="84" t="b">
        <v>0</v>
      </c>
    </row>
    <row r="715" spans="1:7" ht="15">
      <c r="A715" s="84" t="s">
        <v>3016</v>
      </c>
      <c r="B715" s="84">
        <v>2</v>
      </c>
      <c r="C715" s="118">
        <v>0.002056199610740284</v>
      </c>
      <c r="D715" s="84" t="s">
        <v>2194</v>
      </c>
      <c r="E715" s="84" t="b">
        <v>0</v>
      </c>
      <c r="F715" s="84" t="b">
        <v>0</v>
      </c>
      <c r="G715" s="84" t="b">
        <v>0</v>
      </c>
    </row>
    <row r="716" spans="1:7" ht="15">
      <c r="A716" s="84" t="s">
        <v>3017</v>
      </c>
      <c r="B716" s="84">
        <v>2</v>
      </c>
      <c r="C716" s="118">
        <v>0.002056199610740284</v>
      </c>
      <c r="D716" s="84" t="s">
        <v>2194</v>
      </c>
      <c r="E716" s="84" t="b">
        <v>0</v>
      </c>
      <c r="F716" s="84" t="b">
        <v>0</v>
      </c>
      <c r="G716" s="84" t="b">
        <v>0</v>
      </c>
    </row>
    <row r="717" spans="1:7" ht="15">
      <c r="A717" s="84" t="s">
        <v>2827</v>
      </c>
      <c r="B717" s="84">
        <v>2</v>
      </c>
      <c r="C717" s="118">
        <v>0.002056199610740284</v>
      </c>
      <c r="D717" s="84" t="s">
        <v>2194</v>
      </c>
      <c r="E717" s="84" t="b">
        <v>0</v>
      </c>
      <c r="F717" s="84" t="b">
        <v>0</v>
      </c>
      <c r="G717" s="84" t="b">
        <v>0</v>
      </c>
    </row>
    <row r="718" spans="1:7" ht="15">
      <c r="A718" s="84" t="s">
        <v>2869</v>
      </c>
      <c r="B718" s="84">
        <v>2</v>
      </c>
      <c r="C718" s="118">
        <v>0.002056199610740284</v>
      </c>
      <c r="D718" s="84" t="s">
        <v>2194</v>
      </c>
      <c r="E718" s="84" t="b">
        <v>0</v>
      </c>
      <c r="F718" s="84" t="b">
        <v>0</v>
      </c>
      <c r="G718" s="84" t="b">
        <v>0</v>
      </c>
    </row>
    <row r="719" spans="1:7" ht="15">
      <c r="A719" s="84" t="s">
        <v>2870</v>
      </c>
      <c r="B719" s="84">
        <v>2</v>
      </c>
      <c r="C719" s="118">
        <v>0.002056199610740284</v>
      </c>
      <c r="D719" s="84" t="s">
        <v>2194</v>
      </c>
      <c r="E719" s="84" t="b">
        <v>0</v>
      </c>
      <c r="F719" s="84" t="b">
        <v>0</v>
      </c>
      <c r="G719" s="84" t="b">
        <v>0</v>
      </c>
    </row>
    <row r="720" spans="1:7" ht="15">
      <c r="A720" s="84" t="s">
        <v>3008</v>
      </c>
      <c r="B720" s="84">
        <v>2</v>
      </c>
      <c r="C720" s="118">
        <v>0.002056199610740284</v>
      </c>
      <c r="D720" s="84" t="s">
        <v>2194</v>
      </c>
      <c r="E720" s="84" t="b">
        <v>1</v>
      </c>
      <c r="F720" s="84" t="b">
        <v>0</v>
      </c>
      <c r="G720" s="84" t="b">
        <v>0</v>
      </c>
    </row>
    <row r="721" spans="1:7" ht="15">
      <c r="A721" s="84" t="s">
        <v>2846</v>
      </c>
      <c r="B721" s="84">
        <v>2</v>
      </c>
      <c r="C721" s="118">
        <v>0.002056199610740284</v>
      </c>
      <c r="D721" s="84" t="s">
        <v>2194</v>
      </c>
      <c r="E721" s="84" t="b">
        <v>0</v>
      </c>
      <c r="F721" s="84" t="b">
        <v>0</v>
      </c>
      <c r="G721" s="84" t="b">
        <v>0</v>
      </c>
    </row>
    <row r="722" spans="1:7" ht="15">
      <c r="A722" s="84" t="s">
        <v>3006</v>
      </c>
      <c r="B722" s="84">
        <v>2</v>
      </c>
      <c r="C722" s="118">
        <v>0.002056199610740284</v>
      </c>
      <c r="D722" s="84" t="s">
        <v>2194</v>
      </c>
      <c r="E722" s="84" t="b">
        <v>0</v>
      </c>
      <c r="F722" s="84" t="b">
        <v>0</v>
      </c>
      <c r="G722" s="84" t="b">
        <v>0</v>
      </c>
    </row>
    <row r="723" spans="1:7" ht="15">
      <c r="A723" s="84" t="s">
        <v>3007</v>
      </c>
      <c r="B723" s="84">
        <v>2</v>
      </c>
      <c r="C723" s="118">
        <v>0.002422416150477488</v>
      </c>
      <c r="D723" s="84" t="s">
        <v>2194</v>
      </c>
      <c r="E723" s="84" t="b">
        <v>0</v>
      </c>
      <c r="F723" s="84" t="b">
        <v>0</v>
      </c>
      <c r="G723" s="84" t="b">
        <v>0</v>
      </c>
    </row>
    <row r="724" spans="1:7" ht="15">
      <c r="A724" s="84" t="s">
        <v>2952</v>
      </c>
      <c r="B724" s="84">
        <v>2</v>
      </c>
      <c r="C724" s="118">
        <v>0.002056199610740284</v>
      </c>
      <c r="D724" s="84" t="s">
        <v>2194</v>
      </c>
      <c r="E724" s="84" t="b">
        <v>0</v>
      </c>
      <c r="F724" s="84" t="b">
        <v>0</v>
      </c>
      <c r="G724" s="84" t="b">
        <v>0</v>
      </c>
    </row>
    <row r="725" spans="1:7" ht="15">
      <c r="A725" s="84" t="s">
        <v>3003</v>
      </c>
      <c r="B725" s="84">
        <v>2</v>
      </c>
      <c r="C725" s="118">
        <v>0.002056199610740284</v>
      </c>
      <c r="D725" s="84" t="s">
        <v>2194</v>
      </c>
      <c r="E725" s="84" t="b">
        <v>0</v>
      </c>
      <c r="F725" s="84" t="b">
        <v>0</v>
      </c>
      <c r="G725" s="84" t="b">
        <v>0</v>
      </c>
    </row>
    <row r="726" spans="1:7" ht="15">
      <c r="A726" s="84" t="s">
        <v>3002</v>
      </c>
      <c r="B726" s="84">
        <v>2</v>
      </c>
      <c r="C726" s="118">
        <v>0.002056199610740284</v>
      </c>
      <c r="D726" s="84" t="s">
        <v>2194</v>
      </c>
      <c r="E726" s="84" t="b">
        <v>0</v>
      </c>
      <c r="F726" s="84" t="b">
        <v>0</v>
      </c>
      <c r="G726" s="84" t="b">
        <v>0</v>
      </c>
    </row>
    <row r="727" spans="1:7" ht="15">
      <c r="A727" s="84" t="s">
        <v>2348</v>
      </c>
      <c r="B727" s="84">
        <v>2</v>
      </c>
      <c r="C727" s="118">
        <v>0.002056199610740284</v>
      </c>
      <c r="D727" s="84" t="s">
        <v>2194</v>
      </c>
      <c r="E727" s="84" t="b">
        <v>0</v>
      </c>
      <c r="F727" s="84" t="b">
        <v>0</v>
      </c>
      <c r="G727" s="84" t="b">
        <v>0</v>
      </c>
    </row>
    <row r="728" spans="1:7" ht="15">
      <c r="A728" s="84" t="s">
        <v>2821</v>
      </c>
      <c r="B728" s="84">
        <v>2</v>
      </c>
      <c r="C728" s="118">
        <v>0.002056199610740284</v>
      </c>
      <c r="D728" s="84" t="s">
        <v>2194</v>
      </c>
      <c r="E728" s="84" t="b">
        <v>0</v>
      </c>
      <c r="F728" s="84" t="b">
        <v>0</v>
      </c>
      <c r="G728" s="84" t="b">
        <v>0</v>
      </c>
    </row>
    <row r="729" spans="1:7" ht="15">
      <c r="A729" s="84" t="s">
        <v>2969</v>
      </c>
      <c r="B729" s="84">
        <v>2</v>
      </c>
      <c r="C729" s="118">
        <v>0.002056199610740284</v>
      </c>
      <c r="D729" s="84" t="s">
        <v>2194</v>
      </c>
      <c r="E729" s="84" t="b">
        <v>0</v>
      </c>
      <c r="F729" s="84" t="b">
        <v>0</v>
      </c>
      <c r="G729" s="84" t="b">
        <v>0</v>
      </c>
    </row>
    <row r="730" spans="1:7" ht="15">
      <c r="A730" s="84" t="s">
        <v>2877</v>
      </c>
      <c r="B730" s="84">
        <v>2</v>
      </c>
      <c r="C730" s="118">
        <v>0.002056199610740284</v>
      </c>
      <c r="D730" s="84" t="s">
        <v>2194</v>
      </c>
      <c r="E730" s="84" t="b">
        <v>0</v>
      </c>
      <c r="F730" s="84" t="b">
        <v>0</v>
      </c>
      <c r="G730" s="84" t="b">
        <v>0</v>
      </c>
    </row>
    <row r="731" spans="1:7" ht="15">
      <c r="A731" s="84" t="s">
        <v>2970</v>
      </c>
      <c r="B731" s="84">
        <v>2</v>
      </c>
      <c r="C731" s="118">
        <v>0.002056199610740284</v>
      </c>
      <c r="D731" s="84" t="s">
        <v>2194</v>
      </c>
      <c r="E731" s="84" t="b">
        <v>1</v>
      </c>
      <c r="F731" s="84" t="b">
        <v>0</v>
      </c>
      <c r="G731" s="84" t="b">
        <v>0</v>
      </c>
    </row>
    <row r="732" spans="1:7" ht="15">
      <c r="A732" s="84" t="s">
        <v>2971</v>
      </c>
      <c r="B732" s="84">
        <v>2</v>
      </c>
      <c r="C732" s="118">
        <v>0.002056199610740284</v>
      </c>
      <c r="D732" s="84" t="s">
        <v>2194</v>
      </c>
      <c r="E732" s="84" t="b">
        <v>0</v>
      </c>
      <c r="F732" s="84" t="b">
        <v>0</v>
      </c>
      <c r="G732" s="84" t="b">
        <v>0</v>
      </c>
    </row>
    <row r="733" spans="1:7" ht="15">
      <c r="A733" s="84" t="s">
        <v>2880</v>
      </c>
      <c r="B733" s="84">
        <v>2</v>
      </c>
      <c r="C733" s="118">
        <v>0.002056199610740284</v>
      </c>
      <c r="D733" s="84" t="s">
        <v>2194</v>
      </c>
      <c r="E733" s="84" t="b">
        <v>0</v>
      </c>
      <c r="F733" s="84" t="b">
        <v>0</v>
      </c>
      <c r="G733" s="84" t="b">
        <v>0</v>
      </c>
    </row>
    <row r="734" spans="1:7" ht="15">
      <c r="A734" s="84" t="s">
        <v>2962</v>
      </c>
      <c r="B734" s="84">
        <v>2</v>
      </c>
      <c r="C734" s="118">
        <v>0.002056199610740284</v>
      </c>
      <c r="D734" s="84" t="s">
        <v>2194</v>
      </c>
      <c r="E734" s="84" t="b">
        <v>0</v>
      </c>
      <c r="F734" s="84" t="b">
        <v>0</v>
      </c>
      <c r="G734" s="84" t="b">
        <v>0</v>
      </c>
    </row>
    <row r="735" spans="1:7" ht="15">
      <c r="A735" s="84" t="s">
        <v>2963</v>
      </c>
      <c r="B735" s="84">
        <v>2</v>
      </c>
      <c r="C735" s="118">
        <v>0.002056199610740284</v>
      </c>
      <c r="D735" s="84" t="s">
        <v>2194</v>
      </c>
      <c r="E735" s="84" t="b">
        <v>1</v>
      </c>
      <c r="F735" s="84" t="b">
        <v>0</v>
      </c>
      <c r="G735" s="84" t="b">
        <v>0</v>
      </c>
    </row>
    <row r="736" spans="1:7" ht="15">
      <c r="A736" s="84" t="s">
        <v>2964</v>
      </c>
      <c r="B736" s="84">
        <v>2</v>
      </c>
      <c r="C736" s="118">
        <v>0.002056199610740284</v>
      </c>
      <c r="D736" s="84" t="s">
        <v>2194</v>
      </c>
      <c r="E736" s="84" t="b">
        <v>0</v>
      </c>
      <c r="F736" s="84" t="b">
        <v>0</v>
      </c>
      <c r="G736" s="84" t="b">
        <v>0</v>
      </c>
    </row>
    <row r="737" spans="1:7" ht="15">
      <c r="A737" s="84" t="s">
        <v>2965</v>
      </c>
      <c r="B737" s="84">
        <v>2</v>
      </c>
      <c r="C737" s="118">
        <v>0.002056199610740284</v>
      </c>
      <c r="D737" s="84" t="s">
        <v>2194</v>
      </c>
      <c r="E737" s="84" t="b">
        <v>0</v>
      </c>
      <c r="F737" s="84" t="b">
        <v>0</v>
      </c>
      <c r="G737" s="84" t="b">
        <v>0</v>
      </c>
    </row>
    <row r="738" spans="1:7" ht="15">
      <c r="A738" s="84" t="s">
        <v>2324</v>
      </c>
      <c r="B738" s="84">
        <v>2</v>
      </c>
      <c r="C738" s="118">
        <v>0.002056199610740284</v>
      </c>
      <c r="D738" s="84" t="s">
        <v>2194</v>
      </c>
      <c r="E738" s="84" t="b">
        <v>0</v>
      </c>
      <c r="F738" s="84" t="b">
        <v>0</v>
      </c>
      <c r="G738" s="84" t="b">
        <v>0</v>
      </c>
    </row>
    <row r="739" spans="1:7" ht="15">
      <c r="A739" s="84" t="s">
        <v>247</v>
      </c>
      <c r="B739" s="84">
        <v>2</v>
      </c>
      <c r="C739" s="118">
        <v>0.002056199610740284</v>
      </c>
      <c r="D739" s="84" t="s">
        <v>2194</v>
      </c>
      <c r="E739" s="84" t="b">
        <v>0</v>
      </c>
      <c r="F739" s="84" t="b">
        <v>0</v>
      </c>
      <c r="G739" s="84" t="b">
        <v>0</v>
      </c>
    </row>
    <row r="740" spans="1:7" ht="15">
      <c r="A740" s="84" t="s">
        <v>225</v>
      </c>
      <c r="B740" s="84">
        <v>2</v>
      </c>
      <c r="C740" s="118">
        <v>0.002056199610740284</v>
      </c>
      <c r="D740" s="84" t="s">
        <v>2194</v>
      </c>
      <c r="E740" s="84" t="b">
        <v>0</v>
      </c>
      <c r="F740" s="84" t="b">
        <v>0</v>
      </c>
      <c r="G740" s="84" t="b">
        <v>0</v>
      </c>
    </row>
    <row r="741" spans="1:7" ht="15">
      <c r="A741" s="84" t="s">
        <v>2981</v>
      </c>
      <c r="B741" s="84">
        <v>2</v>
      </c>
      <c r="C741" s="118">
        <v>0.002056199610740284</v>
      </c>
      <c r="D741" s="84" t="s">
        <v>2194</v>
      </c>
      <c r="E741" s="84" t="b">
        <v>0</v>
      </c>
      <c r="F741" s="84" t="b">
        <v>0</v>
      </c>
      <c r="G741" s="84" t="b">
        <v>0</v>
      </c>
    </row>
    <row r="742" spans="1:7" ht="15">
      <c r="A742" s="84" t="s">
        <v>2989</v>
      </c>
      <c r="B742" s="84">
        <v>2</v>
      </c>
      <c r="C742" s="118">
        <v>0.002056199610740284</v>
      </c>
      <c r="D742" s="84" t="s">
        <v>2194</v>
      </c>
      <c r="E742" s="84" t="b">
        <v>0</v>
      </c>
      <c r="F742" s="84" t="b">
        <v>0</v>
      </c>
      <c r="G742" s="84" t="b">
        <v>0</v>
      </c>
    </row>
    <row r="743" spans="1:7" ht="15">
      <c r="A743" s="84" t="s">
        <v>2990</v>
      </c>
      <c r="B743" s="84">
        <v>2</v>
      </c>
      <c r="C743" s="118">
        <v>0.002056199610740284</v>
      </c>
      <c r="D743" s="84" t="s">
        <v>2194</v>
      </c>
      <c r="E743" s="84" t="b">
        <v>0</v>
      </c>
      <c r="F743" s="84" t="b">
        <v>0</v>
      </c>
      <c r="G743" s="84" t="b">
        <v>0</v>
      </c>
    </row>
    <row r="744" spans="1:7" ht="15">
      <c r="A744" s="84" t="s">
        <v>2991</v>
      </c>
      <c r="B744" s="84">
        <v>2</v>
      </c>
      <c r="C744" s="118">
        <v>0.002056199610740284</v>
      </c>
      <c r="D744" s="84" t="s">
        <v>2194</v>
      </c>
      <c r="E744" s="84" t="b">
        <v>0</v>
      </c>
      <c r="F744" s="84" t="b">
        <v>0</v>
      </c>
      <c r="G744" s="84" t="b">
        <v>0</v>
      </c>
    </row>
    <row r="745" spans="1:7" ht="15">
      <c r="A745" s="84" t="s">
        <v>2992</v>
      </c>
      <c r="B745" s="84">
        <v>2</v>
      </c>
      <c r="C745" s="118">
        <v>0.002056199610740284</v>
      </c>
      <c r="D745" s="84" t="s">
        <v>2194</v>
      </c>
      <c r="E745" s="84" t="b">
        <v>0</v>
      </c>
      <c r="F745" s="84" t="b">
        <v>0</v>
      </c>
      <c r="G745" s="84" t="b">
        <v>0</v>
      </c>
    </row>
    <row r="746" spans="1:7" ht="15">
      <c r="A746" s="84" t="s">
        <v>2988</v>
      </c>
      <c r="B746" s="84">
        <v>2</v>
      </c>
      <c r="C746" s="118">
        <v>0.002056199610740284</v>
      </c>
      <c r="D746" s="84" t="s">
        <v>2194</v>
      </c>
      <c r="E746" s="84" t="b">
        <v>0</v>
      </c>
      <c r="F746" s="84" t="b">
        <v>0</v>
      </c>
      <c r="G746" s="84" t="b">
        <v>0</v>
      </c>
    </row>
    <row r="747" spans="1:7" ht="15">
      <c r="A747" s="84" t="s">
        <v>220</v>
      </c>
      <c r="B747" s="84">
        <v>2</v>
      </c>
      <c r="C747" s="118">
        <v>0.002056199610740284</v>
      </c>
      <c r="D747" s="84" t="s">
        <v>2194</v>
      </c>
      <c r="E747" s="84" t="b">
        <v>0</v>
      </c>
      <c r="F747" s="84" t="b">
        <v>0</v>
      </c>
      <c r="G747" s="84" t="b">
        <v>0</v>
      </c>
    </row>
    <row r="748" spans="1:7" ht="15">
      <c r="A748" s="84" t="s">
        <v>2982</v>
      </c>
      <c r="B748" s="84">
        <v>2</v>
      </c>
      <c r="C748" s="118">
        <v>0.002056199610740284</v>
      </c>
      <c r="D748" s="84" t="s">
        <v>2194</v>
      </c>
      <c r="E748" s="84" t="b">
        <v>1</v>
      </c>
      <c r="F748" s="84" t="b">
        <v>0</v>
      </c>
      <c r="G748" s="84" t="b">
        <v>0</v>
      </c>
    </row>
    <row r="749" spans="1:7" ht="15">
      <c r="A749" s="84" t="s">
        <v>2983</v>
      </c>
      <c r="B749" s="84">
        <v>2</v>
      </c>
      <c r="C749" s="118">
        <v>0.002056199610740284</v>
      </c>
      <c r="D749" s="84" t="s">
        <v>2194</v>
      </c>
      <c r="E749" s="84" t="b">
        <v>0</v>
      </c>
      <c r="F749" s="84" t="b">
        <v>0</v>
      </c>
      <c r="G749" s="84" t="b">
        <v>0</v>
      </c>
    </row>
    <row r="750" spans="1:7" ht="15">
      <c r="A750" s="84" t="s">
        <v>2984</v>
      </c>
      <c r="B750" s="84">
        <v>2</v>
      </c>
      <c r="C750" s="118">
        <v>0.002056199610740284</v>
      </c>
      <c r="D750" s="84" t="s">
        <v>2194</v>
      </c>
      <c r="E750" s="84" t="b">
        <v>0</v>
      </c>
      <c r="F750" s="84" t="b">
        <v>0</v>
      </c>
      <c r="G750" s="84" t="b">
        <v>0</v>
      </c>
    </row>
    <row r="751" spans="1:7" ht="15">
      <c r="A751" s="84" t="s">
        <v>2985</v>
      </c>
      <c r="B751" s="84">
        <v>2</v>
      </c>
      <c r="C751" s="118">
        <v>0.002056199610740284</v>
      </c>
      <c r="D751" s="84" t="s">
        <v>2194</v>
      </c>
      <c r="E751" s="84" t="b">
        <v>0</v>
      </c>
      <c r="F751" s="84" t="b">
        <v>0</v>
      </c>
      <c r="G751" s="84" t="b">
        <v>0</v>
      </c>
    </row>
    <row r="752" spans="1:7" ht="15">
      <c r="A752" s="84" t="s">
        <v>2986</v>
      </c>
      <c r="B752" s="84">
        <v>2</v>
      </c>
      <c r="C752" s="118">
        <v>0.002056199610740284</v>
      </c>
      <c r="D752" s="84" t="s">
        <v>2194</v>
      </c>
      <c r="E752" s="84" t="b">
        <v>0</v>
      </c>
      <c r="F752" s="84" t="b">
        <v>0</v>
      </c>
      <c r="G752" s="84" t="b">
        <v>0</v>
      </c>
    </row>
    <row r="753" spans="1:7" ht="15">
      <c r="A753" s="84" t="s">
        <v>2987</v>
      </c>
      <c r="B753" s="84">
        <v>2</v>
      </c>
      <c r="C753" s="118">
        <v>0.002056199610740284</v>
      </c>
      <c r="D753" s="84" t="s">
        <v>2194</v>
      </c>
      <c r="E753" s="84" t="b">
        <v>1</v>
      </c>
      <c r="F753" s="84" t="b">
        <v>0</v>
      </c>
      <c r="G753" s="84" t="b">
        <v>0</v>
      </c>
    </row>
    <row r="754" spans="1:7" ht="15">
      <c r="A754" s="84" t="s">
        <v>271</v>
      </c>
      <c r="B754" s="84">
        <v>114</v>
      </c>
      <c r="C754" s="118">
        <v>0.0012276862136897596</v>
      </c>
      <c r="D754" s="84" t="s">
        <v>2195</v>
      </c>
      <c r="E754" s="84" t="b">
        <v>0</v>
      </c>
      <c r="F754" s="84" t="b">
        <v>0</v>
      </c>
      <c r="G754" s="84" t="b">
        <v>0</v>
      </c>
    </row>
    <row r="755" spans="1:7" ht="15">
      <c r="A755" s="84" t="s">
        <v>277</v>
      </c>
      <c r="B755" s="84">
        <v>51</v>
      </c>
      <c r="C755" s="118">
        <v>0.012271695174559812</v>
      </c>
      <c r="D755" s="84" t="s">
        <v>2195</v>
      </c>
      <c r="E755" s="84" t="b">
        <v>0</v>
      </c>
      <c r="F755" s="84" t="b">
        <v>0</v>
      </c>
      <c r="G755" s="84" t="b">
        <v>0</v>
      </c>
    </row>
    <row r="756" spans="1:7" ht="15">
      <c r="A756" s="84" t="s">
        <v>252</v>
      </c>
      <c r="B756" s="84">
        <v>43</v>
      </c>
      <c r="C756" s="118">
        <v>0.009530725445798974</v>
      </c>
      <c r="D756" s="84" t="s">
        <v>2195</v>
      </c>
      <c r="E756" s="84" t="b">
        <v>0</v>
      </c>
      <c r="F756" s="84" t="b">
        <v>0</v>
      </c>
      <c r="G756" s="84" t="b">
        <v>0</v>
      </c>
    </row>
    <row r="757" spans="1:7" ht="15">
      <c r="A757" s="84" t="s">
        <v>2318</v>
      </c>
      <c r="B757" s="84">
        <v>41</v>
      </c>
      <c r="C757" s="118">
        <v>0.009865480434450045</v>
      </c>
      <c r="D757" s="84" t="s">
        <v>2195</v>
      </c>
      <c r="E757" s="84" t="b">
        <v>0</v>
      </c>
      <c r="F757" s="84" t="b">
        <v>0</v>
      </c>
      <c r="G757" s="84" t="b">
        <v>0</v>
      </c>
    </row>
    <row r="758" spans="1:7" ht="15">
      <c r="A758" s="84" t="s">
        <v>257</v>
      </c>
      <c r="B758" s="84">
        <v>41</v>
      </c>
      <c r="C758" s="118">
        <v>0.009865480434450045</v>
      </c>
      <c r="D758" s="84" t="s">
        <v>2195</v>
      </c>
      <c r="E758" s="84" t="b">
        <v>0</v>
      </c>
      <c r="F758" s="84" t="b">
        <v>0</v>
      </c>
      <c r="G758" s="84" t="b">
        <v>0</v>
      </c>
    </row>
    <row r="759" spans="1:7" ht="15">
      <c r="A759" s="84" t="s">
        <v>2307</v>
      </c>
      <c r="B759" s="84">
        <v>41</v>
      </c>
      <c r="C759" s="118">
        <v>0.009865480434450045</v>
      </c>
      <c r="D759" s="84" t="s">
        <v>2195</v>
      </c>
      <c r="E759" s="84" t="b">
        <v>0</v>
      </c>
      <c r="F759" s="84" t="b">
        <v>0</v>
      </c>
      <c r="G759" s="84" t="b">
        <v>0</v>
      </c>
    </row>
    <row r="760" spans="1:7" ht="15">
      <c r="A760" s="84" t="s">
        <v>281</v>
      </c>
      <c r="B760" s="84">
        <v>39</v>
      </c>
      <c r="C760" s="118">
        <v>0.010161348255268654</v>
      </c>
      <c r="D760" s="84" t="s">
        <v>2195</v>
      </c>
      <c r="E760" s="84" t="b">
        <v>0</v>
      </c>
      <c r="F760" s="84" t="b">
        <v>0</v>
      </c>
      <c r="G760" s="84" t="b">
        <v>0</v>
      </c>
    </row>
    <row r="761" spans="1:7" ht="15">
      <c r="A761" s="84" t="s">
        <v>300</v>
      </c>
      <c r="B761" s="84">
        <v>32</v>
      </c>
      <c r="C761" s="118">
        <v>0.010859780846144413</v>
      </c>
      <c r="D761" s="84" t="s">
        <v>2195</v>
      </c>
      <c r="E761" s="84" t="b">
        <v>0</v>
      </c>
      <c r="F761" s="84" t="b">
        <v>0</v>
      </c>
      <c r="G761" s="84" t="b">
        <v>0</v>
      </c>
    </row>
    <row r="762" spans="1:7" ht="15">
      <c r="A762" s="84" t="s">
        <v>2319</v>
      </c>
      <c r="B762" s="84">
        <v>32</v>
      </c>
      <c r="C762" s="118">
        <v>0.010859780846144413</v>
      </c>
      <c r="D762" s="84" t="s">
        <v>2195</v>
      </c>
      <c r="E762" s="84" t="b">
        <v>0</v>
      </c>
      <c r="F762" s="84" t="b">
        <v>0</v>
      </c>
      <c r="G762" s="84" t="b">
        <v>0</v>
      </c>
    </row>
    <row r="763" spans="1:7" ht="15">
      <c r="A763" s="84" t="s">
        <v>2320</v>
      </c>
      <c r="B763" s="84">
        <v>31</v>
      </c>
      <c r="C763" s="118">
        <v>0.010912556565394724</v>
      </c>
      <c r="D763" s="84" t="s">
        <v>2195</v>
      </c>
      <c r="E763" s="84" t="b">
        <v>1</v>
      </c>
      <c r="F763" s="84" t="b">
        <v>0</v>
      </c>
      <c r="G763" s="84" t="b">
        <v>0</v>
      </c>
    </row>
    <row r="764" spans="1:7" ht="15">
      <c r="A764" s="84" t="s">
        <v>2711</v>
      </c>
      <c r="B764" s="84">
        <v>31</v>
      </c>
      <c r="C764" s="118">
        <v>0.010912556565394724</v>
      </c>
      <c r="D764" s="84" t="s">
        <v>2195</v>
      </c>
      <c r="E764" s="84" t="b">
        <v>0</v>
      </c>
      <c r="F764" s="84" t="b">
        <v>0</v>
      </c>
      <c r="G764" s="84" t="b">
        <v>0</v>
      </c>
    </row>
    <row r="765" spans="1:7" ht="15">
      <c r="A765" s="84" t="s">
        <v>2710</v>
      </c>
      <c r="B765" s="84">
        <v>31</v>
      </c>
      <c r="C765" s="118">
        <v>0.010912556565394724</v>
      </c>
      <c r="D765" s="84" t="s">
        <v>2195</v>
      </c>
      <c r="E765" s="84" t="b">
        <v>0</v>
      </c>
      <c r="F765" s="84" t="b">
        <v>0</v>
      </c>
      <c r="G765" s="84" t="b">
        <v>0</v>
      </c>
    </row>
    <row r="766" spans="1:7" ht="15">
      <c r="A766" s="84" t="s">
        <v>2712</v>
      </c>
      <c r="B766" s="84">
        <v>31</v>
      </c>
      <c r="C766" s="118">
        <v>0.010912556565394724</v>
      </c>
      <c r="D766" s="84" t="s">
        <v>2195</v>
      </c>
      <c r="E766" s="84" t="b">
        <v>0</v>
      </c>
      <c r="F766" s="84" t="b">
        <v>0</v>
      </c>
      <c r="G766" s="84" t="b">
        <v>0</v>
      </c>
    </row>
    <row r="767" spans="1:7" ht="15">
      <c r="A767" s="84" t="s">
        <v>226</v>
      </c>
      <c r="B767" s="84">
        <v>29</v>
      </c>
      <c r="C767" s="118">
        <v>0.01097911440301796</v>
      </c>
      <c r="D767" s="84" t="s">
        <v>2195</v>
      </c>
      <c r="E767" s="84" t="b">
        <v>0</v>
      </c>
      <c r="F767" s="84" t="b">
        <v>0</v>
      </c>
      <c r="G767" s="84" t="b">
        <v>0</v>
      </c>
    </row>
    <row r="768" spans="1:7" ht="15">
      <c r="A768" s="84" t="s">
        <v>266</v>
      </c>
      <c r="B768" s="84">
        <v>24</v>
      </c>
      <c r="C768" s="118">
        <v>0.010895780293873631</v>
      </c>
      <c r="D768" s="84" t="s">
        <v>2195</v>
      </c>
      <c r="E768" s="84" t="b">
        <v>0</v>
      </c>
      <c r="F768" s="84" t="b">
        <v>0</v>
      </c>
      <c r="G768" s="84" t="b">
        <v>0</v>
      </c>
    </row>
    <row r="769" spans="1:7" ht="15">
      <c r="A769" s="84" t="s">
        <v>338</v>
      </c>
      <c r="B769" s="84">
        <v>23</v>
      </c>
      <c r="C769" s="118">
        <v>0.010831806265692169</v>
      </c>
      <c r="D769" s="84" t="s">
        <v>2195</v>
      </c>
      <c r="E769" s="84" t="b">
        <v>0</v>
      </c>
      <c r="F769" s="84" t="b">
        <v>0</v>
      </c>
      <c r="G769" s="84" t="b">
        <v>0</v>
      </c>
    </row>
    <row r="770" spans="1:7" ht="15">
      <c r="A770" s="84" t="s">
        <v>283</v>
      </c>
      <c r="B770" s="84">
        <v>23</v>
      </c>
      <c r="C770" s="118">
        <v>0.010831806265692169</v>
      </c>
      <c r="D770" s="84" t="s">
        <v>2195</v>
      </c>
      <c r="E770" s="84" t="b">
        <v>0</v>
      </c>
      <c r="F770" s="84" t="b">
        <v>0</v>
      </c>
      <c r="G770" s="84" t="b">
        <v>0</v>
      </c>
    </row>
    <row r="771" spans="1:7" ht="15">
      <c r="A771" s="84" t="s">
        <v>2713</v>
      </c>
      <c r="B771" s="84">
        <v>23</v>
      </c>
      <c r="C771" s="118">
        <v>0.010831806265692169</v>
      </c>
      <c r="D771" s="84" t="s">
        <v>2195</v>
      </c>
      <c r="E771" s="84" t="b">
        <v>0</v>
      </c>
      <c r="F771" s="84" t="b">
        <v>0</v>
      </c>
      <c r="G771" s="84" t="b">
        <v>0</v>
      </c>
    </row>
    <row r="772" spans="1:7" ht="15">
      <c r="A772" s="84" t="s">
        <v>282</v>
      </c>
      <c r="B772" s="84">
        <v>19</v>
      </c>
      <c r="C772" s="118">
        <v>0.010394353748934451</v>
      </c>
      <c r="D772" s="84" t="s">
        <v>2195</v>
      </c>
      <c r="E772" s="84" t="b">
        <v>0</v>
      </c>
      <c r="F772" s="84" t="b">
        <v>0</v>
      </c>
      <c r="G772" s="84" t="b">
        <v>0</v>
      </c>
    </row>
    <row r="773" spans="1:7" ht="15">
      <c r="A773" s="84" t="s">
        <v>337</v>
      </c>
      <c r="B773" s="84">
        <v>14</v>
      </c>
      <c r="C773" s="118">
        <v>0.009362445126594926</v>
      </c>
      <c r="D773" s="84" t="s">
        <v>2195</v>
      </c>
      <c r="E773" s="84" t="b">
        <v>0</v>
      </c>
      <c r="F773" s="84" t="b">
        <v>0</v>
      </c>
      <c r="G773" s="84" t="b">
        <v>0</v>
      </c>
    </row>
    <row r="774" spans="1:7" ht="15">
      <c r="A774" s="84" t="s">
        <v>2310</v>
      </c>
      <c r="B774" s="84">
        <v>12</v>
      </c>
      <c r="C774" s="118">
        <v>0.008761981842320094</v>
      </c>
      <c r="D774" s="84" t="s">
        <v>2195</v>
      </c>
      <c r="E774" s="84" t="b">
        <v>0</v>
      </c>
      <c r="F774" s="84" t="b">
        <v>0</v>
      </c>
      <c r="G774" s="84" t="b">
        <v>0</v>
      </c>
    </row>
    <row r="775" spans="1:7" ht="15">
      <c r="A775" s="84" t="s">
        <v>2308</v>
      </c>
      <c r="B775" s="84">
        <v>11</v>
      </c>
      <c r="C775" s="118">
        <v>0.008830893483769451</v>
      </c>
      <c r="D775" s="84" t="s">
        <v>2195</v>
      </c>
      <c r="E775" s="84" t="b">
        <v>0</v>
      </c>
      <c r="F775" s="84" t="b">
        <v>0</v>
      </c>
      <c r="G775" s="84" t="b">
        <v>0</v>
      </c>
    </row>
    <row r="776" spans="1:7" ht="15">
      <c r="A776" s="84" t="s">
        <v>278</v>
      </c>
      <c r="B776" s="84">
        <v>9</v>
      </c>
      <c r="C776" s="118">
        <v>0.007603090628964567</v>
      </c>
      <c r="D776" s="84" t="s">
        <v>2195</v>
      </c>
      <c r="E776" s="84" t="b">
        <v>0</v>
      </c>
      <c r="F776" s="84" t="b">
        <v>0</v>
      </c>
      <c r="G776" s="84" t="b">
        <v>0</v>
      </c>
    </row>
    <row r="777" spans="1:7" ht="15">
      <c r="A777" s="84" t="s">
        <v>2312</v>
      </c>
      <c r="B777" s="84">
        <v>8</v>
      </c>
      <c r="C777" s="118">
        <v>0.007133734138713809</v>
      </c>
      <c r="D777" s="84" t="s">
        <v>2195</v>
      </c>
      <c r="E777" s="84" t="b">
        <v>0</v>
      </c>
      <c r="F777" s="84" t="b">
        <v>0</v>
      </c>
      <c r="G777" s="84" t="b">
        <v>0</v>
      </c>
    </row>
    <row r="778" spans="1:7" ht="15">
      <c r="A778" s="84" t="s">
        <v>2311</v>
      </c>
      <c r="B778" s="84">
        <v>8</v>
      </c>
      <c r="C778" s="118">
        <v>0.008050715691802249</v>
      </c>
      <c r="D778" s="84" t="s">
        <v>2195</v>
      </c>
      <c r="E778" s="84" t="b">
        <v>0</v>
      </c>
      <c r="F778" s="84" t="b">
        <v>0</v>
      </c>
      <c r="G778" s="84" t="b">
        <v>0</v>
      </c>
    </row>
    <row r="779" spans="1:7" ht="15">
      <c r="A779" s="84" t="s">
        <v>2314</v>
      </c>
      <c r="B779" s="84">
        <v>6</v>
      </c>
      <c r="C779" s="118">
        <v>0.007007346451726996</v>
      </c>
      <c r="D779" s="84" t="s">
        <v>2195</v>
      </c>
      <c r="E779" s="84" t="b">
        <v>0</v>
      </c>
      <c r="F779" s="84" t="b">
        <v>0</v>
      </c>
      <c r="G779" s="84" t="b">
        <v>0</v>
      </c>
    </row>
    <row r="780" spans="1:7" ht="15">
      <c r="A780" s="84" t="s">
        <v>260</v>
      </c>
      <c r="B780" s="84">
        <v>4</v>
      </c>
      <c r="C780" s="118">
        <v>0.004671564301151331</v>
      </c>
      <c r="D780" s="84" t="s">
        <v>2195</v>
      </c>
      <c r="E780" s="84" t="b">
        <v>0</v>
      </c>
      <c r="F780" s="84" t="b">
        <v>0</v>
      </c>
      <c r="G780" s="84" t="b">
        <v>0</v>
      </c>
    </row>
    <row r="781" spans="1:7" ht="15">
      <c r="A781" s="84" t="s">
        <v>2313</v>
      </c>
      <c r="B781" s="84">
        <v>4</v>
      </c>
      <c r="C781" s="118">
        <v>0.004671564301151331</v>
      </c>
      <c r="D781" s="84" t="s">
        <v>2195</v>
      </c>
      <c r="E781" s="84" t="b">
        <v>0</v>
      </c>
      <c r="F781" s="84" t="b">
        <v>0</v>
      </c>
      <c r="G781" s="84" t="b">
        <v>0</v>
      </c>
    </row>
    <row r="782" spans="1:7" ht="15">
      <c r="A782" s="84" t="s">
        <v>2718</v>
      </c>
      <c r="B782" s="84">
        <v>4</v>
      </c>
      <c r="C782" s="118">
        <v>0.004671564301151331</v>
      </c>
      <c r="D782" s="84" t="s">
        <v>2195</v>
      </c>
      <c r="E782" s="84" t="b">
        <v>0</v>
      </c>
      <c r="F782" s="84" t="b">
        <v>0</v>
      </c>
      <c r="G782" s="84" t="b">
        <v>0</v>
      </c>
    </row>
    <row r="783" spans="1:7" ht="15">
      <c r="A783" s="84" t="s">
        <v>2338</v>
      </c>
      <c r="B783" s="84">
        <v>4</v>
      </c>
      <c r="C783" s="118">
        <v>0.004671564301151331</v>
      </c>
      <c r="D783" s="84" t="s">
        <v>2195</v>
      </c>
      <c r="E783" s="84" t="b">
        <v>0</v>
      </c>
      <c r="F783" s="84" t="b">
        <v>0</v>
      </c>
      <c r="G783" s="84" t="b">
        <v>0</v>
      </c>
    </row>
    <row r="784" spans="1:7" ht="15">
      <c r="A784" s="84" t="s">
        <v>2715</v>
      </c>
      <c r="B784" s="84">
        <v>4</v>
      </c>
      <c r="C784" s="118">
        <v>0.004671564301151331</v>
      </c>
      <c r="D784" s="84" t="s">
        <v>2195</v>
      </c>
      <c r="E784" s="84" t="b">
        <v>0</v>
      </c>
      <c r="F784" s="84" t="b">
        <v>0</v>
      </c>
      <c r="G784" s="84" t="b">
        <v>0</v>
      </c>
    </row>
    <row r="785" spans="1:7" ht="15">
      <c r="A785" s="84" t="s">
        <v>2714</v>
      </c>
      <c r="B785" s="84">
        <v>4</v>
      </c>
      <c r="C785" s="118">
        <v>0.004671564301151331</v>
      </c>
      <c r="D785" s="84" t="s">
        <v>2195</v>
      </c>
      <c r="E785" s="84" t="b">
        <v>0</v>
      </c>
      <c r="F785" s="84" t="b">
        <v>0</v>
      </c>
      <c r="G785" s="84" t="b">
        <v>0</v>
      </c>
    </row>
    <row r="786" spans="1:7" ht="15">
      <c r="A786" s="84" t="s">
        <v>2316</v>
      </c>
      <c r="B786" s="84">
        <v>4</v>
      </c>
      <c r="C786" s="118">
        <v>0.004671564301151331</v>
      </c>
      <c r="D786" s="84" t="s">
        <v>2195</v>
      </c>
      <c r="E786" s="84" t="b">
        <v>0</v>
      </c>
      <c r="F786" s="84" t="b">
        <v>0</v>
      </c>
      <c r="G786" s="84" t="b">
        <v>0</v>
      </c>
    </row>
    <row r="787" spans="1:7" ht="15">
      <c r="A787" s="84" t="s">
        <v>2727</v>
      </c>
      <c r="B787" s="84">
        <v>3</v>
      </c>
      <c r="C787" s="118">
        <v>0.0038475413082716637</v>
      </c>
      <c r="D787" s="84" t="s">
        <v>2195</v>
      </c>
      <c r="E787" s="84" t="b">
        <v>0</v>
      </c>
      <c r="F787" s="84" t="b">
        <v>0</v>
      </c>
      <c r="G787" s="84" t="b">
        <v>0</v>
      </c>
    </row>
    <row r="788" spans="1:7" ht="15">
      <c r="A788" s="84" t="s">
        <v>2726</v>
      </c>
      <c r="B788" s="84">
        <v>3</v>
      </c>
      <c r="C788" s="118">
        <v>0.0038475413082716637</v>
      </c>
      <c r="D788" s="84" t="s">
        <v>2195</v>
      </c>
      <c r="E788" s="84" t="b">
        <v>0</v>
      </c>
      <c r="F788" s="84" t="b">
        <v>0</v>
      </c>
      <c r="G788" s="84" t="b">
        <v>0</v>
      </c>
    </row>
    <row r="789" spans="1:7" ht="15">
      <c r="A789" s="84" t="s">
        <v>2720</v>
      </c>
      <c r="B789" s="84">
        <v>3</v>
      </c>
      <c r="C789" s="118">
        <v>0.0038475413082716637</v>
      </c>
      <c r="D789" s="84" t="s">
        <v>2195</v>
      </c>
      <c r="E789" s="84" t="b">
        <v>0</v>
      </c>
      <c r="F789" s="84" t="b">
        <v>0</v>
      </c>
      <c r="G789" s="84" t="b">
        <v>0</v>
      </c>
    </row>
    <row r="790" spans="1:7" ht="15">
      <c r="A790" s="84" t="s">
        <v>2717</v>
      </c>
      <c r="B790" s="84">
        <v>3</v>
      </c>
      <c r="C790" s="118">
        <v>0.0038475413082716637</v>
      </c>
      <c r="D790" s="84" t="s">
        <v>2195</v>
      </c>
      <c r="E790" s="84" t="b">
        <v>0</v>
      </c>
      <c r="F790" s="84" t="b">
        <v>0</v>
      </c>
      <c r="G790" s="84" t="b">
        <v>0</v>
      </c>
    </row>
    <row r="791" spans="1:7" ht="15">
      <c r="A791" s="84" t="s">
        <v>2742</v>
      </c>
      <c r="B791" s="84">
        <v>3</v>
      </c>
      <c r="C791" s="118">
        <v>0.0038475413082716637</v>
      </c>
      <c r="D791" s="84" t="s">
        <v>2195</v>
      </c>
      <c r="E791" s="84" t="b">
        <v>0</v>
      </c>
      <c r="F791" s="84" t="b">
        <v>0</v>
      </c>
      <c r="G791" s="84" t="b">
        <v>0</v>
      </c>
    </row>
    <row r="792" spans="1:7" ht="15">
      <c r="A792" s="84" t="s">
        <v>336</v>
      </c>
      <c r="B792" s="84">
        <v>3</v>
      </c>
      <c r="C792" s="118">
        <v>0.004332196149709318</v>
      </c>
      <c r="D792" s="84" t="s">
        <v>2195</v>
      </c>
      <c r="E792" s="84" t="b">
        <v>0</v>
      </c>
      <c r="F792" s="84" t="b">
        <v>0</v>
      </c>
      <c r="G792" s="84" t="b">
        <v>0</v>
      </c>
    </row>
    <row r="793" spans="1:7" ht="15">
      <c r="A793" s="84" t="s">
        <v>279</v>
      </c>
      <c r="B793" s="84">
        <v>3</v>
      </c>
      <c r="C793" s="118">
        <v>0.0038475413082716637</v>
      </c>
      <c r="D793" s="84" t="s">
        <v>2195</v>
      </c>
      <c r="E793" s="84" t="b">
        <v>0</v>
      </c>
      <c r="F793" s="84" t="b">
        <v>0</v>
      </c>
      <c r="G793" s="84" t="b">
        <v>0</v>
      </c>
    </row>
    <row r="794" spans="1:7" ht="15">
      <c r="A794" s="84" t="s">
        <v>2364</v>
      </c>
      <c r="B794" s="84">
        <v>3</v>
      </c>
      <c r="C794" s="118">
        <v>0.0038475413082716637</v>
      </c>
      <c r="D794" s="84" t="s">
        <v>2195</v>
      </c>
      <c r="E794" s="84" t="b">
        <v>0</v>
      </c>
      <c r="F794" s="84" t="b">
        <v>0</v>
      </c>
      <c r="G794" s="84" t="b">
        <v>0</v>
      </c>
    </row>
    <row r="795" spans="1:7" ht="15">
      <c r="A795" s="84" t="s">
        <v>2788</v>
      </c>
      <c r="B795" s="84">
        <v>2</v>
      </c>
      <c r="C795" s="118">
        <v>0.0028881307664728787</v>
      </c>
      <c r="D795" s="84" t="s">
        <v>2195</v>
      </c>
      <c r="E795" s="84" t="b">
        <v>0</v>
      </c>
      <c r="F795" s="84" t="b">
        <v>0</v>
      </c>
      <c r="G795" s="84" t="b">
        <v>0</v>
      </c>
    </row>
    <row r="796" spans="1:7" ht="15">
      <c r="A796" s="84" t="s">
        <v>274</v>
      </c>
      <c r="B796" s="84">
        <v>2</v>
      </c>
      <c r="C796" s="118">
        <v>0.0028881307664728787</v>
      </c>
      <c r="D796" s="84" t="s">
        <v>2195</v>
      </c>
      <c r="E796" s="84" t="b">
        <v>0</v>
      </c>
      <c r="F796" s="84" t="b">
        <v>0</v>
      </c>
      <c r="G796" s="84" t="b">
        <v>0</v>
      </c>
    </row>
    <row r="797" spans="1:7" ht="15">
      <c r="A797" s="84" t="s">
        <v>2337</v>
      </c>
      <c r="B797" s="84">
        <v>2</v>
      </c>
      <c r="C797" s="118">
        <v>0.0028881307664728787</v>
      </c>
      <c r="D797" s="84" t="s">
        <v>2195</v>
      </c>
      <c r="E797" s="84" t="b">
        <v>1</v>
      </c>
      <c r="F797" s="84" t="b">
        <v>0</v>
      </c>
      <c r="G797" s="84" t="b">
        <v>0</v>
      </c>
    </row>
    <row r="798" spans="1:7" ht="15">
      <c r="A798" s="84" t="s">
        <v>2794</v>
      </c>
      <c r="B798" s="84">
        <v>2</v>
      </c>
      <c r="C798" s="118">
        <v>0.0028881307664728787</v>
      </c>
      <c r="D798" s="84" t="s">
        <v>2195</v>
      </c>
      <c r="E798" s="84" t="b">
        <v>0</v>
      </c>
      <c r="F798" s="84" t="b">
        <v>0</v>
      </c>
      <c r="G798" s="84" t="b">
        <v>0</v>
      </c>
    </row>
    <row r="799" spans="1:7" ht="15">
      <c r="A799" s="84" t="s">
        <v>2844</v>
      </c>
      <c r="B799" s="84">
        <v>2</v>
      </c>
      <c r="C799" s="118">
        <v>0.0028881307664728787</v>
      </c>
      <c r="D799" s="84" t="s">
        <v>2195</v>
      </c>
      <c r="E799" s="84" t="b">
        <v>0</v>
      </c>
      <c r="F799" s="84" t="b">
        <v>0</v>
      </c>
      <c r="G799" s="84" t="b">
        <v>0</v>
      </c>
    </row>
    <row r="800" spans="1:7" ht="15">
      <c r="A800" s="84" t="s">
        <v>2719</v>
      </c>
      <c r="B800" s="84">
        <v>2</v>
      </c>
      <c r="C800" s="118">
        <v>0.0028881307664728787</v>
      </c>
      <c r="D800" s="84" t="s">
        <v>2195</v>
      </c>
      <c r="E800" s="84" t="b">
        <v>1</v>
      </c>
      <c r="F800" s="84" t="b">
        <v>0</v>
      </c>
      <c r="G800" s="84" t="b">
        <v>0</v>
      </c>
    </row>
    <row r="801" spans="1:7" ht="15">
      <c r="A801" s="84" t="s">
        <v>2748</v>
      </c>
      <c r="B801" s="84">
        <v>2</v>
      </c>
      <c r="C801" s="118">
        <v>0.0028881307664728787</v>
      </c>
      <c r="D801" s="84" t="s">
        <v>2195</v>
      </c>
      <c r="E801" s="84" t="b">
        <v>1</v>
      </c>
      <c r="F801" s="84" t="b">
        <v>0</v>
      </c>
      <c r="G801" s="84" t="b">
        <v>0</v>
      </c>
    </row>
    <row r="802" spans="1:7" ht="15">
      <c r="A802" s="84" t="s">
        <v>2751</v>
      </c>
      <c r="B802" s="84">
        <v>2</v>
      </c>
      <c r="C802" s="118">
        <v>0.003440479382370092</v>
      </c>
      <c r="D802" s="84" t="s">
        <v>2195</v>
      </c>
      <c r="E802" s="84" t="b">
        <v>0</v>
      </c>
      <c r="F802" s="84" t="b">
        <v>0</v>
      </c>
      <c r="G802" s="84" t="b">
        <v>0</v>
      </c>
    </row>
    <row r="803" spans="1:7" ht="15">
      <c r="A803" s="84" t="s">
        <v>2722</v>
      </c>
      <c r="B803" s="84">
        <v>2</v>
      </c>
      <c r="C803" s="118">
        <v>0.0028881307664728787</v>
      </c>
      <c r="D803" s="84" t="s">
        <v>2195</v>
      </c>
      <c r="E803" s="84" t="b">
        <v>0</v>
      </c>
      <c r="F803" s="84" t="b">
        <v>0</v>
      </c>
      <c r="G803" s="84" t="b">
        <v>0</v>
      </c>
    </row>
    <row r="804" spans="1:7" ht="15">
      <c r="A804" s="84" t="s">
        <v>2723</v>
      </c>
      <c r="B804" s="84">
        <v>2</v>
      </c>
      <c r="C804" s="118">
        <v>0.0028881307664728787</v>
      </c>
      <c r="D804" s="84" t="s">
        <v>2195</v>
      </c>
      <c r="E804" s="84" t="b">
        <v>0</v>
      </c>
      <c r="F804" s="84" t="b">
        <v>0</v>
      </c>
      <c r="G804" s="84" t="b">
        <v>0</v>
      </c>
    </row>
    <row r="805" spans="1:7" ht="15">
      <c r="A805" s="84" t="s">
        <v>2738</v>
      </c>
      <c r="B805" s="84">
        <v>2</v>
      </c>
      <c r="C805" s="118">
        <v>0.0028881307664728787</v>
      </c>
      <c r="D805" s="84" t="s">
        <v>2195</v>
      </c>
      <c r="E805" s="84" t="b">
        <v>0</v>
      </c>
      <c r="F805" s="84" t="b">
        <v>0</v>
      </c>
      <c r="G805" s="84" t="b">
        <v>0</v>
      </c>
    </row>
    <row r="806" spans="1:7" ht="15">
      <c r="A806" s="84" t="s">
        <v>2724</v>
      </c>
      <c r="B806" s="84">
        <v>2</v>
      </c>
      <c r="C806" s="118">
        <v>0.0028881307664728787</v>
      </c>
      <c r="D806" s="84" t="s">
        <v>2195</v>
      </c>
      <c r="E806" s="84" t="b">
        <v>0</v>
      </c>
      <c r="F806" s="84" t="b">
        <v>0</v>
      </c>
      <c r="G806" s="84" t="b">
        <v>0</v>
      </c>
    </row>
    <row r="807" spans="1:7" ht="15">
      <c r="A807" s="84" t="s">
        <v>2729</v>
      </c>
      <c r="B807" s="84">
        <v>2</v>
      </c>
      <c r="C807" s="118">
        <v>0.0028881307664728787</v>
      </c>
      <c r="D807" s="84" t="s">
        <v>2195</v>
      </c>
      <c r="E807" s="84" t="b">
        <v>0</v>
      </c>
      <c r="F807" s="84" t="b">
        <v>0</v>
      </c>
      <c r="G807" s="84" t="b">
        <v>0</v>
      </c>
    </row>
    <row r="808" spans="1:7" ht="15">
      <c r="A808" s="84" t="s">
        <v>2730</v>
      </c>
      <c r="B808" s="84">
        <v>2</v>
      </c>
      <c r="C808" s="118">
        <v>0.0028881307664728787</v>
      </c>
      <c r="D808" s="84" t="s">
        <v>2195</v>
      </c>
      <c r="E808" s="84" t="b">
        <v>0</v>
      </c>
      <c r="F808" s="84" t="b">
        <v>0</v>
      </c>
      <c r="G808" s="84" t="b">
        <v>0</v>
      </c>
    </row>
    <row r="809" spans="1:7" ht="15">
      <c r="A809" s="84" t="s">
        <v>2739</v>
      </c>
      <c r="B809" s="84">
        <v>2</v>
      </c>
      <c r="C809" s="118">
        <v>0.0028881307664728787</v>
      </c>
      <c r="D809" s="84" t="s">
        <v>2195</v>
      </c>
      <c r="E809" s="84" t="b">
        <v>0</v>
      </c>
      <c r="F809" s="84" t="b">
        <v>0</v>
      </c>
      <c r="G809" s="84" t="b">
        <v>0</v>
      </c>
    </row>
    <row r="810" spans="1:7" ht="15">
      <c r="A810" s="84" t="s">
        <v>2740</v>
      </c>
      <c r="B810" s="84">
        <v>2</v>
      </c>
      <c r="C810" s="118">
        <v>0.0028881307664728787</v>
      </c>
      <c r="D810" s="84" t="s">
        <v>2195</v>
      </c>
      <c r="E810" s="84" t="b">
        <v>1</v>
      </c>
      <c r="F810" s="84" t="b">
        <v>0</v>
      </c>
      <c r="G810" s="84" t="b">
        <v>0</v>
      </c>
    </row>
    <row r="811" spans="1:7" ht="15">
      <c r="A811" s="84" t="s">
        <v>2768</v>
      </c>
      <c r="B811" s="84">
        <v>2</v>
      </c>
      <c r="C811" s="118">
        <v>0.0028881307664728787</v>
      </c>
      <c r="D811" s="84" t="s">
        <v>2195</v>
      </c>
      <c r="E811" s="84" t="b">
        <v>0</v>
      </c>
      <c r="F811" s="84" t="b">
        <v>0</v>
      </c>
      <c r="G811" s="84" t="b">
        <v>0</v>
      </c>
    </row>
    <row r="812" spans="1:7" ht="15">
      <c r="A812" s="84" t="s">
        <v>2278</v>
      </c>
      <c r="B812" s="84">
        <v>2</v>
      </c>
      <c r="C812" s="118">
        <v>0.0028881307664728787</v>
      </c>
      <c r="D812" s="84" t="s">
        <v>2195</v>
      </c>
      <c r="E812" s="84" t="b">
        <v>1</v>
      </c>
      <c r="F812" s="84" t="b">
        <v>0</v>
      </c>
      <c r="G812" s="84" t="b">
        <v>0</v>
      </c>
    </row>
    <row r="813" spans="1:7" ht="15">
      <c r="A813" s="84" t="s">
        <v>275</v>
      </c>
      <c r="B813" s="84">
        <v>2</v>
      </c>
      <c r="C813" s="118">
        <v>0.0028881307664728787</v>
      </c>
      <c r="D813" s="84" t="s">
        <v>2195</v>
      </c>
      <c r="E813" s="84" t="b">
        <v>0</v>
      </c>
      <c r="F813" s="84" t="b">
        <v>0</v>
      </c>
      <c r="G813" s="84" t="b">
        <v>0</v>
      </c>
    </row>
    <row r="814" spans="1:7" ht="15">
      <c r="A814" s="84" t="s">
        <v>335</v>
      </c>
      <c r="B814" s="84">
        <v>2</v>
      </c>
      <c r="C814" s="118">
        <v>0.0028881307664728787</v>
      </c>
      <c r="D814" s="84" t="s">
        <v>2195</v>
      </c>
      <c r="E814" s="84" t="b">
        <v>0</v>
      </c>
      <c r="F814" s="84" t="b">
        <v>0</v>
      </c>
      <c r="G814" s="84" t="b">
        <v>0</v>
      </c>
    </row>
    <row r="815" spans="1:7" ht="15">
      <c r="A815" s="84" t="s">
        <v>334</v>
      </c>
      <c r="B815" s="84">
        <v>2</v>
      </c>
      <c r="C815" s="118">
        <v>0.0028881307664728787</v>
      </c>
      <c r="D815" s="84" t="s">
        <v>2195</v>
      </c>
      <c r="E815" s="84" t="b">
        <v>0</v>
      </c>
      <c r="F815" s="84" t="b">
        <v>0</v>
      </c>
      <c r="G815" s="84" t="b">
        <v>0</v>
      </c>
    </row>
    <row r="816" spans="1:7" ht="15">
      <c r="A816" s="84" t="s">
        <v>273</v>
      </c>
      <c r="B816" s="84">
        <v>2</v>
      </c>
      <c r="C816" s="118">
        <v>0.0028881307664728787</v>
      </c>
      <c r="D816" s="84" t="s">
        <v>2195</v>
      </c>
      <c r="E816" s="84" t="b">
        <v>0</v>
      </c>
      <c r="F816" s="84" t="b">
        <v>0</v>
      </c>
      <c r="G816" s="84" t="b">
        <v>0</v>
      </c>
    </row>
    <row r="817" spans="1:7" ht="15">
      <c r="A817" s="84" t="s">
        <v>333</v>
      </c>
      <c r="B817" s="84">
        <v>2</v>
      </c>
      <c r="C817" s="118">
        <v>0.0028881307664728787</v>
      </c>
      <c r="D817" s="84" t="s">
        <v>2195</v>
      </c>
      <c r="E817" s="84" t="b">
        <v>0</v>
      </c>
      <c r="F817" s="84" t="b">
        <v>0</v>
      </c>
      <c r="G817" s="84" t="b">
        <v>0</v>
      </c>
    </row>
    <row r="818" spans="1:7" ht="15">
      <c r="A818" s="84" t="s">
        <v>2374</v>
      </c>
      <c r="B818" s="84">
        <v>2</v>
      </c>
      <c r="C818" s="118">
        <v>0.0028881307664728787</v>
      </c>
      <c r="D818" s="84" t="s">
        <v>2195</v>
      </c>
      <c r="E818" s="84" t="b">
        <v>0</v>
      </c>
      <c r="F818" s="84" t="b">
        <v>0</v>
      </c>
      <c r="G818" s="84" t="b">
        <v>0</v>
      </c>
    </row>
    <row r="819" spans="1:7" ht="15">
      <c r="A819" s="84" t="s">
        <v>2376</v>
      </c>
      <c r="B819" s="84">
        <v>2</v>
      </c>
      <c r="C819" s="118">
        <v>0.0028881307664728787</v>
      </c>
      <c r="D819" s="84" t="s">
        <v>2195</v>
      </c>
      <c r="E819" s="84" t="b">
        <v>0</v>
      </c>
      <c r="F819" s="84" t="b">
        <v>0</v>
      </c>
      <c r="G819" s="84" t="b">
        <v>0</v>
      </c>
    </row>
    <row r="820" spans="1:7" ht="15">
      <c r="A820" s="84" t="s">
        <v>2758</v>
      </c>
      <c r="B820" s="84">
        <v>2</v>
      </c>
      <c r="C820" s="118">
        <v>0.0028881307664728787</v>
      </c>
      <c r="D820" s="84" t="s">
        <v>2195</v>
      </c>
      <c r="E820" s="84" t="b">
        <v>1</v>
      </c>
      <c r="F820" s="84" t="b">
        <v>0</v>
      </c>
      <c r="G820" s="84" t="b">
        <v>0</v>
      </c>
    </row>
    <row r="821" spans="1:7" ht="15">
      <c r="A821" s="84" t="s">
        <v>2769</v>
      </c>
      <c r="B821" s="84">
        <v>2</v>
      </c>
      <c r="C821" s="118">
        <v>0.0028881307664728787</v>
      </c>
      <c r="D821" s="84" t="s">
        <v>2195</v>
      </c>
      <c r="E821" s="84" t="b">
        <v>0</v>
      </c>
      <c r="F821" s="84" t="b">
        <v>0</v>
      </c>
      <c r="G821" s="84" t="b">
        <v>0</v>
      </c>
    </row>
    <row r="822" spans="1:7" ht="15">
      <c r="A822" s="84" t="s">
        <v>2728</v>
      </c>
      <c r="B822" s="84">
        <v>2</v>
      </c>
      <c r="C822" s="118">
        <v>0.0028881307664728787</v>
      </c>
      <c r="D822" s="84" t="s">
        <v>2195</v>
      </c>
      <c r="E822" s="84" t="b">
        <v>0</v>
      </c>
      <c r="F822" s="84" t="b">
        <v>0</v>
      </c>
      <c r="G822" s="84" t="b">
        <v>0</v>
      </c>
    </row>
    <row r="823" spans="1:7" ht="15">
      <c r="A823" s="84" t="s">
        <v>2721</v>
      </c>
      <c r="B823" s="84">
        <v>2</v>
      </c>
      <c r="C823" s="118">
        <v>0.0028881307664728787</v>
      </c>
      <c r="D823" s="84" t="s">
        <v>2195</v>
      </c>
      <c r="E823" s="84" t="b">
        <v>0</v>
      </c>
      <c r="F823" s="84" t="b">
        <v>0</v>
      </c>
      <c r="G823" s="84" t="b">
        <v>0</v>
      </c>
    </row>
    <row r="824" spans="1:7" ht="15">
      <c r="A824" s="84" t="s">
        <v>2741</v>
      </c>
      <c r="B824" s="84">
        <v>2</v>
      </c>
      <c r="C824" s="118">
        <v>0.0028881307664728787</v>
      </c>
      <c r="D824" s="84" t="s">
        <v>2195</v>
      </c>
      <c r="E824" s="84" t="b">
        <v>0</v>
      </c>
      <c r="F824" s="84" t="b">
        <v>0</v>
      </c>
      <c r="G824" s="84" t="b">
        <v>0</v>
      </c>
    </row>
    <row r="825" spans="1:7" ht="15">
      <c r="A825" s="84" t="s">
        <v>2744</v>
      </c>
      <c r="B825" s="84">
        <v>2</v>
      </c>
      <c r="C825" s="118">
        <v>0.003440479382370092</v>
      </c>
      <c r="D825" s="84" t="s">
        <v>2195</v>
      </c>
      <c r="E825" s="84" t="b">
        <v>0</v>
      </c>
      <c r="F825" s="84" t="b">
        <v>0</v>
      </c>
      <c r="G825" s="84" t="b">
        <v>0</v>
      </c>
    </row>
    <row r="826" spans="1:7" ht="15">
      <c r="A826" s="84" t="s">
        <v>2770</v>
      </c>
      <c r="B826" s="84">
        <v>2</v>
      </c>
      <c r="C826" s="118">
        <v>0.0028881307664728787</v>
      </c>
      <c r="D826" s="84" t="s">
        <v>2195</v>
      </c>
      <c r="E826" s="84" t="b">
        <v>0</v>
      </c>
      <c r="F826" s="84" t="b">
        <v>0</v>
      </c>
      <c r="G826" s="84" t="b">
        <v>0</v>
      </c>
    </row>
    <row r="827" spans="1:7" ht="15">
      <c r="A827" s="84" t="s">
        <v>2352</v>
      </c>
      <c r="B827" s="84">
        <v>2</v>
      </c>
      <c r="C827" s="118">
        <v>0.0028881307664728787</v>
      </c>
      <c r="D827" s="84" t="s">
        <v>2195</v>
      </c>
      <c r="E827" s="84" t="b">
        <v>1</v>
      </c>
      <c r="F827" s="84" t="b">
        <v>0</v>
      </c>
      <c r="G827" s="84" t="b">
        <v>0</v>
      </c>
    </row>
    <row r="828" spans="1:7" ht="15">
      <c r="A828" s="84" t="s">
        <v>2746</v>
      </c>
      <c r="B828" s="84">
        <v>2</v>
      </c>
      <c r="C828" s="118">
        <v>0.0028881307664728787</v>
      </c>
      <c r="D828" s="84" t="s">
        <v>2195</v>
      </c>
      <c r="E828" s="84" t="b">
        <v>0</v>
      </c>
      <c r="F828" s="84" t="b">
        <v>0</v>
      </c>
      <c r="G828" s="84" t="b">
        <v>0</v>
      </c>
    </row>
    <row r="829" spans="1:7" ht="15">
      <c r="A829" s="84" t="s">
        <v>2747</v>
      </c>
      <c r="B829" s="84">
        <v>2</v>
      </c>
      <c r="C829" s="118">
        <v>0.0028881307664728787</v>
      </c>
      <c r="D829" s="84" t="s">
        <v>2195</v>
      </c>
      <c r="E829" s="84" t="b">
        <v>0</v>
      </c>
      <c r="F829" s="84" t="b">
        <v>0</v>
      </c>
      <c r="G829" s="84" t="b">
        <v>0</v>
      </c>
    </row>
    <row r="830" spans="1:7" ht="15">
      <c r="A830" s="84" t="s">
        <v>2797</v>
      </c>
      <c r="B830" s="84">
        <v>2</v>
      </c>
      <c r="C830" s="118">
        <v>0.0028881307664728787</v>
      </c>
      <c r="D830" s="84" t="s">
        <v>2195</v>
      </c>
      <c r="E830" s="84" t="b">
        <v>0</v>
      </c>
      <c r="F830" s="84" t="b">
        <v>0</v>
      </c>
      <c r="G830" s="84" t="b">
        <v>0</v>
      </c>
    </row>
    <row r="831" spans="1:7" ht="15">
      <c r="A831" s="84" t="s">
        <v>2845</v>
      </c>
      <c r="B831" s="84">
        <v>2</v>
      </c>
      <c r="C831" s="118">
        <v>0.0028881307664728787</v>
      </c>
      <c r="D831" s="84" t="s">
        <v>2195</v>
      </c>
      <c r="E831" s="84" t="b">
        <v>0</v>
      </c>
      <c r="F831" s="84" t="b">
        <v>0</v>
      </c>
      <c r="G831" s="84" t="b">
        <v>0</v>
      </c>
    </row>
    <row r="832" spans="1:7" ht="15">
      <c r="A832" s="84" t="s">
        <v>2373</v>
      </c>
      <c r="B832" s="84">
        <v>2</v>
      </c>
      <c r="C832" s="118">
        <v>0.0028881307664728787</v>
      </c>
      <c r="D832" s="84" t="s">
        <v>2195</v>
      </c>
      <c r="E832" s="84" t="b">
        <v>0</v>
      </c>
      <c r="F832" s="84" t="b">
        <v>0</v>
      </c>
      <c r="G832" s="84" t="b">
        <v>0</v>
      </c>
    </row>
    <row r="833" spans="1:7" ht="15">
      <c r="A833" s="84" t="s">
        <v>2732</v>
      </c>
      <c r="B833" s="84">
        <v>2</v>
      </c>
      <c r="C833" s="118">
        <v>0.003440479382370092</v>
      </c>
      <c r="D833" s="84" t="s">
        <v>2195</v>
      </c>
      <c r="E833" s="84" t="b">
        <v>0</v>
      </c>
      <c r="F833" s="84" t="b">
        <v>0</v>
      </c>
      <c r="G833" s="84" t="b">
        <v>0</v>
      </c>
    </row>
    <row r="834" spans="1:7" ht="15">
      <c r="A834" s="84" t="s">
        <v>271</v>
      </c>
      <c r="B834" s="84">
        <v>9</v>
      </c>
      <c r="C834" s="118">
        <v>0</v>
      </c>
      <c r="D834" s="84" t="s">
        <v>2196</v>
      </c>
      <c r="E834" s="84" t="b">
        <v>0</v>
      </c>
      <c r="F834" s="84" t="b">
        <v>0</v>
      </c>
      <c r="G834" s="84" t="b">
        <v>0</v>
      </c>
    </row>
    <row r="835" spans="1:7" ht="15">
      <c r="A835" s="84" t="s">
        <v>315</v>
      </c>
      <c r="B835" s="84">
        <v>7</v>
      </c>
      <c r="C835" s="118">
        <v>0.005342736265562773</v>
      </c>
      <c r="D835" s="84" t="s">
        <v>2196</v>
      </c>
      <c r="E835" s="84" t="b">
        <v>0</v>
      </c>
      <c r="F835" s="84" t="b">
        <v>0</v>
      </c>
      <c r="G835" s="84" t="b">
        <v>0</v>
      </c>
    </row>
    <row r="836" spans="1:7" ht="15">
      <c r="A836" s="84" t="s">
        <v>314</v>
      </c>
      <c r="B836" s="84">
        <v>6</v>
      </c>
      <c r="C836" s="118">
        <v>0.00738844443590271</v>
      </c>
      <c r="D836" s="84" t="s">
        <v>2196</v>
      </c>
      <c r="E836" s="84" t="b">
        <v>0</v>
      </c>
      <c r="F836" s="84" t="b">
        <v>0</v>
      </c>
      <c r="G836" s="84" t="b">
        <v>0</v>
      </c>
    </row>
    <row r="837" spans="1:7" ht="15">
      <c r="A837" s="84" t="s">
        <v>2322</v>
      </c>
      <c r="B837" s="84">
        <v>6</v>
      </c>
      <c r="C837" s="118">
        <v>0.00738844443590271</v>
      </c>
      <c r="D837" s="84" t="s">
        <v>2196</v>
      </c>
      <c r="E837" s="84" t="b">
        <v>0</v>
      </c>
      <c r="F837" s="84" t="b">
        <v>0</v>
      </c>
      <c r="G837" s="84" t="b">
        <v>0</v>
      </c>
    </row>
    <row r="838" spans="1:7" ht="15">
      <c r="A838" s="84" t="s">
        <v>257</v>
      </c>
      <c r="B838" s="84">
        <v>6</v>
      </c>
      <c r="C838" s="118">
        <v>0.00738844443590271</v>
      </c>
      <c r="D838" s="84" t="s">
        <v>2196</v>
      </c>
      <c r="E838" s="84" t="b">
        <v>0</v>
      </c>
      <c r="F838" s="84" t="b">
        <v>0</v>
      </c>
      <c r="G838" s="84" t="b">
        <v>0</v>
      </c>
    </row>
    <row r="839" spans="1:7" ht="15">
      <c r="A839" s="84" t="s">
        <v>2323</v>
      </c>
      <c r="B839" s="84">
        <v>4</v>
      </c>
      <c r="C839" s="118">
        <v>0.00985125924787028</v>
      </c>
      <c r="D839" s="84" t="s">
        <v>2196</v>
      </c>
      <c r="E839" s="84" t="b">
        <v>0</v>
      </c>
      <c r="F839" s="84" t="b">
        <v>0</v>
      </c>
      <c r="G839" s="84" t="b">
        <v>0</v>
      </c>
    </row>
    <row r="840" spans="1:7" ht="15">
      <c r="A840" s="84" t="s">
        <v>2324</v>
      </c>
      <c r="B840" s="84">
        <v>3</v>
      </c>
      <c r="C840" s="118">
        <v>0.010009536812300612</v>
      </c>
      <c r="D840" s="84" t="s">
        <v>2196</v>
      </c>
      <c r="E840" s="84" t="b">
        <v>0</v>
      </c>
      <c r="F840" s="84" t="b">
        <v>0</v>
      </c>
      <c r="G840" s="84" t="b">
        <v>0</v>
      </c>
    </row>
    <row r="841" spans="1:7" ht="15">
      <c r="A841" s="84" t="s">
        <v>2325</v>
      </c>
      <c r="B841" s="84">
        <v>3</v>
      </c>
      <c r="C841" s="118">
        <v>0.010009536812300612</v>
      </c>
      <c r="D841" s="84" t="s">
        <v>2196</v>
      </c>
      <c r="E841" s="84" t="b">
        <v>0</v>
      </c>
      <c r="F841" s="84" t="b">
        <v>0</v>
      </c>
      <c r="G841" s="84" t="b">
        <v>0</v>
      </c>
    </row>
    <row r="842" spans="1:7" ht="15">
      <c r="A842" s="84" t="s">
        <v>2326</v>
      </c>
      <c r="B842" s="84">
        <v>3</v>
      </c>
      <c r="C842" s="118">
        <v>0.010009536812300612</v>
      </c>
      <c r="D842" s="84" t="s">
        <v>2196</v>
      </c>
      <c r="E842" s="84" t="b">
        <v>1</v>
      </c>
      <c r="F842" s="84" t="b">
        <v>0</v>
      </c>
      <c r="G842" s="84" t="b">
        <v>0</v>
      </c>
    </row>
    <row r="843" spans="1:7" ht="15">
      <c r="A843" s="84" t="s">
        <v>2327</v>
      </c>
      <c r="B843" s="84">
        <v>3</v>
      </c>
      <c r="C843" s="118">
        <v>0.010009536812300612</v>
      </c>
      <c r="D843" s="84" t="s">
        <v>2196</v>
      </c>
      <c r="E843" s="84" t="b">
        <v>0</v>
      </c>
      <c r="F843" s="84" t="b">
        <v>0</v>
      </c>
      <c r="G843" s="84" t="b">
        <v>0</v>
      </c>
    </row>
    <row r="844" spans="1:7" ht="15">
      <c r="A844" s="84" t="s">
        <v>2805</v>
      </c>
      <c r="B844" s="84">
        <v>3</v>
      </c>
      <c r="C844" s="118">
        <v>0.010009536812300612</v>
      </c>
      <c r="D844" s="84" t="s">
        <v>2196</v>
      </c>
      <c r="E844" s="84" t="b">
        <v>0</v>
      </c>
      <c r="F844" s="84" t="b">
        <v>0</v>
      </c>
      <c r="G844" s="84" t="b">
        <v>0</v>
      </c>
    </row>
    <row r="845" spans="1:7" ht="15">
      <c r="A845" s="84" t="s">
        <v>2860</v>
      </c>
      <c r="B845" s="84">
        <v>3</v>
      </c>
      <c r="C845" s="118">
        <v>0.010009536812300612</v>
      </c>
      <c r="D845" s="84" t="s">
        <v>2196</v>
      </c>
      <c r="E845" s="84" t="b">
        <v>0</v>
      </c>
      <c r="F845" s="84" t="b">
        <v>0</v>
      </c>
      <c r="G845" s="84" t="b">
        <v>0</v>
      </c>
    </row>
    <row r="846" spans="1:7" ht="15">
      <c r="A846" s="84" t="s">
        <v>259</v>
      </c>
      <c r="B846" s="84">
        <v>3</v>
      </c>
      <c r="C846" s="118">
        <v>0.010009536812300612</v>
      </c>
      <c r="D846" s="84" t="s">
        <v>2196</v>
      </c>
      <c r="E846" s="84" t="b">
        <v>0</v>
      </c>
      <c r="F846" s="84" t="b">
        <v>0</v>
      </c>
      <c r="G846" s="84" t="b">
        <v>0</v>
      </c>
    </row>
    <row r="847" spans="1:7" ht="15">
      <c r="A847" s="84" t="s">
        <v>312</v>
      </c>
      <c r="B847" s="84">
        <v>3</v>
      </c>
      <c r="C847" s="118">
        <v>0.010009536812300612</v>
      </c>
      <c r="D847" s="84" t="s">
        <v>2196</v>
      </c>
      <c r="E847" s="84" t="b">
        <v>0</v>
      </c>
      <c r="F847" s="84" t="b">
        <v>0</v>
      </c>
      <c r="G847" s="84" t="b">
        <v>0</v>
      </c>
    </row>
    <row r="848" spans="1:7" ht="15">
      <c r="A848" s="84" t="s">
        <v>310</v>
      </c>
      <c r="B848" s="84">
        <v>3</v>
      </c>
      <c r="C848" s="118">
        <v>0.010009536812300612</v>
      </c>
      <c r="D848" s="84" t="s">
        <v>2196</v>
      </c>
      <c r="E848" s="84" t="b">
        <v>0</v>
      </c>
      <c r="F848" s="84" t="b">
        <v>0</v>
      </c>
      <c r="G848" s="84" t="b">
        <v>0</v>
      </c>
    </row>
    <row r="849" spans="1:7" ht="15">
      <c r="A849" s="84" t="s">
        <v>308</v>
      </c>
      <c r="B849" s="84">
        <v>3</v>
      </c>
      <c r="C849" s="118">
        <v>0.010009536812300612</v>
      </c>
      <c r="D849" s="84" t="s">
        <v>2196</v>
      </c>
      <c r="E849" s="84" t="b">
        <v>0</v>
      </c>
      <c r="F849" s="84" t="b">
        <v>0</v>
      </c>
      <c r="G849" s="84" t="b">
        <v>0</v>
      </c>
    </row>
    <row r="850" spans="1:7" ht="15">
      <c r="A850" s="84" t="s">
        <v>2861</v>
      </c>
      <c r="B850" s="84">
        <v>3</v>
      </c>
      <c r="C850" s="118">
        <v>0.010009536812300612</v>
      </c>
      <c r="D850" s="84" t="s">
        <v>2196</v>
      </c>
      <c r="E850" s="84" t="b">
        <v>0</v>
      </c>
      <c r="F850" s="84" t="b">
        <v>0</v>
      </c>
      <c r="G850" s="84" t="b">
        <v>0</v>
      </c>
    </row>
    <row r="851" spans="1:7" ht="15">
      <c r="A851" s="84" t="s">
        <v>2862</v>
      </c>
      <c r="B851" s="84">
        <v>3</v>
      </c>
      <c r="C851" s="118">
        <v>0.010009536812300612</v>
      </c>
      <c r="D851" s="84" t="s">
        <v>2196</v>
      </c>
      <c r="E851" s="84" t="b">
        <v>0</v>
      </c>
      <c r="F851" s="84" t="b">
        <v>0</v>
      </c>
      <c r="G851" s="84" t="b">
        <v>0</v>
      </c>
    </row>
    <row r="852" spans="1:7" ht="15">
      <c r="A852" s="84" t="s">
        <v>2760</v>
      </c>
      <c r="B852" s="84">
        <v>3</v>
      </c>
      <c r="C852" s="118">
        <v>0.010009536812300612</v>
      </c>
      <c r="D852" s="84" t="s">
        <v>2196</v>
      </c>
      <c r="E852" s="84" t="b">
        <v>0</v>
      </c>
      <c r="F852" s="84" t="b">
        <v>0</v>
      </c>
      <c r="G852" s="84" t="b">
        <v>0</v>
      </c>
    </row>
    <row r="853" spans="1:7" ht="15">
      <c r="A853" s="84" t="s">
        <v>2863</v>
      </c>
      <c r="B853" s="84">
        <v>3</v>
      </c>
      <c r="C853" s="118">
        <v>0.010009536812300612</v>
      </c>
      <c r="D853" s="84" t="s">
        <v>2196</v>
      </c>
      <c r="E853" s="84" t="b">
        <v>0</v>
      </c>
      <c r="F853" s="84" t="b">
        <v>0</v>
      </c>
      <c r="G853" s="84" t="b">
        <v>0</v>
      </c>
    </row>
    <row r="854" spans="1:7" ht="15">
      <c r="A854" s="84" t="s">
        <v>2749</v>
      </c>
      <c r="B854" s="84">
        <v>3</v>
      </c>
      <c r="C854" s="118">
        <v>0.010009536812300612</v>
      </c>
      <c r="D854" s="84" t="s">
        <v>2196</v>
      </c>
      <c r="E854" s="84" t="b">
        <v>0</v>
      </c>
      <c r="F854" s="84" t="b">
        <v>0</v>
      </c>
      <c r="G854" s="84" t="b">
        <v>0</v>
      </c>
    </row>
    <row r="855" spans="1:7" ht="15">
      <c r="A855" s="84" t="s">
        <v>2864</v>
      </c>
      <c r="B855" s="84">
        <v>3</v>
      </c>
      <c r="C855" s="118">
        <v>0.010009536812300612</v>
      </c>
      <c r="D855" s="84" t="s">
        <v>2196</v>
      </c>
      <c r="E855" s="84" t="b">
        <v>0</v>
      </c>
      <c r="F855" s="84" t="b">
        <v>0</v>
      </c>
      <c r="G855" s="84" t="b">
        <v>0</v>
      </c>
    </row>
    <row r="856" spans="1:7" ht="15">
      <c r="A856" s="84" t="s">
        <v>2806</v>
      </c>
      <c r="B856" s="84">
        <v>3</v>
      </c>
      <c r="C856" s="118">
        <v>0.010009536812300612</v>
      </c>
      <c r="D856" s="84" t="s">
        <v>2196</v>
      </c>
      <c r="E856" s="84" t="b">
        <v>0</v>
      </c>
      <c r="F856" s="84" t="b">
        <v>0</v>
      </c>
      <c r="G856" s="84" t="b">
        <v>0</v>
      </c>
    </row>
    <row r="857" spans="1:7" ht="15">
      <c r="A857" s="84" t="s">
        <v>292</v>
      </c>
      <c r="B857" s="84">
        <v>3</v>
      </c>
      <c r="C857" s="118">
        <v>0.010009536812300612</v>
      </c>
      <c r="D857" s="84" t="s">
        <v>2196</v>
      </c>
      <c r="E857" s="84" t="b">
        <v>0</v>
      </c>
      <c r="F857" s="84" t="b">
        <v>0</v>
      </c>
      <c r="G857" s="84" t="b">
        <v>0</v>
      </c>
    </row>
    <row r="858" spans="1:7" ht="15">
      <c r="A858" s="84" t="s">
        <v>291</v>
      </c>
      <c r="B858" s="84">
        <v>3</v>
      </c>
      <c r="C858" s="118">
        <v>0.010009536812300612</v>
      </c>
      <c r="D858" s="84" t="s">
        <v>2196</v>
      </c>
      <c r="E858" s="84" t="b">
        <v>0</v>
      </c>
      <c r="F858" s="84" t="b">
        <v>0</v>
      </c>
      <c r="G858" s="84" t="b">
        <v>0</v>
      </c>
    </row>
    <row r="859" spans="1:7" ht="15">
      <c r="A859" s="84" t="s">
        <v>290</v>
      </c>
      <c r="B859" s="84">
        <v>3</v>
      </c>
      <c r="C859" s="118">
        <v>0.010009536812300612</v>
      </c>
      <c r="D859" s="84" t="s">
        <v>2196</v>
      </c>
      <c r="E859" s="84" t="b">
        <v>0</v>
      </c>
      <c r="F859" s="84" t="b">
        <v>0</v>
      </c>
      <c r="G859" s="84" t="b">
        <v>0</v>
      </c>
    </row>
    <row r="860" spans="1:7" ht="15">
      <c r="A860" s="84" t="s">
        <v>2865</v>
      </c>
      <c r="B860" s="84">
        <v>3</v>
      </c>
      <c r="C860" s="118">
        <v>0.010009536812300612</v>
      </c>
      <c r="D860" s="84" t="s">
        <v>2196</v>
      </c>
      <c r="E860" s="84" t="b">
        <v>0</v>
      </c>
      <c r="F860" s="84" t="b">
        <v>0</v>
      </c>
      <c r="G860" s="84" t="b">
        <v>0</v>
      </c>
    </row>
    <row r="861" spans="1:7" ht="15">
      <c r="A861" s="84" t="s">
        <v>2750</v>
      </c>
      <c r="B861" s="84">
        <v>3</v>
      </c>
      <c r="C861" s="118">
        <v>0.010009536812300612</v>
      </c>
      <c r="D861" s="84" t="s">
        <v>2196</v>
      </c>
      <c r="E861" s="84" t="b">
        <v>1</v>
      </c>
      <c r="F861" s="84" t="b">
        <v>0</v>
      </c>
      <c r="G861" s="84" t="b">
        <v>0</v>
      </c>
    </row>
    <row r="862" spans="1:7" ht="15">
      <c r="A862" s="84" t="s">
        <v>2731</v>
      </c>
      <c r="B862" s="84">
        <v>3</v>
      </c>
      <c r="C862" s="118">
        <v>0.010009536812300612</v>
      </c>
      <c r="D862" s="84" t="s">
        <v>2196</v>
      </c>
      <c r="E862" s="84" t="b">
        <v>0</v>
      </c>
      <c r="F862" s="84" t="b">
        <v>0</v>
      </c>
      <c r="G862" s="84" t="b">
        <v>0</v>
      </c>
    </row>
    <row r="863" spans="1:7" ht="15">
      <c r="A863" s="84" t="s">
        <v>2856</v>
      </c>
      <c r="B863" s="84">
        <v>3</v>
      </c>
      <c r="C863" s="118">
        <v>0.010009536812300612</v>
      </c>
      <c r="D863" s="84" t="s">
        <v>2196</v>
      </c>
      <c r="E863" s="84" t="b">
        <v>0</v>
      </c>
      <c r="F863" s="84" t="b">
        <v>0</v>
      </c>
      <c r="G863" s="84" t="b">
        <v>0</v>
      </c>
    </row>
    <row r="864" spans="1:7" ht="15">
      <c r="A864" s="84" t="s">
        <v>2857</v>
      </c>
      <c r="B864" s="84">
        <v>3</v>
      </c>
      <c r="C864" s="118">
        <v>0.010009536812300612</v>
      </c>
      <c r="D864" s="84" t="s">
        <v>2196</v>
      </c>
      <c r="E864" s="84" t="b">
        <v>0</v>
      </c>
      <c r="F864" s="84" t="b">
        <v>1</v>
      </c>
      <c r="G864" s="84" t="b">
        <v>0</v>
      </c>
    </row>
    <row r="865" spans="1:7" ht="15">
      <c r="A865" s="84" t="s">
        <v>2858</v>
      </c>
      <c r="B865" s="84">
        <v>3</v>
      </c>
      <c r="C865" s="118">
        <v>0.010009536812300612</v>
      </c>
      <c r="D865" s="84" t="s">
        <v>2196</v>
      </c>
      <c r="E865" s="84" t="b">
        <v>0</v>
      </c>
      <c r="F865" s="84" t="b">
        <v>0</v>
      </c>
      <c r="G865" s="84" t="b">
        <v>0</v>
      </c>
    </row>
    <row r="866" spans="1:7" ht="15">
      <c r="A866" s="84" t="s">
        <v>2804</v>
      </c>
      <c r="B866" s="84">
        <v>3</v>
      </c>
      <c r="C866" s="118">
        <v>0.010009536812300612</v>
      </c>
      <c r="D866" s="84" t="s">
        <v>2196</v>
      </c>
      <c r="E866" s="84" t="b">
        <v>0</v>
      </c>
      <c r="F866" s="84" t="b">
        <v>0</v>
      </c>
      <c r="G866" s="84" t="b">
        <v>0</v>
      </c>
    </row>
    <row r="867" spans="1:7" ht="15">
      <c r="A867" s="84" t="s">
        <v>2859</v>
      </c>
      <c r="B867" s="84">
        <v>3</v>
      </c>
      <c r="C867" s="118">
        <v>0.010009536812300612</v>
      </c>
      <c r="D867" s="84" t="s">
        <v>2196</v>
      </c>
      <c r="E867" s="84" t="b">
        <v>0</v>
      </c>
      <c r="F867" s="84" t="b">
        <v>1</v>
      </c>
      <c r="G867" s="84" t="b">
        <v>0</v>
      </c>
    </row>
    <row r="868" spans="1:7" ht="15">
      <c r="A868" s="84" t="s">
        <v>313</v>
      </c>
      <c r="B868" s="84">
        <v>2</v>
      </c>
      <c r="C868" s="118">
        <v>0.009135839353501311</v>
      </c>
      <c r="D868" s="84" t="s">
        <v>2196</v>
      </c>
      <c r="E868" s="84" t="b">
        <v>0</v>
      </c>
      <c r="F868" s="84" t="b">
        <v>0</v>
      </c>
      <c r="G868" s="84" t="b">
        <v>0</v>
      </c>
    </row>
    <row r="869" spans="1:7" ht="15">
      <c r="A869" s="84" t="s">
        <v>311</v>
      </c>
      <c r="B869" s="84">
        <v>2</v>
      </c>
      <c r="C869" s="118">
        <v>0.009135839353501311</v>
      </c>
      <c r="D869" s="84" t="s">
        <v>2196</v>
      </c>
      <c r="E869" s="84" t="b">
        <v>0</v>
      </c>
      <c r="F869" s="84" t="b">
        <v>0</v>
      </c>
      <c r="G869" s="84" t="b">
        <v>0</v>
      </c>
    </row>
    <row r="870" spans="1:7" ht="15">
      <c r="A870" s="84" t="s">
        <v>309</v>
      </c>
      <c r="B870" s="84">
        <v>2</v>
      </c>
      <c r="C870" s="118">
        <v>0.009135839353501311</v>
      </c>
      <c r="D870" s="84" t="s">
        <v>2196</v>
      </c>
      <c r="E870" s="84" t="b">
        <v>0</v>
      </c>
      <c r="F870" s="84" t="b">
        <v>0</v>
      </c>
      <c r="G870" s="84" t="b">
        <v>0</v>
      </c>
    </row>
    <row r="871" spans="1:7" ht="15">
      <c r="A871" s="84" t="s">
        <v>307</v>
      </c>
      <c r="B871" s="84">
        <v>2</v>
      </c>
      <c r="C871" s="118">
        <v>0.009135839353501311</v>
      </c>
      <c r="D871" s="84" t="s">
        <v>2196</v>
      </c>
      <c r="E871" s="84" t="b">
        <v>0</v>
      </c>
      <c r="F871" s="84" t="b">
        <v>0</v>
      </c>
      <c r="G871" s="84" t="b">
        <v>0</v>
      </c>
    </row>
    <row r="872" spans="1:7" ht="15">
      <c r="A872" s="84" t="s">
        <v>271</v>
      </c>
      <c r="B872" s="84">
        <v>3</v>
      </c>
      <c r="C872" s="118">
        <v>0.00585650327851406</v>
      </c>
      <c r="D872" s="84" t="s">
        <v>2197</v>
      </c>
      <c r="E872" s="84" t="b">
        <v>0</v>
      </c>
      <c r="F872" s="84" t="b">
        <v>0</v>
      </c>
      <c r="G872" s="84" t="b">
        <v>0</v>
      </c>
    </row>
    <row r="873" spans="1:7" ht="15">
      <c r="A873" s="84" t="s">
        <v>2312</v>
      </c>
      <c r="B873" s="84">
        <v>2</v>
      </c>
      <c r="C873" s="118">
        <v>0.009407187364499412</v>
      </c>
      <c r="D873" s="84" t="s">
        <v>2197</v>
      </c>
      <c r="E873" s="84" t="b">
        <v>0</v>
      </c>
      <c r="F873" s="84" t="b">
        <v>0</v>
      </c>
      <c r="G873" s="84" t="b">
        <v>0</v>
      </c>
    </row>
    <row r="874" spans="1:7" ht="15">
      <c r="A874" s="84" t="s">
        <v>266</v>
      </c>
      <c r="B874" s="84">
        <v>2</v>
      </c>
      <c r="C874" s="118">
        <v>0.009407187364499412</v>
      </c>
      <c r="D874" s="84" t="s">
        <v>2197</v>
      </c>
      <c r="E874" s="84" t="b">
        <v>0</v>
      </c>
      <c r="F874" s="84" t="b">
        <v>0</v>
      </c>
      <c r="G874" s="84" t="b">
        <v>0</v>
      </c>
    </row>
    <row r="875" spans="1:7" ht="15">
      <c r="A875" s="84" t="s">
        <v>327</v>
      </c>
      <c r="B875" s="84">
        <v>2</v>
      </c>
      <c r="C875" s="118">
        <v>0.009407187364499412</v>
      </c>
      <c r="D875" s="84" t="s">
        <v>2197</v>
      </c>
      <c r="E875" s="84" t="b">
        <v>0</v>
      </c>
      <c r="F875" s="84" t="b">
        <v>0</v>
      </c>
      <c r="G875" s="84" t="b">
        <v>0</v>
      </c>
    </row>
    <row r="876" spans="1:7" ht="15">
      <c r="A876" s="84" t="s">
        <v>2329</v>
      </c>
      <c r="B876" s="84">
        <v>2</v>
      </c>
      <c r="C876" s="118">
        <v>0.009407187364499412</v>
      </c>
      <c r="D876" s="84" t="s">
        <v>2197</v>
      </c>
      <c r="E876" s="84" t="b">
        <v>0</v>
      </c>
      <c r="F876" s="84" t="b">
        <v>0</v>
      </c>
      <c r="G876" s="84" t="b">
        <v>0</v>
      </c>
    </row>
    <row r="877" spans="1:7" ht="15">
      <c r="A877" s="84" t="s">
        <v>2330</v>
      </c>
      <c r="B877" s="84">
        <v>2</v>
      </c>
      <c r="C877" s="118">
        <v>0.009407187364499412</v>
      </c>
      <c r="D877" s="84" t="s">
        <v>2197</v>
      </c>
      <c r="E877" s="84" t="b">
        <v>0</v>
      </c>
      <c r="F877" s="84" t="b">
        <v>0</v>
      </c>
      <c r="G877" s="84" t="b">
        <v>0</v>
      </c>
    </row>
    <row r="878" spans="1:7" ht="15">
      <c r="A878" s="84" t="s">
        <v>2331</v>
      </c>
      <c r="B878" s="84">
        <v>2</v>
      </c>
      <c r="C878" s="118">
        <v>0.009407187364499412</v>
      </c>
      <c r="D878" s="84" t="s">
        <v>2197</v>
      </c>
      <c r="E878" s="84" t="b">
        <v>0</v>
      </c>
      <c r="F878" s="84" t="b">
        <v>0</v>
      </c>
      <c r="G878" s="84" t="b">
        <v>0</v>
      </c>
    </row>
    <row r="879" spans="1:7" ht="15">
      <c r="A879" s="84" t="s">
        <v>2332</v>
      </c>
      <c r="B879" s="84">
        <v>2</v>
      </c>
      <c r="C879" s="118">
        <v>0.009407187364499412</v>
      </c>
      <c r="D879" s="84" t="s">
        <v>2197</v>
      </c>
      <c r="E879" s="84" t="b">
        <v>1</v>
      </c>
      <c r="F879" s="84" t="b">
        <v>0</v>
      </c>
      <c r="G879" s="84" t="b">
        <v>0</v>
      </c>
    </row>
    <row r="880" spans="1:7" ht="15">
      <c r="A880" s="84" t="s">
        <v>2333</v>
      </c>
      <c r="B880" s="84">
        <v>2</v>
      </c>
      <c r="C880" s="118">
        <v>0.009407187364499412</v>
      </c>
      <c r="D880" s="84" t="s">
        <v>2197</v>
      </c>
      <c r="E880" s="84" t="b">
        <v>0</v>
      </c>
      <c r="F880" s="84" t="b">
        <v>0</v>
      </c>
      <c r="G880" s="84" t="b">
        <v>0</v>
      </c>
    </row>
    <row r="881" spans="1:7" ht="15">
      <c r="A881" s="84" t="s">
        <v>2334</v>
      </c>
      <c r="B881" s="84">
        <v>2</v>
      </c>
      <c r="C881" s="118">
        <v>0.009407187364499412</v>
      </c>
      <c r="D881" s="84" t="s">
        <v>2197</v>
      </c>
      <c r="E881" s="84" t="b">
        <v>1</v>
      </c>
      <c r="F881" s="84" t="b">
        <v>0</v>
      </c>
      <c r="G881" s="84" t="b">
        <v>0</v>
      </c>
    </row>
    <row r="882" spans="1:7" ht="15">
      <c r="A882" s="84" t="s">
        <v>2849</v>
      </c>
      <c r="B882" s="84">
        <v>2</v>
      </c>
      <c r="C882" s="118">
        <v>0.009407187364499412</v>
      </c>
      <c r="D882" s="84" t="s">
        <v>2197</v>
      </c>
      <c r="E882" s="84" t="b">
        <v>0</v>
      </c>
      <c r="F882" s="84" t="b">
        <v>0</v>
      </c>
      <c r="G882" s="84" t="b">
        <v>0</v>
      </c>
    </row>
    <row r="883" spans="1:7" ht="15">
      <c r="A883" s="84" t="s">
        <v>2956</v>
      </c>
      <c r="B883" s="84">
        <v>2</v>
      </c>
      <c r="C883" s="118">
        <v>0.009407187364499412</v>
      </c>
      <c r="D883" s="84" t="s">
        <v>2197</v>
      </c>
      <c r="E883" s="84" t="b">
        <v>0</v>
      </c>
      <c r="F883" s="84" t="b">
        <v>0</v>
      </c>
      <c r="G883" s="84" t="b">
        <v>0</v>
      </c>
    </row>
    <row r="884" spans="1:7" ht="15">
      <c r="A884" s="84" t="s">
        <v>2957</v>
      </c>
      <c r="B884" s="84">
        <v>2</v>
      </c>
      <c r="C884" s="118">
        <v>0.009407187364499412</v>
      </c>
      <c r="D884" s="84" t="s">
        <v>2197</v>
      </c>
      <c r="E884" s="84" t="b">
        <v>0</v>
      </c>
      <c r="F884" s="84" t="b">
        <v>0</v>
      </c>
      <c r="G884" s="84" t="b">
        <v>0</v>
      </c>
    </row>
    <row r="885" spans="1:7" ht="15">
      <c r="A885" s="84" t="s">
        <v>2336</v>
      </c>
      <c r="B885" s="84">
        <v>3</v>
      </c>
      <c r="C885" s="118">
        <v>0</v>
      </c>
      <c r="D885" s="84" t="s">
        <v>2198</v>
      </c>
      <c r="E885" s="84" t="b">
        <v>0</v>
      </c>
      <c r="F885" s="84" t="b">
        <v>0</v>
      </c>
      <c r="G885" s="84" t="b">
        <v>0</v>
      </c>
    </row>
    <row r="886" spans="1:7" ht="15">
      <c r="A886" s="84" t="s">
        <v>2337</v>
      </c>
      <c r="B886" s="84">
        <v>2</v>
      </c>
      <c r="C886" s="118">
        <v>0</v>
      </c>
      <c r="D886" s="84" t="s">
        <v>2198</v>
      </c>
      <c r="E886" s="84" t="b">
        <v>1</v>
      </c>
      <c r="F886" s="84" t="b">
        <v>0</v>
      </c>
      <c r="G886" s="84" t="b">
        <v>0</v>
      </c>
    </row>
    <row r="887" spans="1:7" ht="15">
      <c r="A887" s="84" t="s">
        <v>2338</v>
      </c>
      <c r="B887" s="84">
        <v>2</v>
      </c>
      <c r="C887" s="118">
        <v>0</v>
      </c>
      <c r="D887" s="84" t="s">
        <v>2198</v>
      </c>
      <c r="E887" s="84" t="b">
        <v>0</v>
      </c>
      <c r="F887" s="84" t="b">
        <v>0</v>
      </c>
      <c r="G887" s="84" t="b">
        <v>0</v>
      </c>
    </row>
    <row r="888" spans="1:7" ht="15">
      <c r="A888" s="84" t="s">
        <v>2339</v>
      </c>
      <c r="B888" s="84">
        <v>2</v>
      </c>
      <c r="C888" s="118">
        <v>0</v>
      </c>
      <c r="D888" s="84" t="s">
        <v>2198</v>
      </c>
      <c r="E888" s="84" t="b">
        <v>0</v>
      </c>
      <c r="F888" s="84" t="b">
        <v>0</v>
      </c>
      <c r="G888" s="84" t="b">
        <v>0</v>
      </c>
    </row>
    <row r="889" spans="1:7" ht="15">
      <c r="A889" s="84" t="s">
        <v>2340</v>
      </c>
      <c r="B889" s="84">
        <v>2</v>
      </c>
      <c r="C889" s="118">
        <v>0</v>
      </c>
      <c r="D889" s="84" t="s">
        <v>2198</v>
      </c>
      <c r="E889" s="84" t="b">
        <v>0</v>
      </c>
      <c r="F889" s="84" t="b">
        <v>0</v>
      </c>
      <c r="G889" s="84" t="b">
        <v>0</v>
      </c>
    </row>
    <row r="890" spans="1:7" ht="15">
      <c r="A890" s="84" t="s">
        <v>2341</v>
      </c>
      <c r="B890" s="84">
        <v>2</v>
      </c>
      <c r="C890" s="118">
        <v>0</v>
      </c>
      <c r="D890" s="84" t="s">
        <v>2198</v>
      </c>
      <c r="E890" s="84" t="b">
        <v>0</v>
      </c>
      <c r="F890" s="84" t="b">
        <v>0</v>
      </c>
      <c r="G890" s="84" t="b">
        <v>0</v>
      </c>
    </row>
    <row r="891" spans="1:7" ht="15">
      <c r="A891" s="84" t="s">
        <v>2342</v>
      </c>
      <c r="B891" s="84">
        <v>2</v>
      </c>
      <c r="C891" s="118">
        <v>0</v>
      </c>
      <c r="D891" s="84" t="s">
        <v>2198</v>
      </c>
      <c r="E891" s="84" t="b">
        <v>0</v>
      </c>
      <c r="F891" s="84" t="b">
        <v>0</v>
      </c>
      <c r="G891" s="84" t="b">
        <v>0</v>
      </c>
    </row>
    <row r="892" spans="1:7" ht="15">
      <c r="A892" s="84" t="s">
        <v>2343</v>
      </c>
      <c r="B892" s="84">
        <v>2</v>
      </c>
      <c r="C892" s="118">
        <v>0</v>
      </c>
      <c r="D892" s="84" t="s">
        <v>2198</v>
      </c>
      <c r="E892" s="84" t="b">
        <v>0</v>
      </c>
      <c r="F892" s="84" t="b">
        <v>0</v>
      </c>
      <c r="G892" s="84" t="b">
        <v>0</v>
      </c>
    </row>
    <row r="893" spans="1:7" ht="15">
      <c r="A893" s="84" t="s">
        <v>295</v>
      </c>
      <c r="B893" s="84">
        <v>2</v>
      </c>
      <c r="C893" s="118">
        <v>0</v>
      </c>
      <c r="D893" s="84" t="s">
        <v>2198</v>
      </c>
      <c r="E893" s="84" t="b">
        <v>0</v>
      </c>
      <c r="F893" s="84" t="b">
        <v>0</v>
      </c>
      <c r="G893" s="84" t="b">
        <v>0</v>
      </c>
    </row>
    <row r="894" spans="1:7" ht="15">
      <c r="A894" s="84" t="s">
        <v>2344</v>
      </c>
      <c r="B894" s="84">
        <v>2</v>
      </c>
      <c r="C894" s="118">
        <v>0</v>
      </c>
      <c r="D894" s="84" t="s">
        <v>2198</v>
      </c>
      <c r="E894" s="84" t="b">
        <v>0</v>
      </c>
      <c r="F894" s="84" t="b">
        <v>0</v>
      </c>
      <c r="G894" s="84" t="b">
        <v>0</v>
      </c>
    </row>
    <row r="895" spans="1:7" ht="15">
      <c r="A895" s="84" t="s">
        <v>2978</v>
      </c>
      <c r="B895" s="84">
        <v>2</v>
      </c>
      <c r="C895" s="118">
        <v>0</v>
      </c>
      <c r="D895" s="84" t="s">
        <v>2198</v>
      </c>
      <c r="E895" s="84" t="b">
        <v>0</v>
      </c>
      <c r="F895" s="84" t="b">
        <v>0</v>
      </c>
      <c r="G895" s="84" t="b">
        <v>0</v>
      </c>
    </row>
    <row r="896" spans="1:7" ht="15">
      <c r="A896" s="84" t="s">
        <v>2979</v>
      </c>
      <c r="B896" s="84">
        <v>2</v>
      </c>
      <c r="C896" s="118">
        <v>0</v>
      </c>
      <c r="D896" s="84" t="s">
        <v>2198</v>
      </c>
      <c r="E896" s="84" t="b">
        <v>0</v>
      </c>
      <c r="F896" s="84" t="b">
        <v>0</v>
      </c>
      <c r="G896" s="84" t="b">
        <v>0</v>
      </c>
    </row>
    <row r="897" spans="1:7" ht="15">
      <c r="A897" s="84" t="s">
        <v>2980</v>
      </c>
      <c r="B897" s="84">
        <v>2</v>
      </c>
      <c r="C897" s="118">
        <v>0</v>
      </c>
      <c r="D897" s="84" t="s">
        <v>2198</v>
      </c>
      <c r="E897" s="84" t="b">
        <v>0</v>
      </c>
      <c r="F897" s="84" t="b">
        <v>0</v>
      </c>
      <c r="G897" s="84" t="b">
        <v>0</v>
      </c>
    </row>
    <row r="898" spans="1:7" ht="15">
      <c r="A898" s="84" t="s">
        <v>294</v>
      </c>
      <c r="B898" s="84">
        <v>2</v>
      </c>
      <c r="C898" s="118">
        <v>0</v>
      </c>
      <c r="D898" s="84" t="s">
        <v>2198</v>
      </c>
      <c r="E898" s="84" t="b">
        <v>0</v>
      </c>
      <c r="F898" s="84" t="b">
        <v>0</v>
      </c>
      <c r="G898" s="84" t="b">
        <v>0</v>
      </c>
    </row>
    <row r="899" spans="1:7" ht="15">
      <c r="A899" s="84" t="s">
        <v>2346</v>
      </c>
      <c r="B899" s="84">
        <v>5</v>
      </c>
      <c r="C899" s="118">
        <v>0</v>
      </c>
      <c r="D899" s="84" t="s">
        <v>2199</v>
      </c>
      <c r="E899" s="84" t="b">
        <v>0</v>
      </c>
      <c r="F899" s="84" t="b">
        <v>0</v>
      </c>
      <c r="G899" s="84" t="b">
        <v>0</v>
      </c>
    </row>
    <row r="900" spans="1:7" ht="15">
      <c r="A900" s="84" t="s">
        <v>2347</v>
      </c>
      <c r="B900" s="84">
        <v>5</v>
      </c>
      <c r="C900" s="118">
        <v>0</v>
      </c>
      <c r="D900" s="84" t="s">
        <v>2199</v>
      </c>
      <c r="E900" s="84" t="b">
        <v>0</v>
      </c>
      <c r="F900" s="84" t="b">
        <v>0</v>
      </c>
      <c r="G900" s="84" t="b">
        <v>0</v>
      </c>
    </row>
    <row r="901" spans="1:7" ht="15">
      <c r="A901" s="84" t="s">
        <v>2348</v>
      </c>
      <c r="B901" s="84">
        <v>4</v>
      </c>
      <c r="C901" s="118">
        <v>0.0054597190427074045</v>
      </c>
      <c r="D901" s="84" t="s">
        <v>2199</v>
      </c>
      <c r="E901" s="84" t="b">
        <v>0</v>
      </c>
      <c r="F901" s="84" t="b">
        <v>0</v>
      </c>
      <c r="G901" s="84" t="b">
        <v>0</v>
      </c>
    </row>
    <row r="902" spans="1:7" ht="15">
      <c r="A902" s="84" t="s">
        <v>2287</v>
      </c>
      <c r="B902" s="84">
        <v>4</v>
      </c>
      <c r="C902" s="118">
        <v>0.0054597190427074045</v>
      </c>
      <c r="D902" s="84" t="s">
        <v>2199</v>
      </c>
      <c r="E902" s="84" t="b">
        <v>0</v>
      </c>
      <c r="F902" s="84" t="b">
        <v>0</v>
      </c>
      <c r="G902" s="84" t="b">
        <v>0</v>
      </c>
    </row>
    <row r="903" spans="1:7" ht="15">
      <c r="A903" s="84" t="s">
        <v>2312</v>
      </c>
      <c r="B903" s="84">
        <v>4</v>
      </c>
      <c r="C903" s="118">
        <v>0.0054597190427074045</v>
      </c>
      <c r="D903" s="84" t="s">
        <v>2199</v>
      </c>
      <c r="E903" s="84" t="b">
        <v>0</v>
      </c>
      <c r="F903" s="84" t="b">
        <v>0</v>
      </c>
      <c r="G903" s="84" t="b">
        <v>0</v>
      </c>
    </row>
    <row r="904" spans="1:7" ht="15">
      <c r="A904" s="84" t="s">
        <v>2311</v>
      </c>
      <c r="B904" s="84">
        <v>4</v>
      </c>
      <c r="C904" s="118">
        <v>0.0054597190427074045</v>
      </c>
      <c r="D904" s="84" t="s">
        <v>2199</v>
      </c>
      <c r="E904" s="84" t="b">
        <v>0</v>
      </c>
      <c r="F904" s="84" t="b">
        <v>0</v>
      </c>
      <c r="G904" s="84" t="b">
        <v>0</v>
      </c>
    </row>
    <row r="905" spans="1:7" ht="15">
      <c r="A905" s="84" t="s">
        <v>2349</v>
      </c>
      <c r="B905" s="84">
        <v>4</v>
      </c>
      <c r="C905" s="118">
        <v>0.0054597190427074045</v>
      </c>
      <c r="D905" s="84" t="s">
        <v>2199</v>
      </c>
      <c r="E905" s="84" t="b">
        <v>0</v>
      </c>
      <c r="F905" s="84" t="b">
        <v>0</v>
      </c>
      <c r="G905" s="84" t="b">
        <v>0</v>
      </c>
    </row>
    <row r="906" spans="1:7" ht="15">
      <c r="A906" s="84" t="s">
        <v>2350</v>
      </c>
      <c r="B906" s="84">
        <v>4</v>
      </c>
      <c r="C906" s="118">
        <v>0.0054597190427074045</v>
      </c>
      <c r="D906" s="84" t="s">
        <v>2199</v>
      </c>
      <c r="E906" s="84" t="b">
        <v>0</v>
      </c>
      <c r="F906" s="84" t="b">
        <v>0</v>
      </c>
      <c r="G906" s="84" t="b">
        <v>0</v>
      </c>
    </row>
    <row r="907" spans="1:7" ht="15">
      <c r="A907" s="84" t="s">
        <v>2351</v>
      </c>
      <c r="B907" s="84">
        <v>4</v>
      </c>
      <c r="C907" s="118">
        <v>0.0054597190427074045</v>
      </c>
      <c r="D907" s="84" t="s">
        <v>2199</v>
      </c>
      <c r="E907" s="84" t="b">
        <v>0</v>
      </c>
      <c r="F907" s="84" t="b">
        <v>0</v>
      </c>
      <c r="G907" s="84" t="b">
        <v>0</v>
      </c>
    </row>
    <row r="908" spans="1:7" ht="15">
      <c r="A908" s="84" t="s">
        <v>2352</v>
      </c>
      <c r="B908" s="84">
        <v>4</v>
      </c>
      <c r="C908" s="118">
        <v>0.0054597190427074045</v>
      </c>
      <c r="D908" s="84" t="s">
        <v>2199</v>
      </c>
      <c r="E908" s="84" t="b">
        <v>1</v>
      </c>
      <c r="F908" s="84" t="b">
        <v>0</v>
      </c>
      <c r="G908" s="84" t="b">
        <v>0</v>
      </c>
    </row>
    <row r="909" spans="1:7" ht="15">
      <c r="A909" s="84" t="s">
        <v>2800</v>
      </c>
      <c r="B909" s="84">
        <v>4</v>
      </c>
      <c r="C909" s="118">
        <v>0.0054597190427074045</v>
      </c>
      <c r="D909" s="84" t="s">
        <v>2199</v>
      </c>
      <c r="E909" s="84" t="b">
        <v>0</v>
      </c>
      <c r="F909" s="84" t="b">
        <v>0</v>
      </c>
      <c r="G909" s="84" t="b">
        <v>0</v>
      </c>
    </row>
    <row r="910" spans="1:7" ht="15">
      <c r="A910" s="84" t="s">
        <v>2801</v>
      </c>
      <c r="B910" s="84">
        <v>4</v>
      </c>
      <c r="C910" s="118">
        <v>0.0054597190427074045</v>
      </c>
      <c r="D910" s="84" t="s">
        <v>2199</v>
      </c>
      <c r="E910" s="84" t="b">
        <v>0</v>
      </c>
      <c r="F910" s="84" t="b">
        <v>0</v>
      </c>
      <c r="G910" s="84" t="b">
        <v>0</v>
      </c>
    </row>
    <row r="911" spans="1:7" ht="15">
      <c r="A911" s="84" t="s">
        <v>260</v>
      </c>
      <c r="B911" s="84">
        <v>3</v>
      </c>
      <c r="C911" s="118">
        <v>0.00937389082886013</v>
      </c>
      <c r="D911" s="84" t="s">
        <v>2199</v>
      </c>
      <c r="E911" s="84" t="b">
        <v>0</v>
      </c>
      <c r="F911" s="84" t="b">
        <v>0</v>
      </c>
      <c r="G911" s="84" t="b">
        <v>0</v>
      </c>
    </row>
    <row r="912" spans="1:7" ht="15">
      <c r="A912" s="84" t="s">
        <v>261</v>
      </c>
      <c r="B912" s="84">
        <v>2</v>
      </c>
      <c r="C912" s="118">
        <v>0.011209577709071482</v>
      </c>
      <c r="D912" s="84" t="s">
        <v>2199</v>
      </c>
      <c r="E912" s="84" t="b">
        <v>0</v>
      </c>
      <c r="F912" s="84" t="b">
        <v>0</v>
      </c>
      <c r="G912" s="84" t="b">
        <v>0</v>
      </c>
    </row>
    <row r="913" spans="1:7" ht="15">
      <c r="A913" s="84" t="s">
        <v>2771</v>
      </c>
      <c r="B913" s="84">
        <v>2</v>
      </c>
      <c r="C913" s="118">
        <v>0.019689295896789263</v>
      </c>
      <c r="D913" s="84" t="s">
        <v>2199</v>
      </c>
      <c r="E913" s="84" t="b">
        <v>0</v>
      </c>
      <c r="F913" s="84" t="b">
        <v>0</v>
      </c>
      <c r="G913" s="84" t="b">
        <v>0</v>
      </c>
    </row>
    <row r="914" spans="1:7" ht="15">
      <c r="A914" s="84" t="s">
        <v>2354</v>
      </c>
      <c r="B914" s="84">
        <v>3</v>
      </c>
      <c r="C914" s="118">
        <v>0</v>
      </c>
      <c r="D914" s="84" t="s">
        <v>2200</v>
      </c>
      <c r="E914" s="84" t="b">
        <v>0</v>
      </c>
      <c r="F914" s="84" t="b">
        <v>0</v>
      </c>
      <c r="G914" s="84" t="b">
        <v>0</v>
      </c>
    </row>
    <row r="915" spans="1:7" ht="15">
      <c r="A915" s="84" t="s">
        <v>2355</v>
      </c>
      <c r="B915" s="84">
        <v>3</v>
      </c>
      <c r="C915" s="118">
        <v>0</v>
      </c>
      <c r="D915" s="84" t="s">
        <v>2200</v>
      </c>
      <c r="E915" s="84" t="b">
        <v>0</v>
      </c>
      <c r="F915" s="84" t="b">
        <v>1</v>
      </c>
      <c r="G915" s="84" t="b">
        <v>0</v>
      </c>
    </row>
    <row r="916" spans="1:7" ht="15">
      <c r="A916" s="84" t="s">
        <v>2356</v>
      </c>
      <c r="B916" s="84">
        <v>3</v>
      </c>
      <c r="C916" s="118">
        <v>0</v>
      </c>
      <c r="D916" s="84" t="s">
        <v>2200</v>
      </c>
      <c r="E916" s="84" t="b">
        <v>0</v>
      </c>
      <c r="F916" s="84" t="b">
        <v>0</v>
      </c>
      <c r="G916" s="84" t="b">
        <v>0</v>
      </c>
    </row>
    <row r="917" spans="1:7" ht="15">
      <c r="A917" s="84" t="s">
        <v>2357</v>
      </c>
      <c r="B917" s="84">
        <v>3</v>
      </c>
      <c r="C917" s="118">
        <v>0</v>
      </c>
      <c r="D917" s="84" t="s">
        <v>2200</v>
      </c>
      <c r="E917" s="84" t="b">
        <v>0</v>
      </c>
      <c r="F917" s="84" t="b">
        <v>0</v>
      </c>
      <c r="G917" s="84" t="b">
        <v>0</v>
      </c>
    </row>
    <row r="918" spans="1:7" ht="15">
      <c r="A918" s="84" t="s">
        <v>2358</v>
      </c>
      <c r="B918" s="84">
        <v>3</v>
      </c>
      <c r="C918" s="118">
        <v>0</v>
      </c>
      <c r="D918" s="84" t="s">
        <v>2200</v>
      </c>
      <c r="E918" s="84" t="b">
        <v>0</v>
      </c>
      <c r="F918" s="84" t="b">
        <v>0</v>
      </c>
      <c r="G918" s="84" t="b">
        <v>0</v>
      </c>
    </row>
    <row r="919" spans="1:7" ht="15">
      <c r="A919" s="84" t="s">
        <v>2352</v>
      </c>
      <c r="B919" s="84">
        <v>3</v>
      </c>
      <c r="C919" s="118">
        <v>0</v>
      </c>
      <c r="D919" s="84" t="s">
        <v>2200</v>
      </c>
      <c r="E919" s="84" t="b">
        <v>1</v>
      </c>
      <c r="F919" s="84" t="b">
        <v>0</v>
      </c>
      <c r="G919" s="84" t="b">
        <v>0</v>
      </c>
    </row>
    <row r="920" spans="1:7" ht="15">
      <c r="A920" s="84" t="s">
        <v>2359</v>
      </c>
      <c r="B920" s="84">
        <v>3</v>
      </c>
      <c r="C920" s="118">
        <v>0</v>
      </c>
      <c r="D920" s="84" t="s">
        <v>2200</v>
      </c>
      <c r="E920" s="84" t="b">
        <v>0</v>
      </c>
      <c r="F920" s="84" t="b">
        <v>0</v>
      </c>
      <c r="G920" s="84" t="b">
        <v>0</v>
      </c>
    </row>
    <row r="921" spans="1:7" ht="15">
      <c r="A921" s="84" t="s">
        <v>2348</v>
      </c>
      <c r="B921" s="84">
        <v>3</v>
      </c>
      <c r="C921" s="118">
        <v>0</v>
      </c>
      <c r="D921" s="84" t="s">
        <v>2200</v>
      </c>
      <c r="E921" s="84" t="b">
        <v>0</v>
      </c>
      <c r="F921" s="84" t="b">
        <v>0</v>
      </c>
      <c r="G921" s="84" t="b">
        <v>0</v>
      </c>
    </row>
    <row r="922" spans="1:7" ht="15">
      <c r="A922" s="84" t="s">
        <v>2319</v>
      </c>
      <c r="B922" s="84">
        <v>3</v>
      </c>
      <c r="C922" s="118">
        <v>0</v>
      </c>
      <c r="D922" s="84" t="s">
        <v>2200</v>
      </c>
      <c r="E922" s="84" t="b">
        <v>0</v>
      </c>
      <c r="F922" s="84" t="b">
        <v>0</v>
      </c>
      <c r="G922" s="84" t="b">
        <v>0</v>
      </c>
    </row>
    <row r="923" spans="1:7" ht="15">
      <c r="A923" s="84" t="s">
        <v>2360</v>
      </c>
      <c r="B923" s="84">
        <v>3</v>
      </c>
      <c r="C923" s="118">
        <v>0</v>
      </c>
      <c r="D923" s="84" t="s">
        <v>2200</v>
      </c>
      <c r="E923" s="84" t="b">
        <v>1</v>
      </c>
      <c r="F923" s="84" t="b">
        <v>0</v>
      </c>
      <c r="G923" s="84" t="b">
        <v>0</v>
      </c>
    </row>
    <row r="924" spans="1:7" ht="15">
      <c r="A924" s="84" t="s">
        <v>2876</v>
      </c>
      <c r="B924" s="84">
        <v>3</v>
      </c>
      <c r="C924" s="118">
        <v>0</v>
      </c>
      <c r="D924" s="84" t="s">
        <v>2200</v>
      </c>
      <c r="E924" s="84" t="b">
        <v>0</v>
      </c>
      <c r="F924" s="84" t="b">
        <v>0</v>
      </c>
      <c r="G924" s="84" t="b">
        <v>0</v>
      </c>
    </row>
    <row r="925" spans="1:7" ht="15">
      <c r="A925" s="84" t="s">
        <v>299</v>
      </c>
      <c r="B925" s="84">
        <v>3</v>
      </c>
      <c r="C925" s="118">
        <v>0</v>
      </c>
      <c r="D925" s="84" t="s">
        <v>2200</v>
      </c>
      <c r="E925" s="84" t="b">
        <v>0</v>
      </c>
      <c r="F925" s="84" t="b">
        <v>0</v>
      </c>
      <c r="G925" s="84" t="b">
        <v>0</v>
      </c>
    </row>
    <row r="926" spans="1:7" ht="15">
      <c r="A926" s="84" t="s">
        <v>298</v>
      </c>
      <c r="B926" s="84">
        <v>3</v>
      </c>
      <c r="C926" s="118">
        <v>0</v>
      </c>
      <c r="D926" s="84" t="s">
        <v>2200</v>
      </c>
      <c r="E926" s="84" t="b">
        <v>0</v>
      </c>
      <c r="F926" s="84" t="b">
        <v>0</v>
      </c>
      <c r="G926" s="84" t="b">
        <v>0</v>
      </c>
    </row>
    <row r="927" spans="1:7" ht="15">
      <c r="A927" s="84" t="s">
        <v>240</v>
      </c>
      <c r="B927" s="84">
        <v>2</v>
      </c>
      <c r="C927" s="118">
        <v>0.008190291118868894</v>
      </c>
      <c r="D927" s="84" t="s">
        <v>2200</v>
      </c>
      <c r="E927" s="84" t="b">
        <v>0</v>
      </c>
      <c r="F927" s="84" t="b">
        <v>0</v>
      </c>
      <c r="G927" s="84" t="b">
        <v>0</v>
      </c>
    </row>
    <row r="928" spans="1:7" ht="15">
      <c r="A928" s="84" t="s">
        <v>2362</v>
      </c>
      <c r="B928" s="84">
        <v>4</v>
      </c>
      <c r="C928" s="118">
        <v>0</v>
      </c>
      <c r="D928" s="84" t="s">
        <v>2201</v>
      </c>
      <c r="E928" s="84" t="b">
        <v>0</v>
      </c>
      <c r="F928" s="84" t="b">
        <v>0</v>
      </c>
      <c r="G928" s="84" t="b">
        <v>0</v>
      </c>
    </row>
    <row r="929" spans="1:7" ht="15">
      <c r="A929" s="84" t="s">
        <v>2363</v>
      </c>
      <c r="B929" s="84">
        <v>4</v>
      </c>
      <c r="C929" s="118">
        <v>0</v>
      </c>
      <c r="D929" s="84" t="s">
        <v>2201</v>
      </c>
      <c r="E929" s="84" t="b">
        <v>0</v>
      </c>
      <c r="F929" s="84" t="b">
        <v>0</v>
      </c>
      <c r="G929" s="84" t="b">
        <v>0</v>
      </c>
    </row>
    <row r="930" spans="1:7" ht="15">
      <c r="A930" s="84" t="s">
        <v>2312</v>
      </c>
      <c r="B930" s="84">
        <v>4</v>
      </c>
      <c r="C930" s="118">
        <v>0</v>
      </c>
      <c r="D930" s="84" t="s">
        <v>2201</v>
      </c>
      <c r="E930" s="84" t="b">
        <v>0</v>
      </c>
      <c r="F930" s="84" t="b">
        <v>0</v>
      </c>
      <c r="G930" s="84" t="b">
        <v>0</v>
      </c>
    </row>
    <row r="931" spans="1:7" ht="15">
      <c r="A931" s="84" t="s">
        <v>2311</v>
      </c>
      <c r="B931" s="84">
        <v>4</v>
      </c>
      <c r="C931" s="118">
        <v>0</v>
      </c>
      <c r="D931" s="84" t="s">
        <v>2201</v>
      </c>
      <c r="E931" s="84" t="b">
        <v>0</v>
      </c>
      <c r="F931" s="84" t="b">
        <v>0</v>
      </c>
      <c r="G931" s="84" t="b">
        <v>0</v>
      </c>
    </row>
    <row r="932" spans="1:7" ht="15">
      <c r="A932" s="84" t="s">
        <v>2364</v>
      </c>
      <c r="B932" s="84">
        <v>4</v>
      </c>
      <c r="C932" s="118">
        <v>0</v>
      </c>
      <c r="D932" s="84" t="s">
        <v>2201</v>
      </c>
      <c r="E932" s="84" t="b">
        <v>0</v>
      </c>
      <c r="F932" s="84" t="b">
        <v>0</v>
      </c>
      <c r="G932" s="84" t="b">
        <v>0</v>
      </c>
    </row>
    <row r="933" spans="1:7" ht="15">
      <c r="A933" s="84" t="s">
        <v>2365</v>
      </c>
      <c r="B933" s="84">
        <v>4</v>
      </c>
      <c r="C933" s="118">
        <v>0</v>
      </c>
      <c r="D933" s="84" t="s">
        <v>2201</v>
      </c>
      <c r="E933" s="84" t="b">
        <v>0</v>
      </c>
      <c r="F933" s="84" t="b">
        <v>0</v>
      </c>
      <c r="G933" s="84" t="b">
        <v>0</v>
      </c>
    </row>
    <row r="934" spans="1:7" ht="15">
      <c r="A934" s="84" t="s">
        <v>2366</v>
      </c>
      <c r="B934" s="84">
        <v>4</v>
      </c>
      <c r="C934" s="118">
        <v>0</v>
      </c>
      <c r="D934" s="84" t="s">
        <v>2201</v>
      </c>
      <c r="E934" s="84" t="b">
        <v>0</v>
      </c>
      <c r="F934" s="84" t="b">
        <v>0</v>
      </c>
      <c r="G934" s="84" t="b">
        <v>0</v>
      </c>
    </row>
    <row r="935" spans="1:7" ht="15">
      <c r="A935" s="84" t="s">
        <v>2367</v>
      </c>
      <c r="B935" s="84">
        <v>4</v>
      </c>
      <c r="C935" s="118">
        <v>0</v>
      </c>
      <c r="D935" s="84" t="s">
        <v>2201</v>
      </c>
      <c r="E935" s="84" t="b">
        <v>0</v>
      </c>
      <c r="F935" s="84" t="b">
        <v>0</v>
      </c>
      <c r="G935" s="84" t="b">
        <v>0</v>
      </c>
    </row>
    <row r="936" spans="1:7" ht="15">
      <c r="A936" s="84" t="s">
        <v>2368</v>
      </c>
      <c r="B936" s="84">
        <v>4</v>
      </c>
      <c r="C936" s="118">
        <v>0</v>
      </c>
      <c r="D936" s="84" t="s">
        <v>2201</v>
      </c>
      <c r="E936" s="84" t="b">
        <v>0</v>
      </c>
      <c r="F936" s="84" t="b">
        <v>0</v>
      </c>
      <c r="G936" s="84" t="b">
        <v>0</v>
      </c>
    </row>
    <row r="937" spans="1:7" ht="15">
      <c r="A937" s="84" t="s">
        <v>2369</v>
      </c>
      <c r="B937" s="84">
        <v>4</v>
      </c>
      <c r="C937" s="118">
        <v>0</v>
      </c>
      <c r="D937" s="84" t="s">
        <v>2201</v>
      </c>
      <c r="E937" s="84" t="b">
        <v>0</v>
      </c>
      <c r="F937" s="84" t="b">
        <v>0</v>
      </c>
      <c r="G937" s="84" t="b">
        <v>0</v>
      </c>
    </row>
    <row r="938" spans="1:7" ht="15">
      <c r="A938" s="84" t="s">
        <v>2807</v>
      </c>
      <c r="B938" s="84">
        <v>4</v>
      </c>
      <c r="C938" s="118">
        <v>0</v>
      </c>
      <c r="D938" s="84" t="s">
        <v>2201</v>
      </c>
      <c r="E938" s="84" t="b">
        <v>0</v>
      </c>
      <c r="F938" s="84" t="b">
        <v>0</v>
      </c>
      <c r="G938" s="84" t="b">
        <v>0</v>
      </c>
    </row>
    <row r="939" spans="1:7" ht="15">
      <c r="A939" s="84" t="s">
        <v>2319</v>
      </c>
      <c r="B939" s="84">
        <v>4</v>
      </c>
      <c r="C939" s="118">
        <v>0</v>
      </c>
      <c r="D939" s="84" t="s">
        <v>2201</v>
      </c>
      <c r="E939" s="84" t="b">
        <v>0</v>
      </c>
      <c r="F939" s="84" t="b">
        <v>0</v>
      </c>
      <c r="G939" s="84" t="b">
        <v>0</v>
      </c>
    </row>
    <row r="940" spans="1:7" ht="15">
      <c r="A940" s="84" t="s">
        <v>245</v>
      </c>
      <c r="B940" s="84">
        <v>3</v>
      </c>
      <c r="C940" s="118">
        <v>0.007349337447547055</v>
      </c>
      <c r="D940" s="84" t="s">
        <v>2201</v>
      </c>
      <c r="E940" s="84" t="b">
        <v>0</v>
      </c>
      <c r="F940" s="84" t="b">
        <v>0</v>
      </c>
      <c r="G940" s="84" t="b">
        <v>0</v>
      </c>
    </row>
    <row r="941" spans="1:7" ht="15">
      <c r="A941" s="84" t="s">
        <v>2371</v>
      </c>
      <c r="B941" s="84">
        <v>2</v>
      </c>
      <c r="C941" s="118">
        <v>0</v>
      </c>
      <c r="D941" s="84" t="s">
        <v>2202</v>
      </c>
      <c r="E941" s="84" t="b">
        <v>1</v>
      </c>
      <c r="F941" s="84" t="b">
        <v>0</v>
      </c>
      <c r="G941" s="84" t="b">
        <v>0</v>
      </c>
    </row>
    <row r="942" spans="1:7" ht="15">
      <c r="A942" s="84" t="s">
        <v>2372</v>
      </c>
      <c r="B942" s="84">
        <v>2</v>
      </c>
      <c r="C942" s="118">
        <v>0</v>
      </c>
      <c r="D942" s="84" t="s">
        <v>2202</v>
      </c>
      <c r="E942" s="84" t="b">
        <v>0</v>
      </c>
      <c r="F942" s="84" t="b">
        <v>0</v>
      </c>
      <c r="G942" s="84" t="b">
        <v>0</v>
      </c>
    </row>
    <row r="943" spans="1:7" ht="15">
      <c r="A943" s="84" t="s">
        <v>271</v>
      </c>
      <c r="B943" s="84">
        <v>2</v>
      </c>
      <c r="C943" s="118">
        <v>0</v>
      </c>
      <c r="D943" s="84" t="s">
        <v>2202</v>
      </c>
      <c r="E943" s="84" t="b">
        <v>0</v>
      </c>
      <c r="F943" s="84" t="b">
        <v>0</v>
      </c>
      <c r="G943" s="84" t="b">
        <v>0</v>
      </c>
    </row>
    <row r="944" spans="1:7" ht="15">
      <c r="A944" s="84" t="s">
        <v>2373</v>
      </c>
      <c r="B944" s="84">
        <v>2</v>
      </c>
      <c r="C944" s="118">
        <v>0</v>
      </c>
      <c r="D944" s="84" t="s">
        <v>2202</v>
      </c>
      <c r="E944" s="84" t="b">
        <v>0</v>
      </c>
      <c r="F944" s="84" t="b">
        <v>0</v>
      </c>
      <c r="G944" s="84" t="b">
        <v>0</v>
      </c>
    </row>
    <row r="945" spans="1:7" ht="15">
      <c r="A945" s="84" t="s">
        <v>2308</v>
      </c>
      <c r="B945" s="84">
        <v>2</v>
      </c>
      <c r="C945" s="118">
        <v>0</v>
      </c>
      <c r="D945" s="84" t="s">
        <v>2202</v>
      </c>
      <c r="E945" s="84" t="b">
        <v>0</v>
      </c>
      <c r="F945" s="84" t="b">
        <v>0</v>
      </c>
      <c r="G945" s="84" t="b">
        <v>0</v>
      </c>
    </row>
    <row r="946" spans="1:7" ht="15">
      <c r="A946" s="84" t="s">
        <v>2313</v>
      </c>
      <c r="B946" s="84">
        <v>2</v>
      </c>
      <c r="C946" s="118">
        <v>0</v>
      </c>
      <c r="D946" s="84" t="s">
        <v>2202</v>
      </c>
      <c r="E946" s="84" t="b">
        <v>0</v>
      </c>
      <c r="F946" s="84" t="b">
        <v>0</v>
      </c>
      <c r="G946" s="84" t="b">
        <v>0</v>
      </c>
    </row>
    <row r="947" spans="1:7" ht="15">
      <c r="A947" s="84" t="s">
        <v>2374</v>
      </c>
      <c r="B947" s="84">
        <v>2</v>
      </c>
      <c r="C947" s="118">
        <v>0</v>
      </c>
      <c r="D947" s="84" t="s">
        <v>2202</v>
      </c>
      <c r="E947" s="84" t="b">
        <v>0</v>
      </c>
      <c r="F947" s="84" t="b">
        <v>0</v>
      </c>
      <c r="G947" s="84" t="b">
        <v>0</v>
      </c>
    </row>
    <row r="948" spans="1:7" ht="15">
      <c r="A948" s="84" t="s">
        <v>2375</v>
      </c>
      <c r="B948" s="84">
        <v>2</v>
      </c>
      <c r="C948" s="118">
        <v>0</v>
      </c>
      <c r="D948" s="84" t="s">
        <v>2202</v>
      </c>
      <c r="E948" s="84" t="b">
        <v>0</v>
      </c>
      <c r="F948" s="84" t="b">
        <v>0</v>
      </c>
      <c r="G948" s="84" t="b">
        <v>0</v>
      </c>
    </row>
    <row r="949" spans="1:7" ht="15">
      <c r="A949" s="84" t="s">
        <v>2376</v>
      </c>
      <c r="B949" s="84">
        <v>2</v>
      </c>
      <c r="C949" s="118">
        <v>0</v>
      </c>
      <c r="D949" s="84" t="s">
        <v>2202</v>
      </c>
      <c r="E949" s="84" t="b">
        <v>0</v>
      </c>
      <c r="F949" s="84" t="b">
        <v>0</v>
      </c>
      <c r="G949" s="84" t="b">
        <v>0</v>
      </c>
    </row>
    <row r="950" spans="1:7" ht="15">
      <c r="A950" s="84" t="s">
        <v>2377</v>
      </c>
      <c r="B950" s="84">
        <v>2</v>
      </c>
      <c r="C950" s="118">
        <v>0</v>
      </c>
      <c r="D950" s="84" t="s">
        <v>2202</v>
      </c>
      <c r="E950" s="84" t="b">
        <v>0</v>
      </c>
      <c r="F950" s="84" t="b">
        <v>0</v>
      </c>
      <c r="G950" s="84" t="b">
        <v>0</v>
      </c>
    </row>
    <row r="951" spans="1:7" ht="15">
      <c r="A951" s="84" t="s">
        <v>2976</v>
      </c>
      <c r="B951" s="84">
        <v>2</v>
      </c>
      <c r="C951" s="118">
        <v>0</v>
      </c>
      <c r="D951" s="84" t="s">
        <v>2202</v>
      </c>
      <c r="E951" s="84" t="b">
        <v>0</v>
      </c>
      <c r="F951" s="84" t="b">
        <v>0</v>
      </c>
      <c r="G951" s="84" t="b">
        <v>0</v>
      </c>
    </row>
    <row r="952" spans="1:7" ht="15">
      <c r="A952" s="84" t="s">
        <v>2379</v>
      </c>
      <c r="B952" s="84">
        <v>2</v>
      </c>
      <c r="C952" s="118">
        <v>0.024082399653118498</v>
      </c>
      <c r="D952" s="84" t="s">
        <v>2203</v>
      </c>
      <c r="E952" s="84" t="b">
        <v>1</v>
      </c>
      <c r="F952" s="84" t="b">
        <v>0</v>
      </c>
      <c r="G952" s="84" t="b">
        <v>0</v>
      </c>
    </row>
    <row r="953" spans="1:7" ht="15">
      <c r="A953" s="84" t="s">
        <v>2319</v>
      </c>
      <c r="B953" s="84">
        <v>2</v>
      </c>
      <c r="C953" s="118">
        <v>0.012041199826559249</v>
      </c>
      <c r="D953" s="84" t="s">
        <v>2203</v>
      </c>
      <c r="E953" s="84" t="b">
        <v>0</v>
      </c>
      <c r="F953" s="84" t="b">
        <v>0</v>
      </c>
      <c r="G953" s="84" t="b">
        <v>0</v>
      </c>
    </row>
    <row r="954" spans="1:7" ht="15">
      <c r="A954" s="84" t="s">
        <v>2308</v>
      </c>
      <c r="B954" s="84">
        <v>3</v>
      </c>
      <c r="C954" s="118">
        <v>0</v>
      </c>
      <c r="D954" s="84" t="s">
        <v>2204</v>
      </c>
      <c r="E954" s="84" t="b">
        <v>0</v>
      </c>
      <c r="F954" s="84" t="b">
        <v>0</v>
      </c>
      <c r="G954" s="84" t="b">
        <v>0</v>
      </c>
    </row>
    <row r="955" spans="1:7" ht="15">
      <c r="A955" s="84" t="s">
        <v>2312</v>
      </c>
      <c r="B955" s="84">
        <v>3</v>
      </c>
      <c r="C955" s="118">
        <v>0</v>
      </c>
      <c r="D955" s="84" t="s">
        <v>2204</v>
      </c>
      <c r="E955" s="84" t="b">
        <v>0</v>
      </c>
      <c r="F955" s="84" t="b">
        <v>0</v>
      </c>
      <c r="G955" s="84" t="b">
        <v>0</v>
      </c>
    </row>
    <row r="956" spans="1:7" ht="15">
      <c r="A956" s="84" t="s">
        <v>2311</v>
      </c>
      <c r="B956" s="84">
        <v>3</v>
      </c>
      <c r="C956" s="118">
        <v>0</v>
      </c>
      <c r="D956" s="84" t="s">
        <v>2204</v>
      </c>
      <c r="E956" s="84" t="b">
        <v>0</v>
      </c>
      <c r="F956" s="84" t="b">
        <v>0</v>
      </c>
      <c r="G956" s="84" t="b">
        <v>0</v>
      </c>
    </row>
    <row r="957" spans="1:7" ht="15">
      <c r="A957" s="84" t="s">
        <v>2803</v>
      </c>
      <c r="B957" s="84">
        <v>3</v>
      </c>
      <c r="C957" s="118">
        <v>0</v>
      </c>
      <c r="D957" s="84" t="s">
        <v>2204</v>
      </c>
      <c r="E957" s="84" t="b">
        <v>0</v>
      </c>
      <c r="F957" s="84" t="b">
        <v>0</v>
      </c>
      <c r="G957" s="84" t="b">
        <v>0</v>
      </c>
    </row>
    <row r="958" spans="1:7" ht="15">
      <c r="A958" s="84" t="s">
        <v>2850</v>
      </c>
      <c r="B958" s="84">
        <v>3</v>
      </c>
      <c r="C958" s="118">
        <v>0</v>
      </c>
      <c r="D958" s="84" t="s">
        <v>2204</v>
      </c>
      <c r="E958" s="84" t="b">
        <v>0</v>
      </c>
      <c r="F958" s="84" t="b">
        <v>0</v>
      </c>
      <c r="G958" s="84" t="b">
        <v>0</v>
      </c>
    </row>
    <row r="959" spans="1:7" ht="15">
      <c r="A959" s="84" t="s">
        <v>2851</v>
      </c>
      <c r="B959" s="84">
        <v>3</v>
      </c>
      <c r="C959" s="118">
        <v>0</v>
      </c>
      <c r="D959" s="84" t="s">
        <v>2204</v>
      </c>
      <c r="E959" s="84" t="b">
        <v>0</v>
      </c>
      <c r="F959" s="84" t="b">
        <v>0</v>
      </c>
      <c r="G959" s="84" t="b">
        <v>0</v>
      </c>
    </row>
    <row r="960" spans="1:7" ht="15">
      <c r="A960" s="84" t="s">
        <v>2733</v>
      </c>
      <c r="B960" s="84">
        <v>3</v>
      </c>
      <c r="C960" s="118">
        <v>0</v>
      </c>
      <c r="D960" s="84" t="s">
        <v>2204</v>
      </c>
      <c r="E960" s="84" t="b">
        <v>0</v>
      </c>
      <c r="F960" s="84" t="b">
        <v>0</v>
      </c>
      <c r="G960" s="84" t="b">
        <v>0</v>
      </c>
    </row>
    <row r="961" spans="1:7" ht="15">
      <c r="A961" s="84" t="s">
        <v>2852</v>
      </c>
      <c r="B961" s="84">
        <v>3</v>
      </c>
      <c r="C961" s="118">
        <v>0</v>
      </c>
      <c r="D961" s="84" t="s">
        <v>2204</v>
      </c>
      <c r="E961" s="84" t="b">
        <v>0</v>
      </c>
      <c r="F961" s="84" t="b">
        <v>0</v>
      </c>
      <c r="G961" s="84" t="b">
        <v>0</v>
      </c>
    </row>
    <row r="962" spans="1:7" ht="15">
      <c r="A962" s="84" t="s">
        <v>2853</v>
      </c>
      <c r="B962" s="84">
        <v>3</v>
      </c>
      <c r="C962" s="118">
        <v>0</v>
      </c>
      <c r="D962" s="84" t="s">
        <v>2204</v>
      </c>
      <c r="E962" s="84" t="b">
        <v>0</v>
      </c>
      <c r="F962" s="84" t="b">
        <v>0</v>
      </c>
      <c r="G962" s="84" t="b">
        <v>0</v>
      </c>
    </row>
    <row r="963" spans="1:7" ht="15">
      <c r="A963" s="84" t="s">
        <v>2854</v>
      </c>
      <c r="B963" s="84">
        <v>3</v>
      </c>
      <c r="C963" s="118">
        <v>0</v>
      </c>
      <c r="D963" s="84" t="s">
        <v>2204</v>
      </c>
      <c r="E963" s="84" t="b">
        <v>0</v>
      </c>
      <c r="F963" s="84" t="b">
        <v>0</v>
      </c>
      <c r="G963" s="84" t="b">
        <v>0</v>
      </c>
    </row>
    <row r="964" spans="1:7" ht="15">
      <c r="A964" s="84" t="s">
        <v>2855</v>
      </c>
      <c r="B964" s="84">
        <v>3</v>
      </c>
      <c r="C964" s="118">
        <v>0</v>
      </c>
      <c r="D964" s="84" t="s">
        <v>2204</v>
      </c>
      <c r="E964" s="84" t="b">
        <v>0</v>
      </c>
      <c r="F964" s="84" t="b">
        <v>0</v>
      </c>
      <c r="G964" s="84" t="b">
        <v>0</v>
      </c>
    </row>
    <row r="965" spans="1:7" ht="15">
      <c r="A965" s="84" t="s">
        <v>2347</v>
      </c>
      <c r="B965" s="84">
        <v>3</v>
      </c>
      <c r="C965" s="118">
        <v>0</v>
      </c>
      <c r="D965" s="84" t="s">
        <v>2204</v>
      </c>
      <c r="E965" s="84" t="b">
        <v>0</v>
      </c>
      <c r="F965" s="84" t="b">
        <v>0</v>
      </c>
      <c r="G965" s="84" t="b">
        <v>0</v>
      </c>
    </row>
    <row r="966" spans="1:7" ht="15">
      <c r="A966" s="84" t="s">
        <v>264</v>
      </c>
      <c r="B966" s="84">
        <v>2</v>
      </c>
      <c r="C966" s="118">
        <v>0.0071873983288033155</v>
      </c>
      <c r="D966" s="84" t="s">
        <v>2204</v>
      </c>
      <c r="E966" s="84" t="b">
        <v>0</v>
      </c>
      <c r="F966" s="84" t="b">
        <v>0</v>
      </c>
      <c r="G966" s="84" t="b">
        <v>0</v>
      </c>
    </row>
    <row r="967" spans="1:7" ht="15">
      <c r="A967" s="84" t="s">
        <v>2958</v>
      </c>
      <c r="B967" s="84">
        <v>2</v>
      </c>
      <c r="C967" s="118">
        <v>0.0071873983288033155</v>
      </c>
      <c r="D967" s="84" t="s">
        <v>2204</v>
      </c>
      <c r="E967" s="84" t="b">
        <v>0</v>
      </c>
      <c r="F967" s="84" t="b">
        <v>0</v>
      </c>
      <c r="G96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2019-08-10T11:43:29Z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